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hidePivotFieldList="1"/>
  <mc:AlternateContent xmlns:mc="http://schemas.openxmlformats.org/markup-compatibility/2006">
    <mc:Choice Requires="x15">
      <x15ac:absPath xmlns:x15ac="http://schemas.microsoft.com/office/spreadsheetml/2010/11/ac" url="/Users/mark.gustaferro/Documents/"/>
    </mc:Choice>
  </mc:AlternateContent>
  <xr:revisionPtr revIDLastSave="0" documentId="13_ncr:1_{4F1CCB90-86BC-B243-92DA-0700AD2D9A18}" xr6:coauthVersionLast="47" xr6:coauthVersionMax="47" xr10:uidLastSave="{00000000-0000-0000-0000-000000000000}"/>
  <bookViews>
    <workbookView xWindow="-4140" yWindow="-21100" windowWidth="38400" windowHeight="21100" xr2:uid="{00000000-000D-0000-FFFF-FFFF00000000}"/>
  </bookViews>
  <sheets>
    <sheet name="Sample assumptions" sheetId="12" r:id="rId1"/>
    <sheet name="Assumptions (START HERE)" sheetId="9" r:id="rId2"/>
    <sheet name="Summary output" sheetId="1" r:id="rId3"/>
    <sheet name="Scenario 1" sheetId="3" r:id="rId4"/>
    <sheet name="Scenario 2" sheetId="10" r:id="rId5"/>
    <sheet name="Scenario 3" sheetId="11" r:id="rId6"/>
  </sheets>
  <definedNames>
    <definedName name="_xlnm._FilterDatabase" localSheetId="3" hidden="1">'Scenario 1'!$B$7:$AY$122</definedName>
    <definedName name="_xlnm._FilterDatabase" localSheetId="4" hidden="1">'Scenario 2'!$B$7:$AY$122</definedName>
    <definedName name="_xlnm._FilterDatabase" localSheetId="5" hidden="1">'Scenario 3'!$B$7:$AY$122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3" i="1" l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C63" i="1"/>
  <c r="E64" i="1"/>
  <c r="G64" i="1"/>
  <c r="H64" i="1"/>
  <c r="I64" i="1"/>
  <c r="J64" i="1"/>
  <c r="M64" i="1"/>
  <c r="O64" i="1"/>
  <c r="P64" i="1"/>
  <c r="Q64" i="1"/>
  <c r="R64" i="1"/>
  <c r="U64" i="1"/>
  <c r="W64" i="1"/>
  <c r="X64" i="1"/>
  <c r="Y64" i="1"/>
  <c r="Z64" i="1"/>
  <c r="AC64" i="1"/>
  <c r="AE64" i="1"/>
  <c r="AF64" i="1"/>
  <c r="AG64" i="1"/>
  <c r="AH64" i="1"/>
  <c r="AK64" i="1"/>
  <c r="C64" i="1"/>
  <c r="D51" i="1"/>
  <c r="E51" i="1"/>
  <c r="D53" i="1"/>
  <c r="E53" i="1"/>
  <c r="F53" i="1"/>
  <c r="D55" i="1"/>
  <c r="E55" i="1"/>
  <c r="F55" i="1"/>
  <c r="D57" i="1"/>
  <c r="E57" i="1"/>
  <c r="F57" i="1"/>
  <c r="C55" i="1"/>
  <c r="C56" i="1"/>
  <c r="C57" i="1"/>
  <c r="E41" i="1"/>
  <c r="F41" i="1"/>
  <c r="G41" i="1"/>
  <c r="E43" i="1"/>
  <c r="F43" i="1"/>
  <c r="G43" i="1"/>
  <c r="E45" i="1"/>
  <c r="F45" i="1"/>
  <c r="G45" i="1"/>
  <c r="E47" i="1"/>
  <c r="F47" i="1"/>
  <c r="G47" i="1"/>
  <c r="C46" i="1"/>
  <c r="C47" i="1"/>
  <c r="C40" i="1"/>
  <c r="D62" i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N10" i="11" a="1"/>
  <c r="N10" i="11" s="1"/>
  <c r="N16" i="11" a="1"/>
  <c r="N16" i="11" s="1"/>
  <c r="N29" i="11" a="1"/>
  <c r="N29" i="11" s="1"/>
  <c r="N32" i="11" a="1"/>
  <c r="N32" i="11" s="1"/>
  <c r="N34" i="11" a="1"/>
  <c r="N34" i="11" s="1"/>
  <c r="N36" i="11" a="1"/>
  <c r="N36" i="11" s="1"/>
  <c r="L10" i="11" a="1"/>
  <c r="L10" i="11" s="1"/>
  <c r="L16" i="11" a="1"/>
  <c r="L16" i="11" s="1"/>
  <c r="L29" i="11" a="1"/>
  <c r="L29" i="11" s="1"/>
  <c r="L32" i="11" a="1"/>
  <c r="L32" i="11" s="1"/>
  <c r="L34" i="11" a="1"/>
  <c r="L34" i="11" s="1"/>
  <c r="L36" i="11" a="1"/>
  <c r="L36" i="11" s="1"/>
  <c r="J10" i="11" a="1"/>
  <c r="J10" i="11" s="1"/>
  <c r="J16" i="11" a="1"/>
  <c r="J16" i="11" s="1"/>
  <c r="J29" i="11" a="1"/>
  <c r="J29" i="11" s="1"/>
  <c r="J32" i="11" a="1"/>
  <c r="J32" i="11" s="1"/>
  <c r="J34" i="11" a="1"/>
  <c r="J34" i="11" s="1"/>
  <c r="J36" i="11" a="1"/>
  <c r="J36" i="11" s="1"/>
  <c r="N10" i="10" a="1"/>
  <c r="N10" i="10" s="1"/>
  <c r="N16" i="10" a="1"/>
  <c r="N16" i="10" s="1"/>
  <c r="N29" i="10" a="1"/>
  <c r="N29" i="10" s="1"/>
  <c r="N32" i="10" a="1"/>
  <c r="N32" i="10" s="1"/>
  <c r="N34" i="10" a="1"/>
  <c r="N34" i="10" s="1"/>
  <c r="N36" i="10" a="1"/>
  <c r="N36" i="10" s="1"/>
  <c r="L10" i="10" a="1"/>
  <c r="L10" i="10" s="1"/>
  <c r="L16" i="10" a="1"/>
  <c r="L16" i="10" s="1"/>
  <c r="L29" i="10" a="1"/>
  <c r="L29" i="10" s="1"/>
  <c r="L32" i="10" a="1"/>
  <c r="L32" i="10" s="1"/>
  <c r="L34" i="10" a="1"/>
  <c r="L34" i="10" s="1"/>
  <c r="L36" i="10" a="1"/>
  <c r="L36" i="10" s="1"/>
  <c r="J10" i="10" a="1"/>
  <c r="J10" i="10" s="1"/>
  <c r="J16" i="10" a="1"/>
  <c r="J16" i="10" s="1"/>
  <c r="J29" i="10" a="1"/>
  <c r="J29" i="10" s="1"/>
  <c r="J32" i="10" a="1"/>
  <c r="J32" i="10" s="1"/>
  <c r="J34" i="10" a="1"/>
  <c r="J34" i="10" s="1"/>
  <c r="J36" i="10" a="1"/>
  <c r="J36" i="10" s="1"/>
  <c r="N10" i="3" a="1"/>
  <c r="N10" i="3" s="1"/>
  <c r="N16" i="3" a="1"/>
  <c r="N16" i="3" s="1"/>
  <c r="N29" i="3" a="1"/>
  <c r="N29" i="3" s="1"/>
  <c r="N32" i="3" a="1"/>
  <c r="N32" i="3" s="1"/>
  <c r="N34" i="3" a="1"/>
  <c r="N34" i="3" s="1"/>
  <c r="N36" i="3" a="1"/>
  <c r="N36" i="3" s="1"/>
  <c r="L10" i="3" a="1"/>
  <c r="L10" i="3" s="1"/>
  <c r="L16" i="3" a="1"/>
  <c r="L16" i="3" s="1"/>
  <c r="L29" i="3" a="1"/>
  <c r="L29" i="3" s="1"/>
  <c r="L32" i="3" a="1"/>
  <c r="L32" i="3" s="1"/>
  <c r="L34" i="3" a="1"/>
  <c r="L34" i="3" s="1"/>
  <c r="L36" i="3" a="1"/>
  <c r="L36" i="3" s="1"/>
  <c r="J10" i="3" a="1"/>
  <c r="J10" i="3" s="1"/>
  <c r="J16" i="3" a="1"/>
  <c r="J16" i="3" s="1"/>
  <c r="J29" i="3" a="1"/>
  <c r="J29" i="3" s="1"/>
  <c r="J32" i="3" a="1"/>
  <c r="J32" i="3" s="1"/>
  <c r="J34" i="3" a="1"/>
  <c r="J34" i="3" s="1"/>
  <c r="J36" i="3" a="1"/>
  <c r="J36" i="3" s="1"/>
  <c r="B24" i="9" a="1"/>
  <c r="B24" i="9" s="1"/>
  <c r="J8" i="3" s="1" a="1"/>
  <c r="J8" i="3" s="1"/>
  <c r="B26" i="9" a="1"/>
  <c r="B26" i="9" s="1"/>
  <c r="B25" i="9" a="1"/>
  <c r="B25" i="9" s="1"/>
  <c r="H68" i="10"/>
  <c r="C18" i="9"/>
  <c r="H8" i="11" s="1"/>
  <c r="C17" i="9"/>
  <c r="G8" i="3" s="1"/>
  <c r="D9" i="1"/>
  <c r="E9" i="1" s="1"/>
  <c r="F9" i="1" s="1"/>
  <c r="G9" i="1" s="1"/>
  <c r="H9" i="1" s="1"/>
  <c r="C30" i="1"/>
  <c r="C31" i="1"/>
  <c r="C32" i="1"/>
  <c r="C33" i="1"/>
  <c r="C34" i="1"/>
  <c r="C35" i="1"/>
  <c r="C36" i="1"/>
  <c r="C37" i="1"/>
  <c r="Q7" i="11"/>
  <c r="Q7" i="10"/>
  <c r="D26" i="1"/>
  <c r="E26" i="1" s="1"/>
  <c r="F26" i="1" s="1"/>
  <c r="G26" i="1" s="1"/>
  <c r="H26" i="1" s="1"/>
  <c r="C17" i="1"/>
  <c r="D12" i="1" s="1"/>
  <c r="D22" i="1" s="1"/>
  <c r="C22" i="1"/>
  <c r="Q7" i="3"/>
  <c r="R7" i="3" s="1"/>
  <c r="S7" i="3" s="1"/>
  <c r="T7" i="3" s="1"/>
  <c r="U7" i="3" s="1"/>
  <c r="V7" i="3" s="1"/>
  <c r="W7" i="3" s="1"/>
  <c r="X7" i="3" s="1"/>
  <c r="Y7" i="3" s="1"/>
  <c r="Z7" i="3" s="1"/>
  <c r="AA7" i="3" s="1"/>
  <c r="AB7" i="3" s="1"/>
  <c r="AC7" i="3" s="1"/>
  <c r="AD7" i="3" s="1"/>
  <c r="AE7" i="3" s="1"/>
  <c r="AF7" i="3" s="1"/>
  <c r="AG7" i="3" s="1"/>
  <c r="AH7" i="3" s="1"/>
  <c r="AI7" i="3" s="1"/>
  <c r="AJ7" i="3" s="1"/>
  <c r="AK7" i="3" s="1"/>
  <c r="AL7" i="3" s="1"/>
  <c r="AM7" i="3" s="1"/>
  <c r="AN7" i="3" s="1"/>
  <c r="AO7" i="3" s="1"/>
  <c r="AP7" i="3" s="1"/>
  <c r="AQ7" i="3" s="1"/>
  <c r="AR7" i="3" s="1"/>
  <c r="AS7" i="3" s="1"/>
  <c r="AT7" i="3" s="1"/>
  <c r="AU7" i="3" s="1"/>
  <c r="AV7" i="3" s="1"/>
  <c r="AW7" i="3" s="1"/>
  <c r="AX7" i="3" s="1"/>
  <c r="AY7" i="3" s="1"/>
  <c r="D19" i="1"/>
  <c r="H41" i="10" l="1"/>
  <c r="H96" i="3"/>
  <c r="H61" i="10"/>
  <c r="H113" i="3"/>
  <c r="H31" i="3"/>
  <c r="H111" i="3"/>
  <c r="H28" i="3"/>
  <c r="H95" i="3"/>
  <c r="H90" i="10"/>
  <c r="H81" i="3"/>
  <c r="H57" i="11"/>
  <c r="G39" i="10"/>
  <c r="H23" i="3"/>
  <c r="G84" i="10"/>
  <c r="H80" i="3"/>
  <c r="H76" i="10"/>
  <c r="G24" i="10"/>
  <c r="H47" i="3"/>
  <c r="G46" i="11"/>
  <c r="G26" i="3"/>
  <c r="H28" i="10"/>
  <c r="H76" i="11"/>
  <c r="H25" i="10"/>
  <c r="H74" i="10"/>
  <c r="H21" i="10"/>
  <c r="H44" i="3"/>
  <c r="H28" i="11"/>
  <c r="F51" i="1"/>
  <c r="D41" i="1"/>
  <c r="C44" i="1"/>
  <c r="G46" i="1"/>
  <c r="G44" i="1"/>
  <c r="G42" i="1"/>
  <c r="G40" i="1"/>
  <c r="C53" i="1"/>
  <c r="F56" i="1"/>
  <c r="F54" i="1"/>
  <c r="F52" i="1"/>
  <c r="F50" i="1"/>
  <c r="AL64" i="1"/>
  <c r="AD64" i="1"/>
  <c r="V64" i="1"/>
  <c r="N64" i="1"/>
  <c r="F64" i="1"/>
  <c r="C42" i="1"/>
  <c r="E46" i="1"/>
  <c r="E44" i="1"/>
  <c r="E42" i="1"/>
  <c r="D40" i="1"/>
  <c r="C51" i="1"/>
  <c r="D56" i="1"/>
  <c r="D54" i="1"/>
  <c r="D52" i="1"/>
  <c r="D50" i="1"/>
  <c r="AJ64" i="1"/>
  <c r="AB64" i="1"/>
  <c r="T64" i="1"/>
  <c r="L64" i="1"/>
  <c r="D64" i="1"/>
  <c r="C45" i="1"/>
  <c r="D47" i="1"/>
  <c r="D45" i="1"/>
  <c r="D43" i="1"/>
  <c r="C54" i="1"/>
  <c r="G56" i="1"/>
  <c r="G54" i="1"/>
  <c r="G52" i="1"/>
  <c r="G50" i="1"/>
  <c r="C43" i="1"/>
  <c r="F46" i="1"/>
  <c r="F44" i="1"/>
  <c r="F42" i="1"/>
  <c r="F40" i="1"/>
  <c r="C52" i="1"/>
  <c r="E56" i="1"/>
  <c r="E54" i="1"/>
  <c r="E52" i="1"/>
  <c r="E50" i="1"/>
  <c r="C41" i="1"/>
  <c r="D46" i="1"/>
  <c r="D44" i="1"/>
  <c r="D42" i="1"/>
  <c r="C50" i="1"/>
  <c r="G57" i="1"/>
  <c r="G55" i="1"/>
  <c r="G53" i="1"/>
  <c r="G51" i="1"/>
  <c r="AI64" i="1"/>
  <c r="AA64" i="1"/>
  <c r="S64" i="1"/>
  <c r="K64" i="1"/>
  <c r="E40" i="1"/>
  <c r="H58" i="10"/>
  <c r="H14" i="10"/>
  <c r="H65" i="3"/>
  <c r="H16" i="3"/>
  <c r="H93" i="10"/>
  <c r="H44" i="10"/>
  <c r="H13" i="10"/>
  <c r="H63" i="3"/>
  <c r="H13" i="3"/>
  <c r="H89" i="10"/>
  <c r="H73" i="10"/>
  <c r="H57" i="10"/>
  <c r="H108" i="3"/>
  <c r="H92" i="3"/>
  <c r="H61" i="3"/>
  <c r="H43" i="3"/>
  <c r="H12" i="3"/>
  <c r="H73" i="11"/>
  <c r="H55" i="11"/>
  <c r="H27" i="11"/>
  <c r="H9" i="10"/>
  <c r="H77" i="3"/>
  <c r="H85" i="10"/>
  <c r="H69" i="10"/>
  <c r="H54" i="10"/>
  <c r="H38" i="10"/>
  <c r="G23" i="10"/>
  <c r="H8" i="3"/>
  <c r="H107" i="3"/>
  <c r="G90" i="3"/>
  <c r="H76" i="3"/>
  <c r="H59" i="3"/>
  <c r="H41" i="3"/>
  <c r="H25" i="3"/>
  <c r="G8" i="11"/>
  <c r="H72" i="11"/>
  <c r="H48" i="11"/>
  <c r="H21" i="11"/>
  <c r="H105" i="3"/>
  <c r="H56" i="3"/>
  <c r="H37" i="3"/>
  <c r="H53" i="10"/>
  <c r="H36" i="10"/>
  <c r="H121" i="3"/>
  <c r="H89" i="3"/>
  <c r="H72" i="3"/>
  <c r="H40" i="3"/>
  <c r="H49" i="10"/>
  <c r="H21" i="3"/>
  <c r="H87" i="11"/>
  <c r="H67" i="11"/>
  <c r="H45" i="11"/>
  <c r="H17" i="11"/>
  <c r="H98" i="10"/>
  <c r="H80" i="10"/>
  <c r="H64" i="10"/>
  <c r="G48" i="10"/>
  <c r="H32" i="10"/>
  <c r="H17" i="10"/>
  <c r="H116" i="3"/>
  <c r="H101" i="3"/>
  <c r="H85" i="3"/>
  <c r="H68" i="3"/>
  <c r="H52" i="3"/>
  <c r="H35" i="3"/>
  <c r="H19" i="3"/>
  <c r="H85" i="11"/>
  <c r="H64" i="11"/>
  <c r="H39" i="11"/>
  <c r="H9" i="11"/>
  <c r="H91" i="11"/>
  <c r="H69" i="11"/>
  <c r="H19" i="11"/>
  <c r="H8" i="10"/>
  <c r="H81" i="10"/>
  <c r="H66" i="10"/>
  <c r="H34" i="10"/>
  <c r="H20" i="10"/>
  <c r="H120" i="3"/>
  <c r="H104" i="3"/>
  <c r="H87" i="3"/>
  <c r="H71" i="3"/>
  <c r="H53" i="3"/>
  <c r="H97" i="10"/>
  <c r="H78" i="10"/>
  <c r="H62" i="10"/>
  <c r="H46" i="10"/>
  <c r="H29" i="10"/>
  <c r="H16" i="10"/>
  <c r="H115" i="3"/>
  <c r="H99" i="3"/>
  <c r="H83" i="3"/>
  <c r="H67" i="3"/>
  <c r="H49" i="3"/>
  <c r="H32" i="3"/>
  <c r="H17" i="3"/>
  <c r="H83" i="11"/>
  <c r="H63" i="11"/>
  <c r="H37" i="11"/>
  <c r="H81" i="11"/>
  <c r="H60" i="11"/>
  <c r="H36" i="11"/>
  <c r="G98" i="3"/>
  <c r="G34" i="3"/>
  <c r="G54" i="11"/>
  <c r="H96" i="10"/>
  <c r="H88" i="10"/>
  <c r="H82" i="10"/>
  <c r="G75" i="10"/>
  <c r="G68" i="10"/>
  <c r="H60" i="10"/>
  <c r="H52" i="10"/>
  <c r="H45" i="10"/>
  <c r="H37" i="10"/>
  <c r="H30" i="10"/>
  <c r="H22" i="10"/>
  <c r="G16" i="10"/>
  <c r="G122" i="3"/>
  <c r="G115" i="3"/>
  <c r="G106" i="3"/>
  <c r="H97" i="3"/>
  <c r="H88" i="3"/>
  <c r="H79" i="3"/>
  <c r="H69" i="3"/>
  <c r="H60" i="3"/>
  <c r="H51" i="3"/>
  <c r="G42" i="3"/>
  <c r="H33" i="3"/>
  <c r="H24" i="3"/>
  <c r="H15" i="3"/>
  <c r="H89" i="11"/>
  <c r="H80" i="11"/>
  <c r="H71" i="11"/>
  <c r="G62" i="11"/>
  <c r="H53" i="11"/>
  <c r="H44" i="11"/>
  <c r="H35" i="11"/>
  <c r="H25" i="11"/>
  <c r="H16" i="11"/>
  <c r="G114" i="3"/>
  <c r="G50" i="3"/>
  <c r="H88" i="11"/>
  <c r="H79" i="11"/>
  <c r="G70" i="11"/>
  <c r="H61" i="11"/>
  <c r="H52" i="11"/>
  <c r="H43" i="11"/>
  <c r="H33" i="11"/>
  <c r="H24" i="11"/>
  <c r="H15" i="11"/>
  <c r="G83" i="10"/>
  <c r="G76" i="10"/>
  <c r="G32" i="10"/>
  <c r="G8" i="10"/>
  <c r="G88" i="10"/>
  <c r="G67" i="10"/>
  <c r="G52" i="10"/>
  <c r="G95" i="10"/>
  <c r="G87" i="10"/>
  <c r="G51" i="10"/>
  <c r="G43" i="10"/>
  <c r="G36" i="10"/>
  <c r="G58" i="3"/>
  <c r="G78" i="11"/>
  <c r="H51" i="11"/>
  <c r="H41" i="11"/>
  <c r="H32" i="11"/>
  <c r="H23" i="11"/>
  <c r="G14" i="11"/>
  <c r="H100" i="10"/>
  <c r="H94" i="10"/>
  <c r="H86" i="10"/>
  <c r="G80" i="10"/>
  <c r="H72" i="10"/>
  <c r="H65" i="10"/>
  <c r="H56" i="10"/>
  <c r="H50" i="10"/>
  <c r="H42" i="10"/>
  <c r="G35" i="10"/>
  <c r="H26" i="10"/>
  <c r="G20" i="10"/>
  <c r="H12" i="10"/>
  <c r="H119" i="3"/>
  <c r="H112" i="3"/>
  <c r="H103" i="3"/>
  <c r="H93" i="3"/>
  <c r="H84" i="3"/>
  <c r="H75" i="3"/>
  <c r="G66" i="3"/>
  <c r="H57" i="3"/>
  <c r="H48" i="3"/>
  <c r="H39" i="3"/>
  <c r="H29" i="3"/>
  <c r="H20" i="3"/>
  <c r="H11" i="3"/>
  <c r="G86" i="11"/>
  <c r="H77" i="11"/>
  <c r="H68" i="11"/>
  <c r="H59" i="11"/>
  <c r="H49" i="11"/>
  <c r="H40" i="11"/>
  <c r="H31" i="11"/>
  <c r="G22" i="11"/>
  <c r="H13" i="11"/>
  <c r="G96" i="10"/>
  <c r="G100" i="10"/>
  <c r="G71" i="10"/>
  <c r="G56" i="10"/>
  <c r="G19" i="10"/>
  <c r="G11" i="10"/>
  <c r="G118" i="3"/>
  <c r="G74" i="3"/>
  <c r="G10" i="3"/>
  <c r="G30" i="11"/>
  <c r="H12" i="11"/>
  <c r="G99" i="10"/>
  <c r="H92" i="10"/>
  <c r="H84" i="10"/>
  <c r="H77" i="10"/>
  <c r="H70" i="10"/>
  <c r="G64" i="10"/>
  <c r="G55" i="10"/>
  <c r="H48" i="10"/>
  <c r="H40" i="10"/>
  <c r="H33" i="10"/>
  <c r="H24" i="10"/>
  <c r="H18" i="10"/>
  <c r="H10" i="10"/>
  <c r="H117" i="3"/>
  <c r="H109" i="3"/>
  <c r="H100" i="3"/>
  <c r="H91" i="3"/>
  <c r="G82" i="3"/>
  <c r="H73" i="3"/>
  <c r="H64" i="3"/>
  <c r="H55" i="3"/>
  <c r="H45" i="3"/>
  <c r="H36" i="3"/>
  <c r="H27" i="3"/>
  <c r="G18" i="3"/>
  <c r="H9" i="3"/>
  <c r="H84" i="11"/>
  <c r="H75" i="11"/>
  <c r="H65" i="11"/>
  <c r="H56" i="11"/>
  <c r="H47" i="11"/>
  <c r="G38" i="11"/>
  <c r="H29" i="11"/>
  <c r="H20" i="11"/>
  <c r="H11" i="11"/>
  <c r="G63" i="10"/>
  <c r="G44" i="10"/>
  <c r="G31" i="10"/>
  <c r="G12" i="10"/>
  <c r="G110" i="3"/>
  <c r="G102" i="3"/>
  <c r="G94" i="3"/>
  <c r="G86" i="3"/>
  <c r="G78" i="3"/>
  <c r="G70" i="3"/>
  <c r="G62" i="3"/>
  <c r="G54" i="3"/>
  <c r="G46" i="3"/>
  <c r="G38" i="3"/>
  <c r="G30" i="3"/>
  <c r="G22" i="3"/>
  <c r="G14" i="3"/>
  <c r="G90" i="11"/>
  <c r="G82" i="11"/>
  <c r="G74" i="11"/>
  <c r="G66" i="11"/>
  <c r="G58" i="11"/>
  <c r="G50" i="11"/>
  <c r="G42" i="11"/>
  <c r="G34" i="11"/>
  <c r="G26" i="11"/>
  <c r="G18" i="11"/>
  <c r="G10" i="11"/>
  <c r="G92" i="10"/>
  <c r="G79" i="10"/>
  <c r="G60" i="10"/>
  <c r="G47" i="10"/>
  <c r="G28" i="10"/>
  <c r="G15" i="10"/>
  <c r="G12" i="11"/>
  <c r="G16" i="11"/>
  <c r="G20" i="11"/>
  <c r="G24" i="11"/>
  <c r="G28" i="11"/>
  <c r="G32" i="11"/>
  <c r="G36" i="11"/>
  <c r="G40" i="11"/>
  <c r="G44" i="11"/>
  <c r="G48" i="11"/>
  <c r="G52" i="11"/>
  <c r="G56" i="11"/>
  <c r="G60" i="11"/>
  <c r="G64" i="11"/>
  <c r="G68" i="11"/>
  <c r="G72" i="11"/>
  <c r="G76" i="11"/>
  <c r="G80" i="11"/>
  <c r="G84" i="11"/>
  <c r="G88" i="11"/>
  <c r="G12" i="3"/>
  <c r="G16" i="3"/>
  <c r="G20" i="3"/>
  <c r="G24" i="3"/>
  <c r="G28" i="3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G9" i="10"/>
  <c r="G13" i="10"/>
  <c r="G17" i="10"/>
  <c r="G21" i="10"/>
  <c r="G25" i="10"/>
  <c r="G29" i="10"/>
  <c r="G33" i="10"/>
  <c r="G37" i="10"/>
  <c r="G41" i="10"/>
  <c r="G45" i="10"/>
  <c r="G49" i="10"/>
  <c r="G53" i="10"/>
  <c r="G57" i="10"/>
  <c r="G61" i="10"/>
  <c r="G65" i="10"/>
  <c r="G69" i="10"/>
  <c r="G73" i="10"/>
  <c r="G77" i="10"/>
  <c r="G81" i="10"/>
  <c r="G85" i="10"/>
  <c r="G89" i="10"/>
  <c r="G93" i="10"/>
  <c r="G97" i="10"/>
  <c r="G9" i="11"/>
  <c r="G13" i="11"/>
  <c r="G17" i="11"/>
  <c r="G21" i="11"/>
  <c r="G25" i="11"/>
  <c r="G29" i="11"/>
  <c r="G33" i="11"/>
  <c r="G37" i="11"/>
  <c r="G41" i="11"/>
  <c r="G45" i="11"/>
  <c r="G49" i="11"/>
  <c r="G53" i="11"/>
  <c r="G57" i="11"/>
  <c r="G61" i="11"/>
  <c r="G65" i="11"/>
  <c r="G69" i="11"/>
  <c r="G73" i="11"/>
  <c r="G77" i="11"/>
  <c r="G81" i="11"/>
  <c r="G85" i="11"/>
  <c r="G89" i="11"/>
  <c r="G9" i="3"/>
  <c r="G13" i="3"/>
  <c r="G17" i="3"/>
  <c r="G21" i="3"/>
  <c r="G25" i="3"/>
  <c r="G29" i="3"/>
  <c r="G33" i="3"/>
  <c r="G37" i="3"/>
  <c r="G41" i="3"/>
  <c r="G45" i="3"/>
  <c r="G49" i="3"/>
  <c r="G53" i="3"/>
  <c r="G57" i="3"/>
  <c r="G61" i="3"/>
  <c r="G65" i="3"/>
  <c r="G69" i="3"/>
  <c r="G73" i="3"/>
  <c r="G77" i="3"/>
  <c r="G81" i="3"/>
  <c r="G85" i="3"/>
  <c r="G89" i="3"/>
  <c r="G93" i="3"/>
  <c r="G97" i="3"/>
  <c r="G101" i="3"/>
  <c r="G105" i="3"/>
  <c r="G109" i="3"/>
  <c r="G113" i="3"/>
  <c r="G117" i="3"/>
  <c r="G121" i="3"/>
  <c r="G10" i="10"/>
  <c r="G14" i="10"/>
  <c r="G18" i="10"/>
  <c r="G22" i="10"/>
  <c r="G26" i="10"/>
  <c r="G30" i="10"/>
  <c r="G34" i="10"/>
  <c r="G38" i="10"/>
  <c r="G42" i="10"/>
  <c r="G46" i="10"/>
  <c r="G50" i="10"/>
  <c r="G54" i="10"/>
  <c r="G58" i="10"/>
  <c r="G62" i="10"/>
  <c r="G66" i="10"/>
  <c r="G70" i="10"/>
  <c r="G74" i="10"/>
  <c r="G78" i="10"/>
  <c r="G82" i="10"/>
  <c r="G86" i="10"/>
  <c r="G90" i="10"/>
  <c r="G94" i="10"/>
  <c r="G98" i="10"/>
  <c r="G83" i="11"/>
  <c r="G39" i="3"/>
  <c r="G55" i="3"/>
  <c r="G63" i="3"/>
  <c r="G71" i="3"/>
  <c r="G79" i="3"/>
  <c r="G87" i="3"/>
  <c r="G95" i="3"/>
  <c r="G103" i="3"/>
  <c r="G107" i="3"/>
  <c r="G111" i="3"/>
  <c r="G11" i="11"/>
  <c r="G15" i="11"/>
  <c r="G19" i="11"/>
  <c r="G23" i="11"/>
  <c r="G27" i="11"/>
  <c r="G31" i="11"/>
  <c r="G35" i="11"/>
  <c r="G39" i="11"/>
  <c r="G43" i="11"/>
  <c r="G47" i="11"/>
  <c r="G51" i="11"/>
  <c r="G55" i="11"/>
  <c r="G59" i="11"/>
  <c r="G63" i="11"/>
  <c r="G67" i="11"/>
  <c r="G71" i="11"/>
  <c r="G75" i="11"/>
  <c r="G79" i="11"/>
  <c r="G87" i="11"/>
  <c r="G91" i="11"/>
  <c r="G11" i="3"/>
  <c r="G15" i="3"/>
  <c r="G19" i="3"/>
  <c r="G23" i="3"/>
  <c r="G27" i="3"/>
  <c r="G31" i="3"/>
  <c r="G35" i="3"/>
  <c r="G43" i="3"/>
  <c r="G47" i="3"/>
  <c r="G51" i="3"/>
  <c r="G59" i="3"/>
  <c r="G67" i="3"/>
  <c r="G75" i="3"/>
  <c r="G83" i="3"/>
  <c r="G91" i="3"/>
  <c r="G99" i="3"/>
  <c r="G119" i="3"/>
  <c r="G91" i="10"/>
  <c r="G72" i="10"/>
  <c r="G59" i="10"/>
  <c r="G40" i="10"/>
  <c r="G27" i="10"/>
  <c r="H99" i="10"/>
  <c r="H95" i="10"/>
  <c r="H91" i="10"/>
  <c r="H87" i="10"/>
  <c r="H83" i="10"/>
  <c r="H79" i="10"/>
  <c r="H75" i="10"/>
  <c r="H71" i="10"/>
  <c r="H67" i="10"/>
  <c r="H63" i="10"/>
  <c r="H59" i="10"/>
  <c r="H55" i="10"/>
  <c r="H51" i="10"/>
  <c r="H47" i="10"/>
  <c r="H43" i="10"/>
  <c r="H39" i="10"/>
  <c r="H35" i="10"/>
  <c r="H31" i="10"/>
  <c r="H27" i="10"/>
  <c r="H23" i="10"/>
  <c r="H19" i="10"/>
  <c r="H15" i="10"/>
  <c r="H11" i="10"/>
  <c r="H122" i="3"/>
  <c r="H118" i="3"/>
  <c r="H114" i="3"/>
  <c r="H110" i="3"/>
  <c r="H106" i="3"/>
  <c r="H102" i="3"/>
  <c r="H98" i="3"/>
  <c r="H94" i="3"/>
  <c r="H90" i="3"/>
  <c r="H86" i="3"/>
  <c r="H82" i="3"/>
  <c r="H78" i="3"/>
  <c r="H74" i="3"/>
  <c r="H70" i="3"/>
  <c r="H66" i="3"/>
  <c r="H62" i="3"/>
  <c r="H58" i="3"/>
  <c r="H54" i="3"/>
  <c r="H50" i="3"/>
  <c r="H46" i="3"/>
  <c r="H42" i="3"/>
  <c r="H38" i="3"/>
  <c r="H34" i="3"/>
  <c r="H30" i="3"/>
  <c r="H26" i="3"/>
  <c r="H22" i="3"/>
  <c r="H18" i="3"/>
  <c r="H14" i="3"/>
  <c r="H10" i="3"/>
  <c r="H90" i="11"/>
  <c r="H86" i="11"/>
  <c r="H82" i="11"/>
  <c r="H78" i="11"/>
  <c r="H74" i="11"/>
  <c r="H70" i="11"/>
  <c r="H66" i="11"/>
  <c r="H62" i="11"/>
  <c r="H58" i="11"/>
  <c r="H54" i="11"/>
  <c r="H50" i="11"/>
  <c r="H46" i="11"/>
  <c r="H42" i="11"/>
  <c r="H38" i="11"/>
  <c r="H34" i="11"/>
  <c r="H30" i="11"/>
  <c r="H26" i="11"/>
  <c r="H22" i="11"/>
  <c r="H18" i="11"/>
  <c r="H14" i="11"/>
  <c r="H10" i="11"/>
  <c r="N28" i="11" a="1"/>
  <c r="N28" i="11" s="1"/>
  <c r="N52" i="11" a="1"/>
  <c r="N52" i="11" s="1"/>
  <c r="N79" i="11" a="1"/>
  <c r="N79" i="11" s="1"/>
  <c r="N48" i="11" a="1"/>
  <c r="N48" i="11" s="1"/>
  <c r="N77" i="11" a="1"/>
  <c r="N77" i="11" s="1"/>
  <c r="N76" i="11" a="1"/>
  <c r="N76" i="11" s="1"/>
  <c r="N15" i="11" a="1"/>
  <c r="N15" i="11" s="1"/>
  <c r="N88" i="11" a="1"/>
  <c r="N88" i="11" s="1"/>
  <c r="N75" i="11" a="1"/>
  <c r="N75" i="11" s="1"/>
  <c r="N59" i="11" a="1"/>
  <c r="N59" i="11" s="1"/>
  <c r="N43" i="11" a="1"/>
  <c r="N43" i="11" s="1"/>
  <c r="N31" i="11" a="1"/>
  <c r="N31" i="11" s="1"/>
  <c r="N11" i="11" a="1"/>
  <c r="N11" i="11" s="1"/>
  <c r="N83" i="11" a="1"/>
  <c r="N83" i="11" s="1"/>
  <c r="N24" i="11" a="1"/>
  <c r="N24" i="11" s="1"/>
  <c r="N63" i="11" a="1"/>
  <c r="N63" i="11" s="1"/>
  <c r="N91" i="11" a="1"/>
  <c r="N91" i="11" s="1"/>
  <c r="N44" i="11" a="1"/>
  <c r="N44" i="11" s="1"/>
  <c r="N87" i="11" a="1"/>
  <c r="N87" i="11" s="1"/>
  <c r="N72" i="11" a="1"/>
  <c r="N72" i="11" s="1"/>
  <c r="N56" i="11" a="1"/>
  <c r="N56" i="11" s="1"/>
  <c r="N40" i="11" a="1"/>
  <c r="N40" i="11" s="1"/>
  <c r="N68" i="11" a="1"/>
  <c r="N68" i="11" s="1"/>
  <c r="N80" i="11" a="1"/>
  <c r="N80" i="11" s="1"/>
  <c r="N67" i="11" a="1"/>
  <c r="N67" i="11" s="1"/>
  <c r="N51" i="11" a="1"/>
  <c r="N51" i="11" s="1"/>
  <c r="N35" i="11" a="1"/>
  <c r="N35" i="11" s="1"/>
  <c r="N23" i="11" a="1"/>
  <c r="N23" i="11" s="1"/>
  <c r="N64" i="11" a="1"/>
  <c r="N64" i="11" s="1"/>
  <c r="N19" i="11" a="1"/>
  <c r="N19" i="11" s="1"/>
  <c r="N47" i="11" a="1"/>
  <c r="N47" i="11" s="1"/>
  <c r="N60" i="11" a="1"/>
  <c r="N60" i="11" s="1"/>
  <c r="N84" i="11" a="1"/>
  <c r="N84" i="11" s="1"/>
  <c r="N71" i="11" a="1"/>
  <c r="N71" i="11" s="1"/>
  <c r="N55" i="11" a="1"/>
  <c r="N55" i="11" s="1"/>
  <c r="N39" i="11" a="1"/>
  <c r="N39" i="11" s="1"/>
  <c r="N27" i="11" a="1"/>
  <c r="N27" i="11" s="1"/>
  <c r="N89" i="11" a="1"/>
  <c r="N89" i="11" s="1"/>
  <c r="N85" i="11" a="1"/>
  <c r="N85" i="11" s="1"/>
  <c r="N81" i="11" a="1"/>
  <c r="N81" i="11" s="1"/>
  <c r="N73" i="11" a="1"/>
  <c r="N73" i="11" s="1"/>
  <c r="N53" i="11" a="1"/>
  <c r="N53" i="11" s="1"/>
  <c r="N20" i="11" a="1"/>
  <c r="N20" i="11" s="1"/>
  <c r="N12" i="11" a="1"/>
  <c r="N12" i="11" s="1"/>
  <c r="N90" i="11" a="1"/>
  <c r="N90" i="11" s="1"/>
  <c r="N86" i="11" a="1"/>
  <c r="N86" i="11" s="1"/>
  <c r="N78" i="11" a="1"/>
  <c r="N78" i="11" s="1"/>
  <c r="N70" i="11" a="1"/>
  <c r="N70" i="11" s="1"/>
  <c r="N66" i="11" a="1"/>
  <c r="N66" i="11" s="1"/>
  <c r="N58" i="11" a="1"/>
  <c r="N58" i="11" s="1"/>
  <c r="N54" i="11" a="1"/>
  <c r="N54" i="11" s="1"/>
  <c r="N50" i="11" a="1"/>
  <c r="N50" i="11" s="1"/>
  <c r="N46" i="11" a="1"/>
  <c r="N46" i="11" s="1"/>
  <c r="N42" i="11" a="1"/>
  <c r="N42" i="11" s="1"/>
  <c r="N38" i="11" a="1"/>
  <c r="N38" i="11" s="1"/>
  <c r="N30" i="11" a="1"/>
  <c r="N30" i="11" s="1"/>
  <c r="N26" i="11" a="1"/>
  <c r="N26" i="11" s="1"/>
  <c r="N22" i="11" a="1"/>
  <c r="N22" i="11" s="1"/>
  <c r="N18" i="11" a="1"/>
  <c r="N18" i="11" s="1"/>
  <c r="N14" i="11" a="1"/>
  <c r="N14" i="11" s="1"/>
  <c r="N82" i="11" a="1"/>
  <c r="N82" i="11" s="1"/>
  <c r="N74" i="11" a="1"/>
  <c r="N74" i="11" s="1"/>
  <c r="N62" i="11" a="1"/>
  <c r="N62" i="11" s="1"/>
  <c r="N69" i="11" a="1"/>
  <c r="N69" i="11" s="1"/>
  <c r="N65" i="11" a="1"/>
  <c r="N65" i="11" s="1"/>
  <c r="N61" i="11" a="1"/>
  <c r="N61" i="11" s="1"/>
  <c r="N57" i="11" a="1"/>
  <c r="N57" i="11" s="1"/>
  <c r="N49" i="11" a="1"/>
  <c r="N49" i="11" s="1"/>
  <c r="N45" i="11" a="1"/>
  <c r="N45" i="11" s="1"/>
  <c r="N41" i="11" a="1"/>
  <c r="N41" i="11" s="1"/>
  <c r="N37" i="11" a="1"/>
  <c r="N37" i="11" s="1"/>
  <c r="N33" i="11" a="1"/>
  <c r="N33" i="11" s="1"/>
  <c r="N25" i="11" a="1"/>
  <c r="N25" i="11" s="1"/>
  <c r="N21" i="11" a="1"/>
  <c r="N21" i="11" s="1"/>
  <c r="N17" i="11" a="1"/>
  <c r="N17" i="11" s="1"/>
  <c r="N13" i="11" a="1"/>
  <c r="N13" i="11" s="1"/>
  <c r="N9" i="11" a="1"/>
  <c r="N9" i="11" s="1"/>
  <c r="J44" i="11" a="1"/>
  <c r="J44" i="11" s="1"/>
  <c r="P44" i="11" s="1" a="1"/>
  <c r="P44" i="11" s="1"/>
  <c r="L91" i="11" a="1"/>
  <c r="L91" i="11" s="1"/>
  <c r="L63" i="11" a="1"/>
  <c r="L63" i="11" s="1"/>
  <c r="N8" i="11" a="1"/>
  <c r="N8" i="11" s="1"/>
  <c r="L76" i="11" a="1"/>
  <c r="L76" i="11" s="1"/>
  <c r="L64" i="11" a="1"/>
  <c r="L64" i="11" s="1"/>
  <c r="L44" i="11" a="1"/>
  <c r="L44" i="11" s="1"/>
  <c r="L24" i="11" a="1"/>
  <c r="L24" i="11" s="1"/>
  <c r="L88" i="11" a="1"/>
  <c r="L88" i="11" s="1"/>
  <c r="L68" i="11" a="1"/>
  <c r="L68" i="11" s="1"/>
  <c r="L52" i="11" a="1"/>
  <c r="L52" i="11" s="1"/>
  <c r="L40" i="11" a="1"/>
  <c r="L40" i="11" s="1"/>
  <c r="L28" i="11" a="1"/>
  <c r="L28" i="11" s="1"/>
  <c r="L12" i="11" a="1"/>
  <c r="L12" i="11" s="1"/>
  <c r="L87" i="11" a="1"/>
  <c r="L87" i="11" s="1"/>
  <c r="L51" i="11" a="1"/>
  <c r="L51" i="11" s="1"/>
  <c r="L47" i="11" a="1"/>
  <c r="L47" i="11" s="1"/>
  <c r="L43" i="11" a="1"/>
  <c r="L43" i="11" s="1"/>
  <c r="L39" i="11" a="1"/>
  <c r="L39" i="11" s="1"/>
  <c r="L35" i="11" a="1"/>
  <c r="L35" i="11" s="1"/>
  <c r="L31" i="11" a="1"/>
  <c r="L31" i="11" s="1"/>
  <c r="L27" i="11" a="1"/>
  <c r="L27" i="11" s="1"/>
  <c r="L23" i="11" a="1"/>
  <c r="L23" i="11" s="1"/>
  <c r="L19" i="11" a="1"/>
  <c r="L19" i="11" s="1"/>
  <c r="L15" i="11" a="1"/>
  <c r="L15" i="11" s="1"/>
  <c r="L11" i="11" a="1"/>
  <c r="L11" i="11" s="1"/>
  <c r="L80" i="11" a="1"/>
  <c r="L80" i="11" s="1"/>
  <c r="L72" i="11" a="1"/>
  <c r="L72" i="11" s="1"/>
  <c r="L60" i="11" a="1"/>
  <c r="L60" i="11" s="1"/>
  <c r="L48" i="11" a="1"/>
  <c r="L48" i="11" s="1"/>
  <c r="L20" i="11" a="1"/>
  <c r="L20" i="11" s="1"/>
  <c r="L83" i="11" a="1"/>
  <c r="L83" i="11" s="1"/>
  <c r="L79" i="11" a="1"/>
  <c r="L79" i="11" s="1"/>
  <c r="L75" i="11" a="1"/>
  <c r="L75" i="11" s="1"/>
  <c r="L71" i="11" a="1"/>
  <c r="L71" i="11" s="1"/>
  <c r="L67" i="11" a="1"/>
  <c r="L67" i="11" s="1"/>
  <c r="L55" i="11" a="1"/>
  <c r="L55" i="11" s="1"/>
  <c r="L90" i="11" a="1"/>
  <c r="L90" i="11" s="1"/>
  <c r="L82" i="11" a="1"/>
  <c r="L82" i="11" s="1"/>
  <c r="L74" i="11" a="1"/>
  <c r="L74" i="11" s="1"/>
  <c r="L62" i="11" a="1"/>
  <c r="L62" i="11" s="1"/>
  <c r="L58" i="11" a="1"/>
  <c r="L58" i="11" s="1"/>
  <c r="L54" i="11" a="1"/>
  <c r="L54" i="11" s="1"/>
  <c r="L50" i="11" a="1"/>
  <c r="L50" i="11" s="1"/>
  <c r="L42" i="11" a="1"/>
  <c r="L42" i="11" s="1"/>
  <c r="L38" i="11" a="1"/>
  <c r="L38" i="11" s="1"/>
  <c r="L30" i="11" a="1"/>
  <c r="L30" i="11" s="1"/>
  <c r="L26" i="11" a="1"/>
  <c r="L26" i="11" s="1"/>
  <c r="L22" i="11" a="1"/>
  <c r="L22" i="11" s="1"/>
  <c r="L18" i="11" a="1"/>
  <c r="L18" i="11" s="1"/>
  <c r="L14" i="11" a="1"/>
  <c r="L14" i="11" s="1"/>
  <c r="L84" i="11" a="1"/>
  <c r="L84" i="11" s="1"/>
  <c r="L56" i="11" a="1"/>
  <c r="L56" i="11" s="1"/>
  <c r="L59" i="11" a="1"/>
  <c r="L59" i="11" s="1"/>
  <c r="L86" i="11" a="1"/>
  <c r="L86" i="11" s="1"/>
  <c r="L78" i="11" a="1"/>
  <c r="L78" i="11" s="1"/>
  <c r="L70" i="11" a="1"/>
  <c r="L70" i="11" s="1"/>
  <c r="L66" i="11" a="1"/>
  <c r="L66" i="11" s="1"/>
  <c r="L46" i="11" a="1"/>
  <c r="L46" i="11" s="1"/>
  <c r="J52" i="11" a="1"/>
  <c r="J52" i="11" s="1"/>
  <c r="P52" i="11" s="1" a="1"/>
  <c r="P52" i="11" s="1"/>
  <c r="L89" i="11" a="1"/>
  <c r="L89" i="11" s="1"/>
  <c r="L85" i="11" a="1"/>
  <c r="L85" i="11" s="1"/>
  <c r="L81" i="11" a="1"/>
  <c r="L81" i="11" s="1"/>
  <c r="L77" i="11" a="1"/>
  <c r="L77" i="11" s="1"/>
  <c r="L73" i="11" a="1"/>
  <c r="L73" i="11" s="1"/>
  <c r="L69" i="11" a="1"/>
  <c r="L69" i="11" s="1"/>
  <c r="L65" i="11" a="1"/>
  <c r="L65" i="11" s="1"/>
  <c r="L61" i="11" a="1"/>
  <c r="L61" i="11" s="1"/>
  <c r="L57" i="11" a="1"/>
  <c r="L57" i="11" s="1"/>
  <c r="L53" i="11" a="1"/>
  <c r="L53" i="11" s="1"/>
  <c r="L49" i="11" a="1"/>
  <c r="L49" i="11" s="1"/>
  <c r="L45" i="11" a="1"/>
  <c r="L45" i="11" s="1"/>
  <c r="L41" i="11" a="1"/>
  <c r="L41" i="11" s="1"/>
  <c r="L37" i="11" a="1"/>
  <c r="L37" i="11" s="1"/>
  <c r="L33" i="11" a="1"/>
  <c r="L33" i="11" s="1"/>
  <c r="L25" i="11" a="1"/>
  <c r="L25" i="11" s="1"/>
  <c r="L21" i="11" a="1"/>
  <c r="L21" i="11" s="1"/>
  <c r="L17" i="11" a="1"/>
  <c r="L17" i="11" s="1"/>
  <c r="L13" i="11" a="1"/>
  <c r="L13" i="11" s="1"/>
  <c r="L9" i="11" a="1"/>
  <c r="L9" i="11" s="1"/>
  <c r="J11" i="11" a="1"/>
  <c r="J11" i="11" s="1"/>
  <c r="P11" i="11" s="1" a="1"/>
  <c r="P11" i="11" s="1"/>
  <c r="L8" i="11" a="1"/>
  <c r="L8" i="11" s="1"/>
  <c r="J40" i="11" a="1"/>
  <c r="J40" i="11" s="1"/>
  <c r="P40" i="11" s="1" a="1"/>
  <c r="P40" i="11" s="1"/>
  <c r="J28" i="11" a="1"/>
  <c r="J28" i="11" s="1"/>
  <c r="P28" i="11" s="1" a="1"/>
  <c r="P28" i="11" s="1"/>
  <c r="J24" i="11" a="1"/>
  <c r="J24" i="11" s="1"/>
  <c r="P24" i="11" s="1" a="1"/>
  <c r="P24" i="11" s="1"/>
  <c r="J20" i="11" a="1"/>
  <c r="J20" i="11" s="1"/>
  <c r="Q20" i="11" s="1" a="1"/>
  <c r="Q20" i="11" s="1"/>
  <c r="J12" i="11" a="1"/>
  <c r="J12" i="11" s="1"/>
  <c r="Q12" i="11" s="1" a="1"/>
  <c r="Q12" i="11" s="1"/>
  <c r="J15" i="11" a="1"/>
  <c r="J15" i="11" s="1"/>
  <c r="Q15" i="11" s="1" a="1"/>
  <c r="Q15" i="11" s="1"/>
  <c r="J87" i="11" a="1"/>
  <c r="J87" i="11" s="1"/>
  <c r="P87" i="11" s="1" a="1"/>
  <c r="P87" i="11" s="1"/>
  <c r="J75" i="11" a="1"/>
  <c r="J75" i="11" s="1"/>
  <c r="P75" i="11" s="1" a="1"/>
  <c r="P75" i="11" s="1"/>
  <c r="J63" i="11" a="1"/>
  <c r="J63" i="11" s="1"/>
  <c r="P63" i="11" s="1" a="1"/>
  <c r="P63" i="11" s="1"/>
  <c r="J47" i="11" a="1"/>
  <c r="J47" i="11" s="1"/>
  <c r="P47" i="11" s="1" a="1"/>
  <c r="P47" i="11" s="1"/>
  <c r="J35" i="11" a="1"/>
  <c r="J35" i="11" s="1"/>
  <c r="P35" i="11" s="1" a="1"/>
  <c r="P35" i="11" s="1"/>
  <c r="J23" i="11" a="1"/>
  <c r="J23" i="11" s="1"/>
  <c r="J90" i="11" a="1"/>
  <c r="J90" i="11" s="1"/>
  <c r="Q90" i="11" s="1" a="1"/>
  <c r="Q90" i="11" s="1"/>
  <c r="J82" i="11" a="1"/>
  <c r="J82" i="11" s="1"/>
  <c r="R82" i="11" s="1" a="1"/>
  <c r="R82" i="11" s="1"/>
  <c r="J74" i="11" a="1"/>
  <c r="J74" i="11" s="1"/>
  <c r="Q74" i="11" s="1" a="1"/>
  <c r="Q74" i="11" s="1"/>
  <c r="J70" i="11" a="1"/>
  <c r="J70" i="11" s="1"/>
  <c r="P70" i="11" s="1" a="1"/>
  <c r="P70" i="11" s="1"/>
  <c r="J62" i="11" a="1"/>
  <c r="J62" i="11" s="1"/>
  <c r="P62" i="11" s="1" a="1"/>
  <c r="P62" i="11" s="1"/>
  <c r="J58" i="11" a="1"/>
  <c r="J58" i="11" s="1"/>
  <c r="J54" i="11" a="1"/>
  <c r="J54" i="11" s="1"/>
  <c r="Q54" i="11" s="1" a="1"/>
  <c r="Q54" i="11" s="1"/>
  <c r="J50" i="11" a="1"/>
  <c r="J50" i="11" s="1"/>
  <c r="P50" i="11" s="1" a="1"/>
  <c r="P50" i="11" s="1"/>
  <c r="J46" i="11" a="1"/>
  <c r="J46" i="11" s="1"/>
  <c r="Q46" i="11" s="1" a="1"/>
  <c r="Q46" i="11" s="1"/>
  <c r="J42" i="11" a="1"/>
  <c r="J42" i="11" s="1"/>
  <c r="Q42" i="11" s="1" a="1"/>
  <c r="Q42" i="11" s="1"/>
  <c r="J38" i="11" a="1"/>
  <c r="J38" i="11" s="1"/>
  <c r="P38" i="11" s="1" a="1"/>
  <c r="P38" i="11" s="1"/>
  <c r="J30" i="11" a="1"/>
  <c r="J30" i="11" s="1"/>
  <c r="P30" i="11" s="1" a="1"/>
  <c r="P30" i="11" s="1"/>
  <c r="J26" i="11" a="1"/>
  <c r="J26" i="11" s="1"/>
  <c r="P26" i="11" s="1" a="1"/>
  <c r="P26" i="11" s="1"/>
  <c r="J22" i="11" a="1"/>
  <c r="J22" i="11" s="1"/>
  <c r="J18" i="11" a="1"/>
  <c r="J18" i="11" s="1"/>
  <c r="P18" i="11" s="1" a="1"/>
  <c r="P18" i="11" s="1"/>
  <c r="J14" i="11" a="1"/>
  <c r="J14" i="11" s="1"/>
  <c r="Q14" i="11" s="1" a="1"/>
  <c r="Q14" i="11" s="1"/>
  <c r="J33" i="10" a="1"/>
  <c r="J33" i="10" s="1"/>
  <c r="J88" i="11" a="1"/>
  <c r="J88" i="11" s="1"/>
  <c r="P88" i="11" s="1" a="1"/>
  <c r="P88" i="11" s="1"/>
  <c r="J80" i="11" a="1"/>
  <c r="J80" i="11" s="1"/>
  <c r="P80" i="11" s="1" a="1"/>
  <c r="P80" i="11" s="1"/>
  <c r="J48" i="11" a="1"/>
  <c r="J48" i="11" s="1"/>
  <c r="Q48" i="11" s="1" a="1"/>
  <c r="Q48" i="11" s="1"/>
  <c r="J91" i="11" a="1"/>
  <c r="J91" i="11" s="1"/>
  <c r="P91" i="11" s="1" a="1"/>
  <c r="P91" i="11" s="1"/>
  <c r="J79" i="11" a="1"/>
  <c r="J79" i="11" s="1"/>
  <c r="P79" i="11" s="1" a="1"/>
  <c r="P79" i="11" s="1"/>
  <c r="J67" i="11" a="1"/>
  <c r="J67" i="11" s="1"/>
  <c r="P67" i="11" s="1" a="1"/>
  <c r="P67" i="11" s="1"/>
  <c r="J55" i="11" a="1"/>
  <c r="J55" i="11" s="1"/>
  <c r="Q55" i="11" s="1" a="1"/>
  <c r="Q55" i="11" s="1"/>
  <c r="J51" i="11" a="1"/>
  <c r="J51" i="11" s="1"/>
  <c r="P51" i="11" s="1" a="1"/>
  <c r="P51" i="11" s="1"/>
  <c r="J39" i="11" a="1"/>
  <c r="J39" i="11" s="1"/>
  <c r="P39" i="11" s="1" a="1"/>
  <c r="P39" i="11" s="1"/>
  <c r="J31" i="11" a="1"/>
  <c r="J31" i="11" s="1"/>
  <c r="P31" i="11" s="1" a="1"/>
  <c r="P31" i="11" s="1"/>
  <c r="J19" i="11" a="1"/>
  <c r="J19" i="11" s="1"/>
  <c r="P19" i="11" s="1" a="1"/>
  <c r="P19" i="11" s="1"/>
  <c r="J86" i="11" a="1"/>
  <c r="J86" i="11" s="1"/>
  <c r="P86" i="11" s="1" a="1"/>
  <c r="P86" i="11" s="1"/>
  <c r="J78" i="11" a="1"/>
  <c r="J78" i="11" s="1"/>
  <c r="P78" i="11" s="1" a="1"/>
  <c r="P78" i="11" s="1"/>
  <c r="J66" i="11" a="1"/>
  <c r="J66" i="11" s="1"/>
  <c r="P66" i="11" s="1" a="1"/>
  <c r="P66" i="11" s="1"/>
  <c r="J84" i="11" a="1"/>
  <c r="J84" i="11" s="1"/>
  <c r="P84" i="11" s="1" a="1"/>
  <c r="P84" i="11" s="1"/>
  <c r="J76" i="11" a="1"/>
  <c r="J76" i="11" s="1"/>
  <c r="P76" i="11" s="1" a="1"/>
  <c r="P76" i="11" s="1"/>
  <c r="J72" i="11" a="1"/>
  <c r="J72" i="11" s="1"/>
  <c r="P72" i="11" s="1" a="1"/>
  <c r="P72" i="11" s="1"/>
  <c r="J68" i="11" a="1"/>
  <c r="J68" i="11" s="1"/>
  <c r="P68" i="11" s="1" a="1"/>
  <c r="P68" i="11" s="1"/>
  <c r="J64" i="11" a="1"/>
  <c r="J64" i="11" s="1"/>
  <c r="P64" i="11" s="1" a="1"/>
  <c r="P64" i="11" s="1"/>
  <c r="J60" i="11" a="1"/>
  <c r="J60" i="11" s="1"/>
  <c r="P60" i="11" s="1" a="1"/>
  <c r="P60" i="11" s="1"/>
  <c r="J56" i="11" a="1"/>
  <c r="J56" i="11" s="1"/>
  <c r="P56" i="11" s="1" a="1"/>
  <c r="P56" i="11" s="1"/>
  <c r="J83" i="11" a="1"/>
  <c r="J83" i="11" s="1"/>
  <c r="P83" i="11" s="1" a="1"/>
  <c r="P83" i="11" s="1"/>
  <c r="J71" i="11" a="1"/>
  <c r="J71" i="11" s="1"/>
  <c r="P71" i="11" s="1" a="1"/>
  <c r="P71" i="11" s="1"/>
  <c r="J59" i="11" a="1"/>
  <c r="J59" i="11" s="1"/>
  <c r="Q59" i="11" s="1" a="1"/>
  <c r="Q59" i="11" s="1"/>
  <c r="J43" i="11" a="1"/>
  <c r="J43" i="11" s="1"/>
  <c r="P43" i="11" s="1" a="1"/>
  <c r="P43" i="11" s="1"/>
  <c r="J27" i="11" a="1"/>
  <c r="J27" i="11" s="1"/>
  <c r="P27" i="11" s="1" a="1"/>
  <c r="P27" i="11" s="1"/>
  <c r="J89" i="11" a="1"/>
  <c r="J89" i="11" s="1"/>
  <c r="P89" i="11" s="1" a="1"/>
  <c r="P89" i="11" s="1"/>
  <c r="J85" i="11" a="1"/>
  <c r="J85" i="11" s="1"/>
  <c r="Q85" i="11" s="1" a="1"/>
  <c r="Q85" i="11" s="1"/>
  <c r="J81" i="11" a="1"/>
  <c r="J81" i="11" s="1"/>
  <c r="P81" i="11" s="1" a="1"/>
  <c r="P81" i="11" s="1"/>
  <c r="J77" i="11" a="1"/>
  <c r="J77" i="11" s="1"/>
  <c r="P77" i="11" s="1" a="1"/>
  <c r="P77" i="11" s="1"/>
  <c r="J73" i="11" a="1"/>
  <c r="J73" i="11" s="1"/>
  <c r="Q73" i="11" s="1" a="1"/>
  <c r="Q73" i="11" s="1"/>
  <c r="J69" i="11" a="1"/>
  <c r="J69" i="11" s="1"/>
  <c r="P69" i="11" s="1" a="1"/>
  <c r="P69" i="11" s="1"/>
  <c r="J65" i="11" a="1"/>
  <c r="J65" i="11" s="1"/>
  <c r="P65" i="11" s="1" a="1"/>
  <c r="P65" i="11" s="1"/>
  <c r="J61" i="11" a="1"/>
  <c r="J61" i="11" s="1"/>
  <c r="P61" i="11" s="1" a="1"/>
  <c r="P61" i="11" s="1"/>
  <c r="J57" i="11" a="1"/>
  <c r="J57" i="11" s="1"/>
  <c r="P57" i="11" s="1" a="1"/>
  <c r="P57" i="11" s="1"/>
  <c r="J53" i="11" a="1"/>
  <c r="J53" i="11" s="1"/>
  <c r="P53" i="11" s="1" a="1"/>
  <c r="P53" i="11" s="1"/>
  <c r="J49" i="11" a="1"/>
  <c r="J49" i="11" s="1"/>
  <c r="P49" i="11" s="1" a="1"/>
  <c r="P49" i="11" s="1"/>
  <c r="J45" i="11" a="1"/>
  <c r="J45" i="11" s="1"/>
  <c r="P45" i="11" s="1" a="1"/>
  <c r="P45" i="11" s="1"/>
  <c r="J41" i="11" a="1"/>
  <c r="J41" i="11" s="1"/>
  <c r="P41" i="11" s="1" a="1"/>
  <c r="P41" i="11" s="1"/>
  <c r="J37" i="11" a="1"/>
  <c r="J37" i="11" s="1"/>
  <c r="Q37" i="11" s="1" a="1"/>
  <c r="Q37" i="11" s="1"/>
  <c r="J33" i="11" a="1"/>
  <c r="J33" i="11" s="1"/>
  <c r="P33" i="11" s="1" a="1"/>
  <c r="P33" i="11" s="1"/>
  <c r="J25" i="11" a="1"/>
  <c r="J25" i="11" s="1"/>
  <c r="P25" i="11" s="1" a="1"/>
  <c r="P25" i="11" s="1"/>
  <c r="J21" i="11" a="1"/>
  <c r="J21" i="11" s="1"/>
  <c r="P21" i="11" s="1" a="1"/>
  <c r="P21" i="11" s="1"/>
  <c r="J17" i="11" a="1"/>
  <c r="J17" i="11" s="1"/>
  <c r="P17" i="11" s="1" a="1"/>
  <c r="P17" i="11" s="1"/>
  <c r="J13" i="11" a="1"/>
  <c r="J13" i="11" s="1"/>
  <c r="P13" i="11" s="1" a="1"/>
  <c r="P13" i="11" s="1"/>
  <c r="J9" i="11" a="1"/>
  <c r="J9" i="11" s="1"/>
  <c r="P9" i="11" s="1" a="1"/>
  <c r="P9" i="11" s="1"/>
  <c r="L56" i="10" a="1"/>
  <c r="L56" i="10" s="1"/>
  <c r="L24" i="10" a="1"/>
  <c r="L24" i="10" s="1"/>
  <c r="N84" i="10" a="1"/>
  <c r="N84" i="10" s="1"/>
  <c r="N20" i="10" a="1"/>
  <c r="N20" i="10" s="1"/>
  <c r="N121" i="3" a="1"/>
  <c r="N121" i="3" s="1"/>
  <c r="L55" i="10" a="1"/>
  <c r="L55" i="10" s="1"/>
  <c r="N64" i="10" a="1"/>
  <c r="N64" i="10" s="1"/>
  <c r="N48" i="10" a="1"/>
  <c r="N48" i="10" s="1"/>
  <c r="N109" i="3" a="1"/>
  <c r="N109" i="3" s="1"/>
  <c r="L40" i="10" a="1"/>
  <c r="L40" i="10" s="1"/>
  <c r="N80" i="10" a="1"/>
  <c r="N80" i="10" s="1"/>
  <c r="N100" i="10" a="1"/>
  <c r="N100" i="10" s="1"/>
  <c r="N60" i="10" a="1"/>
  <c r="N60" i="10" s="1"/>
  <c r="N44" i="10" a="1"/>
  <c r="N44" i="10" s="1"/>
  <c r="N12" i="10" a="1"/>
  <c r="N12" i="10" s="1"/>
  <c r="N76" i="10" a="1"/>
  <c r="N76" i="10" s="1"/>
  <c r="N43" i="10" a="1"/>
  <c r="N43" i="10" s="1"/>
  <c r="N99" i="10" a="1"/>
  <c r="N99" i="10" s="1"/>
  <c r="N96" i="10" a="1"/>
  <c r="N96" i="10" s="1"/>
  <c r="N56" i="10" a="1"/>
  <c r="N56" i="10" s="1"/>
  <c r="N28" i="10" a="1"/>
  <c r="N28" i="10" s="1"/>
  <c r="N92" i="10" a="1"/>
  <c r="N92" i="10" s="1"/>
  <c r="N72" i="10" a="1"/>
  <c r="N72" i="10" s="1"/>
  <c r="N40" i="10" a="1"/>
  <c r="N40" i="10" s="1"/>
  <c r="J8" i="11" a="1"/>
  <c r="J8" i="11" s="1"/>
  <c r="P8" i="11" s="1" a="1"/>
  <c r="P8" i="11" s="1"/>
  <c r="L100" i="10" a="1"/>
  <c r="L100" i="10" s="1"/>
  <c r="L28" i="10" a="1"/>
  <c r="L28" i="10" s="1"/>
  <c r="N88" i="10" a="1"/>
  <c r="N88" i="10" s="1"/>
  <c r="N68" i="10" a="1"/>
  <c r="N68" i="10" s="1"/>
  <c r="N52" i="10" a="1"/>
  <c r="N52" i="10" s="1"/>
  <c r="N24" i="10" a="1"/>
  <c r="N24" i="10" s="1"/>
  <c r="N35" i="10" a="1"/>
  <c r="N35" i="10" s="1"/>
  <c r="N31" i="10" a="1"/>
  <c r="N31" i="10" s="1"/>
  <c r="N23" i="10" a="1"/>
  <c r="N23" i="10" s="1"/>
  <c r="N19" i="10" a="1"/>
  <c r="N19" i="10" s="1"/>
  <c r="N15" i="10" a="1"/>
  <c r="N15" i="10" s="1"/>
  <c r="N11" i="10" a="1"/>
  <c r="N11" i="10" s="1"/>
  <c r="N104" i="3" a="1"/>
  <c r="N104" i="3" s="1"/>
  <c r="L87" i="10" a="1"/>
  <c r="L87" i="10" s="1"/>
  <c r="L15" i="10" a="1"/>
  <c r="L15" i="10" s="1"/>
  <c r="L39" i="10" a="1"/>
  <c r="L39" i="10" s="1"/>
  <c r="N95" i="10" a="1"/>
  <c r="N95" i="10" s="1"/>
  <c r="N39" i="10" a="1"/>
  <c r="N39" i="10" s="1"/>
  <c r="N27" i="10" a="1"/>
  <c r="N27" i="10" s="1"/>
  <c r="L35" i="10" a="1"/>
  <c r="L35" i="10" s="1"/>
  <c r="L12" i="10" a="1"/>
  <c r="L12" i="10" s="1"/>
  <c r="N94" i="10" a="1"/>
  <c r="N94" i="10" s="1"/>
  <c r="N90" i="10" a="1"/>
  <c r="N90" i="10" s="1"/>
  <c r="N86" i="10" a="1"/>
  <c r="N86" i="10" s="1"/>
  <c r="N82" i="10" a="1"/>
  <c r="N82" i="10" s="1"/>
  <c r="N78" i="10" a="1"/>
  <c r="N78" i="10" s="1"/>
  <c r="N74" i="10" a="1"/>
  <c r="N74" i="10" s="1"/>
  <c r="N70" i="10" a="1"/>
  <c r="N70" i="10" s="1"/>
  <c r="N66" i="10" a="1"/>
  <c r="N66" i="10" s="1"/>
  <c r="N62" i="10" a="1"/>
  <c r="N62" i="10" s="1"/>
  <c r="N58" i="10" a="1"/>
  <c r="N58" i="10" s="1"/>
  <c r="N54" i="10" a="1"/>
  <c r="N54" i="10" s="1"/>
  <c r="N50" i="10" a="1"/>
  <c r="N50" i="10" s="1"/>
  <c r="N46" i="10" a="1"/>
  <c r="N46" i="10" s="1"/>
  <c r="N42" i="10" a="1"/>
  <c r="N42" i="10" s="1"/>
  <c r="N38" i="10" a="1"/>
  <c r="N38" i="10" s="1"/>
  <c r="N30" i="10" a="1"/>
  <c r="N30" i="10" s="1"/>
  <c r="N26" i="10" a="1"/>
  <c r="N26" i="10" s="1"/>
  <c r="N22" i="10" a="1"/>
  <c r="N22" i="10" s="1"/>
  <c r="N18" i="10" a="1"/>
  <c r="N18" i="10" s="1"/>
  <c r="N14" i="10" a="1"/>
  <c r="N14" i="10" s="1"/>
  <c r="L88" i="10" a="1"/>
  <c r="L88" i="10" s="1"/>
  <c r="N91" i="10" a="1"/>
  <c r="N91" i="10" s="1"/>
  <c r="N83" i="10" a="1"/>
  <c r="N83" i="10" s="1"/>
  <c r="N75" i="10" a="1"/>
  <c r="N75" i="10" s="1"/>
  <c r="N67" i="10" a="1"/>
  <c r="N67" i="10" s="1"/>
  <c r="N59" i="10" a="1"/>
  <c r="N59" i="10" s="1"/>
  <c r="N51" i="10" a="1"/>
  <c r="N51" i="10" s="1"/>
  <c r="L84" i="10" a="1"/>
  <c r="L84" i="10" s="1"/>
  <c r="N98" i="10" a="1"/>
  <c r="N98" i="10" s="1"/>
  <c r="L72" i="10" a="1"/>
  <c r="L72" i="10" s="1"/>
  <c r="N87" i="10" a="1"/>
  <c r="N87" i="10" s="1"/>
  <c r="N79" i="10" a="1"/>
  <c r="N79" i="10" s="1"/>
  <c r="N71" i="10" a="1"/>
  <c r="N71" i="10" s="1"/>
  <c r="N63" i="10" a="1"/>
  <c r="N63" i="10" s="1"/>
  <c r="N55" i="10" a="1"/>
  <c r="N55" i="10" s="1"/>
  <c r="N47" i="10" a="1"/>
  <c r="N47" i="10" s="1"/>
  <c r="L71" i="10" a="1"/>
  <c r="L71" i="10" s="1"/>
  <c r="N97" i="10" a="1"/>
  <c r="N97" i="10" s="1"/>
  <c r="N93" i="10" a="1"/>
  <c r="N93" i="10" s="1"/>
  <c r="N89" i="10" a="1"/>
  <c r="N89" i="10" s="1"/>
  <c r="N85" i="10" a="1"/>
  <c r="N85" i="10" s="1"/>
  <c r="N81" i="10" a="1"/>
  <c r="N81" i="10" s="1"/>
  <c r="N77" i="10" a="1"/>
  <c r="N77" i="10" s="1"/>
  <c r="N73" i="10" a="1"/>
  <c r="N73" i="10" s="1"/>
  <c r="N69" i="10" a="1"/>
  <c r="N69" i="10" s="1"/>
  <c r="N65" i="10" a="1"/>
  <c r="N65" i="10" s="1"/>
  <c r="N61" i="10" a="1"/>
  <c r="N61" i="10" s="1"/>
  <c r="N57" i="10" a="1"/>
  <c r="N57" i="10" s="1"/>
  <c r="N53" i="10" a="1"/>
  <c r="N53" i="10" s="1"/>
  <c r="N49" i="10" a="1"/>
  <c r="N49" i="10" s="1"/>
  <c r="N45" i="10" a="1"/>
  <c r="N45" i="10" s="1"/>
  <c r="N41" i="10" a="1"/>
  <c r="N41" i="10" s="1"/>
  <c r="N37" i="10" a="1"/>
  <c r="N37" i="10" s="1"/>
  <c r="N33" i="10" a="1"/>
  <c r="N33" i="10" s="1"/>
  <c r="N25" i="10" a="1"/>
  <c r="N25" i="10" s="1"/>
  <c r="N21" i="10" a="1"/>
  <c r="N21" i="10" s="1"/>
  <c r="N17" i="10" a="1"/>
  <c r="N17" i="10" s="1"/>
  <c r="N13" i="10" a="1"/>
  <c r="N13" i="10" s="1"/>
  <c r="N9" i="10" a="1"/>
  <c r="N9" i="10" s="1"/>
  <c r="L83" i="10" a="1"/>
  <c r="L83" i="10" s="1"/>
  <c r="L91" i="10" a="1"/>
  <c r="L91" i="10" s="1"/>
  <c r="L75" i="10" a="1"/>
  <c r="L75" i="10" s="1"/>
  <c r="L59" i="10" a="1"/>
  <c r="L59" i="10" s="1"/>
  <c r="L43" i="10" a="1"/>
  <c r="L43" i="10" s="1"/>
  <c r="L31" i="10" a="1"/>
  <c r="L31" i="10" s="1"/>
  <c r="L68" i="10" a="1"/>
  <c r="L68" i="10" s="1"/>
  <c r="L52" i="10" a="1"/>
  <c r="L52" i="10" s="1"/>
  <c r="L27" i="10" a="1"/>
  <c r="L27" i="10" s="1"/>
  <c r="L11" i="10" a="1"/>
  <c r="L11" i="10" s="1"/>
  <c r="N80" i="3" a="1"/>
  <c r="N80" i="3" s="1"/>
  <c r="L96" i="10" a="1"/>
  <c r="L96" i="10" s="1"/>
  <c r="L80" i="10" a="1"/>
  <c r="L80" i="10" s="1"/>
  <c r="L64" i="10" a="1"/>
  <c r="L64" i="10" s="1"/>
  <c r="L48" i="10" a="1"/>
  <c r="L48" i="10" s="1"/>
  <c r="L23" i="10" a="1"/>
  <c r="L23" i="10" s="1"/>
  <c r="L99" i="10" a="1"/>
  <c r="L99" i="10" s="1"/>
  <c r="L67" i="10" a="1"/>
  <c r="L67" i="10" s="1"/>
  <c r="L95" i="10" a="1"/>
  <c r="L95" i="10" s="1"/>
  <c r="L79" i="10" a="1"/>
  <c r="L79" i="10" s="1"/>
  <c r="L63" i="10" a="1"/>
  <c r="L63" i="10" s="1"/>
  <c r="L47" i="10" a="1"/>
  <c r="L47" i="10" s="1"/>
  <c r="L20" i="10" a="1"/>
  <c r="L20" i="10" s="1"/>
  <c r="N8" i="10" a="1"/>
  <c r="N8" i="10" s="1"/>
  <c r="L51" i="10" a="1"/>
  <c r="L51" i="10" s="1"/>
  <c r="L92" i="10" a="1"/>
  <c r="L92" i="10" s="1"/>
  <c r="L76" i="10" a="1"/>
  <c r="L76" i="10" s="1"/>
  <c r="L60" i="10" a="1"/>
  <c r="L60" i="10" s="1"/>
  <c r="L44" i="10" a="1"/>
  <c r="L44" i="10" s="1"/>
  <c r="L19" i="10" a="1"/>
  <c r="L19" i="10" s="1"/>
  <c r="J97" i="10" a="1"/>
  <c r="J97" i="10" s="1"/>
  <c r="L97" i="10" a="1"/>
  <c r="L97" i="10" s="1"/>
  <c r="L73" i="10" a="1"/>
  <c r="L73" i="10" s="1"/>
  <c r="N73" i="3" a="1"/>
  <c r="N73" i="3" s="1"/>
  <c r="L94" i="10" a="1"/>
  <c r="L94" i="10" s="1"/>
  <c r="L90" i="10" a="1"/>
  <c r="L90" i="10" s="1"/>
  <c r="L86" i="10" a="1"/>
  <c r="L86" i="10" s="1"/>
  <c r="L78" i="10" a="1"/>
  <c r="L78" i="10" s="1"/>
  <c r="L74" i="10" a="1"/>
  <c r="L74" i="10" s="1"/>
  <c r="L70" i="10" a="1"/>
  <c r="L70" i="10" s="1"/>
  <c r="L66" i="10" a="1"/>
  <c r="L66" i="10" s="1"/>
  <c r="L62" i="10" a="1"/>
  <c r="L62" i="10" s="1"/>
  <c r="L58" i="10" a="1"/>
  <c r="L58" i="10" s="1"/>
  <c r="L54" i="10" a="1"/>
  <c r="L54" i="10" s="1"/>
  <c r="L50" i="10" a="1"/>
  <c r="L50" i="10" s="1"/>
  <c r="L46" i="10" a="1"/>
  <c r="L46" i="10" s="1"/>
  <c r="L42" i="10" a="1"/>
  <c r="L42" i="10" s="1"/>
  <c r="L38" i="10" a="1"/>
  <c r="L38" i="10" s="1"/>
  <c r="L30" i="10" a="1"/>
  <c r="L30" i="10" s="1"/>
  <c r="L26" i="10" a="1"/>
  <c r="L26" i="10" s="1"/>
  <c r="L22" i="10" a="1"/>
  <c r="L22" i="10" s="1"/>
  <c r="L18" i="10" a="1"/>
  <c r="L18" i="10" s="1"/>
  <c r="L14" i="10" a="1"/>
  <c r="L14" i="10" s="1"/>
  <c r="L98" i="10" a="1"/>
  <c r="L98" i="10" s="1"/>
  <c r="L82" i="10" a="1"/>
  <c r="L82" i="10" s="1"/>
  <c r="N89" i="3" a="1"/>
  <c r="N89" i="3" s="1"/>
  <c r="L93" i="10" a="1"/>
  <c r="L93" i="10" s="1"/>
  <c r="L89" i="10" a="1"/>
  <c r="L89" i="10" s="1"/>
  <c r="L85" i="10" a="1"/>
  <c r="L85" i="10" s="1"/>
  <c r="L81" i="10" a="1"/>
  <c r="L81" i="10" s="1"/>
  <c r="L77" i="10" a="1"/>
  <c r="L77" i="10" s="1"/>
  <c r="L69" i="10" a="1"/>
  <c r="L69" i="10" s="1"/>
  <c r="L65" i="10" a="1"/>
  <c r="L65" i="10" s="1"/>
  <c r="L61" i="10" a="1"/>
  <c r="L61" i="10" s="1"/>
  <c r="L57" i="10" a="1"/>
  <c r="L57" i="10" s="1"/>
  <c r="L53" i="10" a="1"/>
  <c r="L53" i="10" s="1"/>
  <c r="L49" i="10" a="1"/>
  <c r="L49" i="10" s="1"/>
  <c r="L45" i="10" a="1"/>
  <c r="L45" i="10" s="1"/>
  <c r="L41" i="10" a="1"/>
  <c r="L41" i="10" s="1"/>
  <c r="L37" i="10" a="1"/>
  <c r="L37" i="10" s="1"/>
  <c r="L33" i="10" a="1"/>
  <c r="L33" i="10" s="1"/>
  <c r="L25" i="10" a="1"/>
  <c r="L25" i="10" s="1"/>
  <c r="L21" i="10" a="1"/>
  <c r="L21" i="10" s="1"/>
  <c r="L17" i="10" a="1"/>
  <c r="L17" i="10" s="1"/>
  <c r="L13" i="10" a="1"/>
  <c r="L13" i="10" s="1"/>
  <c r="L9" i="10" a="1"/>
  <c r="L9" i="10" s="1"/>
  <c r="J87" i="10" a="1"/>
  <c r="J87" i="10" s="1"/>
  <c r="J56" i="3" a="1"/>
  <c r="J56" i="3" s="1"/>
  <c r="N105" i="3" a="1"/>
  <c r="N105" i="3" s="1"/>
  <c r="J100" i="10" a="1"/>
  <c r="J100" i="10" s="1"/>
  <c r="P100" i="10" s="1" a="1"/>
  <c r="P100" i="10" s="1"/>
  <c r="J91" i="10" a="1"/>
  <c r="J91" i="10" s="1"/>
  <c r="J82" i="10" a="1"/>
  <c r="J82" i="10" s="1"/>
  <c r="J70" i="10" a="1"/>
  <c r="J70" i="10" s="1"/>
  <c r="P70" i="10" s="1" a="1"/>
  <c r="P70" i="10" s="1"/>
  <c r="J80" i="10" a="1"/>
  <c r="J80" i="10" s="1"/>
  <c r="J68" i="10" a="1"/>
  <c r="J68" i="10" s="1"/>
  <c r="J99" i="10" a="1"/>
  <c r="J99" i="10" s="1"/>
  <c r="J90" i="10" a="1"/>
  <c r="J90" i="10" s="1"/>
  <c r="J98" i="10" a="1"/>
  <c r="J98" i="10" s="1"/>
  <c r="P98" i="10" s="1" a="1"/>
  <c r="P98" i="10" s="1"/>
  <c r="J89" i="10" a="1"/>
  <c r="J89" i="10" s="1"/>
  <c r="J79" i="10" a="1"/>
  <c r="J79" i="10" s="1"/>
  <c r="J64" i="10" a="1"/>
  <c r="J64" i="10" s="1"/>
  <c r="P64" i="10" s="1" a="1"/>
  <c r="P64" i="10" s="1"/>
  <c r="J28" i="10" a="1"/>
  <c r="J28" i="10" s="1"/>
  <c r="J78" i="10" a="1"/>
  <c r="J78" i="10" s="1"/>
  <c r="J60" i="10" a="1"/>
  <c r="J60" i="10" s="1"/>
  <c r="J96" i="10" a="1"/>
  <c r="J96" i="10" s="1"/>
  <c r="J56" i="10" a="1"/>
  <c r="J56" i="10" s="1"/>
  <c r="J88" i="10" a="1"/>
  <c r="J88" i="10" s="1"/>
  <c r="L85" i="3" a="1"/>
  <c r="L85" i="3" s="1"/>
  <c r="N115" i="3" a="1"/>
  <c r="N115" i="3" s="1"/>
  <c r="N72" i="3" a="1"/>
  <c r="N72" i="3" s="1"/>
  <c r="N28" i="3" a="1"/>
  <c r="N28" i="3" s="1"/>
  <c r="J95" i="10" a="1"/>
  <c r="J95" i="10" s="1"/>
  <c r="J86" i="10" a="1"/>
  <c r="J86" i="10" s="1"/>
  <c r="J75" i="10" a="1"/>
  <c r="J75" i="10" s="1"/>
  <c r="N62" i="3" a="1"/>
  <c r="N62" i="3" s="1"/>
  <c r="J94" i="10" a="1"/>
  <c r="J94" i="10" s="1"/>
  <c r="J84" i="10" a="1"/>
  <c r="J84" i="10" s="1"/>
  <c r="J72" i="10" a="1"/>
  <c r="J72" i="10" s="1"/>
  <c r="L8" i="10" a="1"/>
  <c r="L8" i="10" s="1"/>
  <c r="J76" i="10" a="1"/>
  <c r="J76" i="10" s="1"/>
  <c r="N107" i="3" a="1"/>
  <c r="N107" i="3" s="1"/>
  <c r="N50" i="3" a="1"/>
  <c r="N50" i="3" s="1"/>
  <c r="J92" i="10" a="1"/>
  <c r="J92" i="10" s="1"/>
  <c r="J83" i="10" a="1"/>
  <c r="J83" i="10" s="1"/>
  <c r="J71" i="10" a="1"/>
  <c r="J71" i="10" s="1"/>
  <c r="N117" i="3" a="1"/>
  <c r="N117" i="3" s="1"/>
  <c r="N88" i="3" a="1"/>
  <c r="N88" i="3" s="1"/>
  <c r="J24" i="10" a="1"/>
  <c r="J24" i="10" s="1"/>
  <c r="J20" i="10" a="1"/>
  <c r="J20" i="10" s="1"/>
  <c r="J12" i="10" a="1"/>
  <c r="J12" i="10" s="1"/>
  <c r="Q12" i="10" s="1" a="1"/>
  <c r="Q12" i="10" s="1"/>
  <c r="J52" i="10" a="1"/>
  <c r="J52" i="10" s="1"/>
  <c r="J48" i="10" a="1"/>
  <c r="J48" i="10" s="1"/>
  <c r="J44" i="10" a="1"/>
  <c r="J44" i="10" s="1"/>
  <c r="J40" i="10" a="1"/>
  <c r="J40" i="10" s="1"/>
  <c r="J67" i="10" a="1"/>
  <c r="J67" i="10" s="1"/>
  <c r="J63" i="10" a="1"/>
  <c r="J63" i="10" s="1"/>
  <c r="J59" i="10" a="1"/>
  <c r="J59" i="10" s="1"/>
  <c r="R59" i="10" s="1" a="1"/>
  <c r="R59" i="10" s="1"/>
  <c r="J55" i="10" a="1"/>
  <c r="J55" i="10" s="1"/>
  <c r="J51" i="10" a="1"/>
  <c r="J51" i="10" s="1"/>
  <c r="J47" i="10" a="1"/>
  <c r="J47" i="10" s="1"/>
  <c r="J43" i="10" a="1"/>
  <c r="J43" i="10" s="1"/>
  <c r="J39" i="10" a="1"/>
  <c r="J39" i="10" s="1"/>
  <c r="J35" i="10" a="1"/>
  <c r="J35" i="10" s="1"/>
  <c r="J31" i="10" a="1"/>
  <c r="J31" i="10" s="1"/>
  <c r="J27" i="10" a="1"/>
  <c r="J27" i="10" s="1"/>
  <c r="J23" i="10" a="1"/>
  <c r="J23" i="10" s="1"/>
  <c r="J19" i="10" a="1"/>
  <c r="J19" i="10" s="1"/>
  <c r="J15" i="10" a="1"/>
  <c r="J15" i="10" s="1"/>
  <c r="J11" i="10" a="1"/>
  <c r="J11" i="10" s="1"/>
  <c r="J66" i="10" a="1"/>
  <c r="J66" i="10" s="1"/>
  <c r="J62" i="10" a="1"/>
  <c r="J62" i="10" s="1"/>
  <c r="J58" i="10" a="1"/>
  <c r="J58" i="10" s="1"/>
  <c r="Q58" i="10" s="1" a="1"/>
  <c r="Q58" i="10" s="1"/>
  <c r="J54" i="10" a="1"/>
  <c r="J54" i="10" s="1"/>
  <c r="J50" i="10" a="1"/>
  <c r="J50" i="10" s="1"/>
  <c r="J46" i="10" a="1"/>
  <c r="J46" i="10" s="1"/>
  <c r="J38" i="10" a="1"/>
  <c r="J38" i="10" s="1"/>
  <c r="J30" i="10" a="1"/>
  <c r="J30" i="10" s="1"/>
  <c r="J26" i="10" a="1"/>
  <c r="J26" i="10" s="1"/>
  <c r="J22" i="10" a="1"/>
  <c r="J22" i="10" s="1"/>
  <c r="J18" i="10" a="1"/>
  <c r="J18" i="10" s="1"/>
  <c r="J14" i="10" a="1"/>
  <c r="J14" i="10" s="1"/>
  <c r="J74" i="10" a="1"/>
  <c r="J74" i="10" s="1"/>
  <c r="P74" i="10" s="1" a="1"/>
  <c r="P74" i="10" s="1"/>
  <c r="J42" i="10" a="1"/>
  <c r="J42" i="10" s="1"/>
  <c r="L116" i="3" a="1"/>
  <c r="L116" i="3" s="1"/>
  <c r="N122" i="3" a="1"/>
  <c r="N122" i="3" s="1"/>
  <c r="N96" i="3" a="1"/>
  <c r="N96" i="3" s="1"/>
  <c r="N48" i="3" a="1"/>
  <c r="N48" i="3" s="1"/>
  <c r="J93" i="10" a="1"/>
  <c r="J93" i="10" s="1"/>
  <c r="J85" i="10" a="1"/>
  <c r="J85" i="10" s="1"/>
  <c r="J81" i="10" a="1"/>
  <c r="J81" i="10" s="1"/>
  <c r="J77" i="10" a="1"/>
  <c r="J77" i="10" s="1"/>
  <c r="J73" i="10" a="1"/>
  <c r="J73" i="10" s="1"/>
  <c r="J69" i="10" a="1"/>
  <c r="J69" i="10" s="1"/>
  <c r="J65" i="10" a="1"/>
  <c r="J65" i="10" s="1"/>
  <c r="J61" i="10" a="1"/>
  <c r="J61" i="10" s="1"/>
  <c r="J57" i="10" a="1"/>
  <c r="J57" i="10" s="1"/>
  <c r="J53" i="10" a="1"/>
  <c r="J53" i="10" s="1"/>
  <c r="J49" i="10" a="1"/>
  <c r="J49" i="10" s="1"/>
  <c r="J45" i="10" a="1"/>
  <c r="J45" i="10" s="1"/>
  <c r="J41" i="10" a="1"/>
  <c r="J41" i="10" s="1"/>
  <c r="J37" i="10" a="1"/>
  <c r="J37" i="10" s="1"/>
  <c r="J25" i="10" a="1"/>
  <c r="J25" i="10" s="1"/>
  <c r="P25" i="10" s="1" a="1"/>
  <c r="P25" i="10" s="1"/>
  <c r="J21" i="10" a="1"/>
  <c r="J21" i="10" s="1"/>
  <c r="J17" i="10" a="1"/>
  <c r="J17" i="10" s="1"/>
  <c r="J13" i="10" a="1"/>
  <c r="J13" i="10" s="1"/>
  <c r="J9" i="10" a="1"/>
  <c r="J9" i="10" s="1"/>
  <c r="N114" i="3" a="1"/>
  <c r="N114" i="3" s="1"/>
  <c r="N99" i="3" a="1"/>
  <c r="N99" i="3" s="1"/>
  <c r="N83" i="3" a="1"/>
  <c r="N83" i="3" s="1"/>
  <c r="N66" i="3" a="1"/>
  <c r="N66" i="3" s="1"/>
  <c r="N40" i="3" a="1"/>
  <c r="N40" i="3" s="1"/>
  <c r="J122" i="3" a="1"/>
  <c r="J122" i="3" s="1"/>
  <c r="N113" i="3" a="1"/>
  <c r="N113" i="3" s="1"/>
  <c r="N98" i="3" a="1"/>
  <c r="N98" i="3" s="1"/>
  <c r="N82" i="3" a="1"/>
  <c r="N82" i="3" s="1"/>
  <c r="N64" i="3" a="1"/>
  <c r="N64" i="3" s="1"/>
  <c r="N38" i="3" a="1"/>
  <c r="N38" i="3" s="1"/>
  <c r="N12" i="3" a="1"/>
  <c r="N12" i="3" s="1"/>
  <c r="J96" i="3" a="1"/>
  <c r="J96" i="3" s="1"/>
  <c r="Q96" i="3" s="1" a="1"/>
  <c r="Q96" i="3" s="1"/>
  <c r="L117" i="3" a="1"/>
  <c r="L117" i="3" s="1"/>
  <c r="N112" i="3" a="1"/>
  <c r="N112" i="3" s="1"/>
  <c r="N97" i="3" a="1"/>
  <c r="N97" i="3" s="1"/>
  <c r="N81" i="3" a="1"/>
  <c r="N81" i="3" s="1"/>
  <c r="N63" i="3" a="1"/>
  <c r="N63" i="3" s="1"/>
  <c r="N91" i="3" a="1"/>
  <c r="N91" i="3" s="1"/>
  <c r="N75" i="3" a="1"/>
  <c r="N75" i="3" s="1"/>
  <c r="N54" i="3" a="1"/>
  <c r="N54" i="3" s="1"/>
  <c r="N120" i="3" a="1"/>
  <c r="N120" i="3" s="1"/>
  <c r="N106" i="3" a="1"/>
  <c r="N106" i="3" s="1"/>
  <c r="N90" i="3" a="1"/>
  <c r="N90" i="3" s="1"/>
  <c r="N74" i="3" a="1"/>
  <c r="N74" i="3" s="1"/>
  <c r="N52" i="3" a="1"/>
  <c r="N52" i="3" s="1"/>
  <c r="J8" i="10" a="1"/>
  <c r="J8" i="10" s="1"/>
  <c r="Q8" i="10" s="1" a="1"/>
  <c r="Q8" i="10" s="1"/>
  <c r="J104" i="3" a="1"/>
  <c r="J104" i="3" s="1"/>
  <c r="P104" i="3" s="1" a="1"/>
  <c r="P104" i="3" s="1"/>
  <c r="N116" i="3" a="1"/>
  <c r="N116" i="3" s="1"/>
  <c r="N108" i="3" a="1"/>
  <c r="N108" i="3" s="1"/>
  <c r="N100" i="3" a="1"/>
  <c r="N100" i="3" s="1"/>
  <c r="N92" i="3" a="1"/>
  <c r="N92" i="3" s="1"/>
  <c r="N84" i="3" a="1"/>
  <c r="N84" i="3" s="1"/>
  <c r="N76" i="3" a="1"/>
  <c r="N76" i="3" s="1"/>
  <c r="N67" i="3" a="1"/>
  <c r="N67" i="3" s="1"/>
  <c r="N56" i="3" a="1"/>
  <c r="N56" i="3" s="1"/>
  <c r="N42" i="3" a="1"/>
  <c r="N42" i="3" s="1"/>
  <c r="N30" i="3" a="1"/>
  <c r="N30" i="3" s="1"/>
  <c r="N119" i="3" a="1"/>
  <c r="N119" i="3" s="1"/>
  <c r="N111" i="3" a="1"/>
  <c r="N111" i="3" s="1"/>
  <c r="N103" i="3" a="1"/>
  <c r="N103" i="3" s="1"/>
  <c r="N95" i="3" a="1"/>
  <c r="N95" i="3" s="1"/>
  <c r="N87" i="3" a="1"/>
  <c r="N87" i="3" s="1"/>
  <c r="N79" i="3" a="1"/>
  <c r="N79" i="3" s="1"/>
  <c r="N71" i="3" a="1"/>
  <c r="N71" i="3" s="1"/>
  <c r="N60" i="3" a="1"/>
  <c r="N60" i="3" s="1"/>
  <c r="N46" i="3" a="1"/>
  <c r="N46" i="3" s="1"/>
  <c r="N24" i="3" a="1"/>
  <c r="N24" i="3" s="1"/>
  <c r="N118" i="3" a="1"/>
  <c r="N118" i="3" s="1"/>
  <c r="N110" i="3" a="1"/>
  <c r="N110" i="3" s="1"/>
  <c r="N102" i="3" a="1"/>
  <c r="N102" i="3" s="1"/>
  <c r="N94" i="3" a="1"/>
  <c r="N94" i="3" s="1"/>
  <c r="N86" i="3" a="1"/>
  <c r="N86" i="3" s="1"/>
  <c r="N78" i="3" a="1"/>
  <c r="N78" i="3" s="1"/>
  <c r="N70" i="3" a="1"/>
  <c r="N70" i="3" s="1"/>
  <c r="N59" i="3" a="1"/>
  <c r="N59" i="3" s="1"/>
  <c r="N101" i="3" a="1"/>
  <c r="N101" i="3" s="1"/>
  <c r="N93" i="3" a="1"/>
  <c r="N93" i="3" s="1"/>
  <c r="N85" i="3" a="1"/>
  <c r="N85" i="3" s="1"/>
  <c r="N77" i="3" a="1"/>
  <c r="N77" i="3" s="1"/>
  <c r="N68" i="3" a="1"/>
  <c r="N68" i="3" s="1"/>
  <c r="N58" i="3" a="1"/>
  <c r="N58" i="3" s="1"/>
  <c r="N44" i="3" a="1"/>
  <c r="N44" i="3" s="1"/>
  <c r="N20" i="3" a="1"/>
  <c r="N20" i="3" s="1"/>
  <c r="L108" i="3" a="1"/>
  <c r="L108" i="3" s="1"/>
  <c r="N55" i="3" a="1"/>
  <c r="N55" i="3" s="1"/>
  <c r="N51" i="3" a="1"/>
  <c r="N51" i="3" s="1"/>
  <c r="N47" i="3" a="1"/>
  <c r="N47" i="3" s="1"/>
  <c r="N43" i="3" a="1"/>
  <c r="N43" i="3" s="1"/>
  <c r="N39" i="3" a="1"/>
  <c r="N39" i="3" s="1"/>
  <c r="N35" i="3" a="1"/>
  <c r="N35" i="3" s="1"/>
  <c r="N31" i="3" a="1"/>
  <c r="N31" i="3" s="1"/>
  <c r="N27" i="3" a="1"/>
  <c r="N27" i="3" s="1"/>
  <c r="N23" i="3" a="1"/>
  <c r="N23" i="3" s="1"/>
  <c r="N19" i="3" a="1"/>
  <c r="N19" i="3" s="1"/>
  <c r="N15" i="3" a="1"/>
  <c r="N15" i="3" s="1"/>
  <c r="N11" i="3" a="1"/>
  <c r="N11" i="3" s="1"/>
  <c r="L65" i="3" a="1"/>
  <c r="L65" i="3" s="1"/>
  <c r="N26" i="3" a="1"/>
  <c r="N26" i="3" s="1"/>
  <c r="N22" i="3" a="1"/>
  <c r="N22" i="3" s="1"/>
  <c r="N18" i="3" a="1"/>
  <c r="N18" i="3" s="1"/>
  <c r="N14" i="3" a="1"/>
  <c r="N14" i="3" s="1"/>
  <c r="J92" i="3" a="1"/>
  <c r="J92" i="3" s="1"/>
  <c r="N69" i="3" a="1"/>
  <c r="N69" i="3" s="1"/>
  <c r="N65" i="3" a="1"/>
  <c r="N65" i="3" s="1"/>
  <c r="N61" i="3" a="1"/>
  <c r="N61" i="3" s="1"/>
  <c r="N57" i="3" a="1"/>
  <c r="N57" i="3" s="1"/>
  <c r="N53" i="3" a="1"/>
  <c r="N53" i="3" s="1"/>
  <c r="N49" i="3" a="1"/>
  <c r="N49" i="3" s="1"/>
  <c r="N45" i="3" a="1"/>
  <c r="N45" i="3" s="1"/>
  <c r="N41" i="3" a="1"/>
  <c r="N41" i="3" s="1"/>
  <c r="N37" i="3" a="1"/>
  <c r="N37" i="3" s="1"/>
  <c r="N33" i="3" a="1"/>
  <c r="N33" i="3" s="1"/>
  <c r="N25" i="3" a="1"/>
  <c r="N25" i="3" s="1"/>
  <c r="N21" i="3" a="1"/>
  <c r="N21" i="3" s="1"/>
  <c r="N17" i="3" a="1"/>
  <c r="N17" i="3" s="1"/>
  <c r="N13" i="3" a="1"/>
  <c r="N13" i="3" s="1"/>
  <c r="N9" i="3" a="1"/>
  <c r="N9" i="3" s="1"/>
  <c r="J106" i="3" a="1"/>
  <c r="J106" i="3" s="1"/>
  <c r="J68" i="3" a="1"/>
  <c r="J68" i="3" s="1"/>
  <c r="L120" i="3" a="1"/>
  <c r="L120" i="3" s="1"/>
  <c r="L97" i="3" a="1"/>
  <c r="L97" i="3" s="1"/>
  <c r="L88" i="3" a="1"/>
  <c r="L88" i="3" s="1"/>
  <c r="L77" i="3" a="1"/>
  <c r="L77" i="3" s="1"/>
  <c r="L68" i="3" a="1"/>
  <c r="L68" i="3" s="1"/>
  <c r="L45" i="3" a="1"/>
  <c r="L45" i="3" s="1"/>
  <c r="L25" i="3" a="1"/>
  <c r="L25" i="3" s="1"/>
  <c r="L56" i="3" a="1"/>
  <c r="L56" i="3" s="1"/>
  <c r="L13" i="3" a="1"/>
  <c r="L13" i="3" s="1"/>
  <c r="J100" i="3" a="1"/>
  <c r="J100" i="3" s="1"/>
  <c r="J44" i="3" a="1"/>
  <c r="J44" i="3" s="1"/>
  <c r="L105" i="3" a="1"/>
  <c r="L105" i="3" s="1"/>
  <c r="L96" i="3" a="1"/>
  <c r="L96" i="3" s="1"/>
  <c r="L76" i="3" a="1"/>
  <c r="L76" i="3" s="1"/>
  <c r="L53" i="3" a="1"/>
  <c r="L53" i="3" s="1"/>
  <c r="L44" i="3" a="1"/>
  <c r="L44" i="3" s="1"/>
  <c r="L33" i="3" a="1"/>
  <c r="L33" i="3" s="1"/>
  <c r="L24" i="3" a="1"/>
  <c r="L24" i="3" s="1"/>
  <c r="L93" i="3" a="1"/>
  <c r="L93" i="3" s="1"/>
  <c r="L84" i="3" a="1"/>
  <c r="L84" i="3" s="1"/>
  <c r="L73" i="3" a="1"/>
  <c r="L73" i="3" s="1"/>
  <c r="L64" i="3" a="1"/>
  <c r="L64" i="3" s="1"/>
  <c r="L41" i="3" a="1"/>
  <c r="L41" i="3" s="1"/>
  <c r="L21" i="3" a="1"/>
  <c r="L21" i="3" s="1"/>
  <c r="L12" i="3" a="1"/>
  <c r="L12" i="3" s="1"/>
  <c r="J118" i="3" a="1"/>
  <c r="J118" i="3" s="1"/>
  <c r="P118" i="3" s="1" a="1"/>
  <c r="P118" i="3" s="1"/>
  <c r="L81" i="3" a="1"/>
  <c r="L81" i="3" s="1"/>
  <c r="L61" i="3" a="1"/>
  <c r="L61" i="3" s="1"/>
  <c r="L52" i="3" a="1"/>
  <c r="L52" i="3" s="1"/>
  <c r="L113" i="3" a="1"/>
  <c r="L113" i="3" s="1"/>
  <c r="L104" i="3" a="1"/>
  <c r="L104" i="3" s="1"/>
  <c r="L49" i="3" a="1"/>
  <c r="L49" i="3" s="1"/>
  <c r="L20" i="3" a="1"/>
  <c r="L20" i="3" s="1"/>
  <c r="L9" i="3" a="1"/>
  <c r="L9" i="3" s="1"/>
  <c r="L101" i="3" a="1"/>
  <c r="L101" i="3" s="1"/>
  <c r="L92" i="3" a="1"/>
  <c r="L92" i="3" s="1"/>
  <c r="L72" i="3" a="1"/>
  <c r="L72" i="3" s="1"/>
  <c r="J114" i="3" a="1"/>
  <c r="J114" i="3" s="1"/>
  <c r="P114" i="3" s="1" a="1"/>
  <c r="P114" i="3" s="1"/>
  <c r="L121" i="3" a="1"/>
  <c r="L121" i="3" s="1"/>
  <c r="L112" i="3" a="1"/>
  <c r="L112" i="3" s="1"/>
  <c r="L89" i="3" a="1"/>
  <c r="L89" i="3" s="1"/>
  <c r="L80" i="3" a="1"/>
  <c r="L80" i="3" s="1"/>
  <c r="L69" i="3" a="1"/>
  <c r="L69" i="3" s="1"/>
  <c r="L60" i="3" a="1"/>
  <c r="L60" i="3" s="1"/>
  <c r="L37" i="3" a="1"/>
  <c r="L37" i="3" s="1"/>
  <c r="L17" i="3" a="1"/>
  <c r="L17" i="3" s="1"/>
  <c r="N8" i="3" a="1"/>
  <c r="N8" i="3" s="1"/>
  <c r="J40" i="3" a="1"/>
  <c r="J40" i="3" s="1"/>
  <c r="P40" i="3" s="1" a="1"/>
  <c r="P40" i="3" s="1"/>
  <c r="J116" i="3" a="1"/>
  <c r="J116" i="3" s="1"/>
  <c r="J80" i="3" a="1"/>
  <c r="J80" i="3" s="1"/>
  <c r="L122" i="3" a="1"/>
  <c r="L122" i="3" s="1"/>
  <c r="L40" i="3" a="1"/>
  <c r="L40" i="3" s="1"/>
  <c r="J112" i="3" a="1"/>
  <c r="J112" i="3" s="1"/>
  <c r="J72" i="3" a="1"/>
  <c r="J72" i="3" s="1"/>
  <c r="L109" i="3" a="1"/>
  <c r="L109" i="3" s="1"/>
  <c r="L100" i="3" a="1"/>
  <c r="L100" i="3" s="1"/>
  <c r="L78" i="3" a="1"/>
  <c r="L78" i="3" s="1"/>
  <c r="L57" i="3" a="1"/>
  <c r="L57" i="3" s="1"/>
  <c r="L48" i="3" a="1"/>
  <c r="L48" i="3" s="1"/>
  <c r="L28" i="3" a="1"/>
  <c r="L28" i="3" s="1"/>
  <c r="J108" i="3" a="1"/>
  <c r="J108" i="3" s="1"/>
  <c r="J64" i="3" a="1"/>
  <c r="J64" i="3" s="1"/>
  <c r="P64" i="3" s="1" a="1"/>
  <c r="P64" i="3" s="1"/>
  <c r="J60" i="3" a="1"/>
  <c r="J60" i="3" s="1"/>
  <c r="L8" i="3" a="1"/>
  <c r="L8" i="3" s="1"/>
  <c r="L115" i="3" a="1"/>
  <c r="L115" i="3" s="1"/>
  <c r="L107" i="3" a="1"/>
  <c r="L107" i="3" s="1"/>
  <c r="L99" i="3" a="1"/>
  <c r="L99" i="3" s="1"/>
  <c r="L95" i="3" a="1"/>
  <c r="L95" i="3" s="1"/>
  <c r="L87" i="3" a="1"/>
  <c r="L87" i="3" s="1"/>
  <c r="L71" i="3" a="1"/>
  <c r="L71" i="3" s="1"/>
  <c r="L67" i="3" a="1"/>
  <c r="L67" i="3" s="1"/>
  <c r="L63" i="3" a="1"/>
  <c r="L63" i="3" s="1"/>
  <c r="L59" i="3" a="1"/>
  <c r="L59" i="3" s="1"/>
  <c r="L55" i="3" a="1"/>
  <c r="L55" i="3" s="1"/>
  <c r="L51" i="3" a="1"/>
  <c r="L51" i="3" s="1"/>
  <c r="L47" i="3" a="1"/>
  <c r="L47" i="3" s="1"/>
  <c r="L43" i="3" a="1"/>
  <c r="L43" i="3" s="1"/>
  <c r="L39" i="3" a="1"/>
  <c r="L39" i="3" s="1"/>
  <c r="L35" i="3" a="1"/>
  <c r="L35" i="3" s="1"/>
  <c r="L31" i="3" a="1"/>
  <c r="L31" i="3" s="1"/>
  <c r="L27" i="3" a="1"/>
  <c r="L27" i="3" s="1"/>
  <c r="L23" i="3" a="1"/>
  <c r="L23" i="3" s="1"/>
  <c r="L19" i="3" a="1"/>
  <c r="L19" i="3" s="1"/>
  <c r="L15" i="3" a="1"/>
  <c r="L15" i="3" s="1"/>
  <c r="L11" i="3" a="1"/>
  <c r="L11" i="3" s="1"/>
  <c r="J88" i="3" a="1"/>
  <c r="J88" i="3" s="1"/>
  <c r="P88" i="3" s="1" a="1"/>
  <c r="P88" i="3" s="1"/>
  <c r="L119" i="3" a="1"/>
  <c r="L119" i="3" s="1"/>
  <c r="L111" i="3" a="1"/>
  <c r="L111" i="3" s="1"/>
  <c r="L103" i="3" a="1"/>
  <c r="L103" i="3" s="1"/>
  <c r="L91" i="3" a="1"/>
  <c r="L91" i="3" s="1"/>
  <c r="L83" i="3" a="1"/>
  <c r="L83" i="3" s="1"/>
  <c r="L79" i="3" a="1"/>
  <c r="L79" i="3" s="1"/>
  <c r="L75" i="3" a="1"/>
  <c r="L75" i="3" s="1"/>
  <c r="J120" i="3" a="1"/>
  <c r="J120" i="3" s="1"/>
  <c r="J84" i="3" a="1"/>
  <c r="J84" i="3" s="1"/>
  <c r="L74" i="3" a="1"/>
  <c r="L74" i="3" s="1"/>
  <c r="L70" i="3" a="1"/>
  <c r="L70" i="3" s="1"/>
  <c r="L66" i="3" a="1"/>
  <c r="L66" i="3" s="1"/>
  <c r="L62" i="3" a="1"/>
  <c r="L62" i="3" s="1"/>
  <c r="L58" i="3" a="1"/>
  <c r="L58" i="3" s="1"/>
  <c r="L54" i="3" a="1"/>
  <c r="L54" i="3" s="1"/>
  <c r="L50" i="3" a="1"/>
  <c r="L50" i="3" s="1"/>
  <c r="L46" i="3" a="1"/>
  <c r="L46" i="3" s="1"/>
  <c r="L42" i="3" a="1"/>
  <c r="L42" i="3" s="1"/>
  <c r="L38" i="3" a="1"/>
  <c r="L38" i="3" s="1"/>
  <c r="L30" i="3" a="1"/>
  <c r="L30" i="3" s="1"/>
  <c r="L26" i="3" a="1"/>
  <c r="L26" i="3" s="1"/>
  <c r="L22" i="3" a="1"/>
  <c r="L22" i="3" s="1"/>
  <c r="L18" i="3" a="1"/>
  <c r="L18" i="3" s="1"/>
  <c r="L14" i="3" a="1"/>
  <c r="L14" i="3" s="1"/>
  <c r="L118" i="3" a="1"/>
  <c r="L118" i="3" s="1"/>
  <c r="L114" i="3" a="1"/>
  <c r="L114" i="3" s="1"/>
  <c r="L110" i="3" a="1"/>
  <c r="L110" i="3" s="1"/>
  <c r="L106" i="3" a="1"/>
  <c r="L106" i="3" s="1"/>
  <c r="L102" i="3" a="1"/>
  <c r="L102" i="3" s="1"/>
  <c r="L98" i="3" a="1"/>
  <c r="L98" i="3" s="1"/>
  <c r="L94" i="3" a="1"/>
  <c r="L94" i="3" s="1"/>
  <c r="L90" i="3" a="1"/>
  <c r="L90" i="3" s="1"/>
  <c r="L86" i="3" a="1"/>
  <c r="L86" i="3" s="1"/>
  <c r="L82" i="3" a="1"/>
  <c r="L82" i="3" s="1"/>
  <c r="J102" i="3" a="1"/>
  <c r="J102" i="3" s="1"/>
  <c r="J76" i="3" a="1"/>
  <c r="J76" i="3" s="1"/>
  <c r="J48" i="3" a="1"/>
  <c r="J48" i="3" s="1"/>
  <c r="P48" i="3" s="1" a="1"/>
  <c r="P48" i="3" s="1"/>
  <c r="J52" i="3" a="1"/>
  <c r="J52" i="3" s="1"/>
  <c r="J28" i="3" a="1"/>
  <c r="J28" i="3" s="1"/>
  <c r="J24" i="3" a="1"/>
  <c r="J24" i="3" s="1"/>
  <c r="P24" i="3" s="1" a="1"/>
  <c r="P24" i="3" s="1"/>
  <c r="J20" i="3" a="1"/>
  <c r="J20" i="3" s="1"/>
  <c r="J12" i="3" a="1"/>
  <c r="J12" i="3" s="1"/>
  <c r="J119" i="3" a="1"/>
  <c r="J119" i="3" s="1"/>
  <c r="J111" i="3" a="1"/>
  <c r="J111" i="3" s="1"/>
  <c r="J103" i="3" a="1"/>
  <c r="J103" i="3" s="1"/>
  <c r="P103" i="3" s="1" a="1"/>
  <c r="P103" i="3" s="1"/>
  <c r="J95" i="3" a="1"/>
  <c r="J95" i="3" s="1"/>
  <c r="P95" i="3" s="1" a="1"/>
  <c r="P95" i="3" s="1"/>
  <c r="J87" i="3" a="1"/>
  <c r="J87" i="3" s="1"/>
  <c r="P87" i="3" s="1" a="1"/>
  <c r="P87" i="3" s="1"/>
  <c r="J79" i="3" a="1"/>
  <c r="J79" i="3" s="1"/>
  <c r="J71" i="3" a="1"/>
  <c r="J71" i="3" s="1"/>
  <c r="J63" i="3" a="1"/>
  <c r="J63" i="3" s="1"/>
  <c r="P63" i="3" s="1" a="1"/>
  <c r="P63" i="3" s="1"/>
  <c r="J55" i="3" a="1"/>
  <c r="J55" i="3" s="1"/>
  <c r="P55" i="3" s="1" a="1"/>
  <c r="P55" i="3" s="1"/>
  <c r="J47" i="3" a="1"/>
  <c r="J47" i="3" s="1"/>
  <c r="J35" i="3" a="1"/>
  <c r="J35" i="3" s="1"/>
  <c r="J115" i="3" a="1"/>
  <c r="J115" i="3" s="1"/>
  <c r="J107" i="3" a="1"/>
  <c r="J107" i="3" s="1"/>
  <c r="J99" i="3" a="1"/>
  <c r="J99" i="3" s="1"/>
  <c r="P99" i="3" s="1" a="1"/>
  <c r="P99" i="3" s="1"/>
  <c r="J91" i="3" a="1"/>
  <c r="J91" i="3" s="1"/>
  <c r="P91" i="3" s="1" a="1"/>
  <c r="P91" i="3" s="1"/>
  <c r="J83" i="3" a="1"/>
  <c r="J83" i="3" s="1"/>
  <c r="P83" i="3" s="1" a="1"/>
  <c r="P83" i="3" s="1"/>
  <c r="J75" i="3" a="1"/>
  <c r="J75" i="3" s="1"/>
  <c r="J67" i="3" a="1"/>
  <c r="J67" i="3" s="1"/>
  <c r="J59" i="3" a="1"/>
  <c r="J59" i="3" s="1"/>
  <c r="J51" i="3" a="1"/>
  <c r="J51" i="3" s="1"/>
  <c r="J43" i="3" a="1"/>
  <c r="J43" i="3" s="1"/>
  <c r="J39" i="3" a="1"/>
  <c r="J39" i="3" s="1"/>
  <c r="J31" i="3" a="1"/>
  <c r="J31" i="3" s="1"/>
  <c r="J27" i="3" a="1"/>
  <c r="J27" i="3" s="1"/>
  <c r="J23" i="3" a="1"/>
  <c r="J23" i="3" s="1"/>
  <c r="J19" i="3" a="1"/>
  <c r="J19" i="3" s="1"/>
  <c r="J15" i="3" a="1"/>
  <c r="J15" i="3" s="1"/>
  <c r="J11" i="3" a="1"/>
  <c r="J11" i="3" s="1"/>
  <c r="J94" i="3" a="1"/>
  <c r="J94" i="3" s="1"/>
  <c r="P94" i="3" s="1" a="1"/>
  <c r="P94" i="3" s="1"/>
  <c r="J86" i="3" a="1"/>
  <c r="J86" i="3" s="1"/>
  <c r="J82" i="3" a="1"/>
  <c r="J82" i="3" s="1"/>
  <c r="J74" i="3" a="1"/>
  <c r="J74" i="3" s="1"/>
  <c r="J66" i="3" a="1"/>
  <c r="J66" i="3" s="1"/>
  <c r="P66" i="3" s="1" a="1"/>
  <c r="P66" i="3" s="1"/>
  <c r="J62" i="3" a="1"/>
  <c r="J62" i="3" s="1"/>
  <c r="J58" i="3" a="1"/>
  <c r="J58" i="3" s="1"/>
  <c r="J54" i="3" a="1"/>
  <c r="J54" i="3" s="1"/>
  <c r="J46" i="3" a="1"/>
  <c r="J46" i="3" s="1"/>
  <c r="J42" i="3" a="1"/>
  <c r="J42" i="3" s="1"/>
  <c r="P42" i="3" s="1" a="1"/>
  <c r="P42" i="3" s="1"/>
  <c r="J38" i="3" a="1"/>
  <c r="J38" i="3" s="1"/>
  <c r="J30" i="3" a="1"/>
  <c r="J30" i="3" s="1"/>
  <c r="J26" i="3" a="1"/>
  <c r="J26" i="3" s="1"/>
  <c r="P26" i="3" s="1" a="1"/>
  <c r="P26" i="3" s="1"/>
  <c r="J22" i="3" a="1"/>
  <c r="J22" i="3" s="1"/>
  <c r="J18" i="3" a="1"/>
  <c r="J18" i="3" s="1"/>
  <c r="P18" i="3" s="1" a="1"/>
  <c r="P18" i="3" s="1"/>
  <c r="J14" i="3" a="1"/>
  <c r="J14" i="3" s="1"/>
  <c r="J98" i="3" a="1"/>
  <c r="J98" i="3" s="1"/>
  <c r="J90" i="3" a="1"/>
  <c r="J90" i="3" s="1"/>
  <c r="J78" i="3" a="1"/>
  <c r="J78" i="3" s="1"/>
  <c r="J70" i="3" a="1"/>
  <c r="J70" i="3" s="1"/>
  <c r="P70" i="3" s="1" a="1"/>
  <c r="P70" i="3" s="1"/>
  <c r="J50" i="3" a="1"/>
  <c r="J50" i="3" s="1"/>
  <c r="P50" i="3" s="1" a="1"/>
  <c r="P50" i="3" s="1"/>
  <c r="J110" i="3" a="1"/>
  <c r="J110" i="3" s="1"/>
  <c r="J121" i="3" a="1"/>
  <c r="J121" i="3" s="1"/>
  <c r="P121" i="3" s="1" a="1"/>
  <c r="P121" i="3" s="1"/>
  <c r="J117" i="3" a="1"/>
  <c r="J117" i="3" s="1"/>
  <c r="P117" i="3" s="1" a="1"/>
  <c r="P117" i="3" s="1"/>
  <c r="J113" i="3" a="1"/>
  <c r="J113" i="3" s="1"/>
  <c r="P113" i="3" s="1" a="1"/>
  <c r="P113" i="3" s="1"/>
  <c r="J109" i="3" a="1"/>
  <c r="J109" i="3" s="1"/>
  <c r="P109" i="3" s="1" a="1"/>
  <c r="P109" i="3" s="1"/>
  <c r="J105" i="3" a="1"/>
  <c r="J105" i="3" s="1"/>
  <c r="P105" i="3" s="1" a="1"/>
  <c r="P105" i="3" s="1"/>
  <c r="J101" i="3" a="1"/>
  <c r="J101" i="3" s="1"/>
  <c r="P101" i="3" s="1" a="1"/>
  <c r="P101" i="3" s="1"/>
  <c r="J97" i="3" a="1"/>
  <c r="J97" i="3" s="1"/>
  <c r="P97" i="3" s="1" a="1"/>
  <c r="P97" i="3" s="1"/>
  <c r="J93" i="3" a="1"/>
  <c r="J93" i="3" s="1"/>
  <c r="P93" i="3" s="1" a="1"/>
  <c r="P93" i="3" s="1"/>
  <c r="J89" i="3" a="1"/>
  <c r="J89" i="3" s="1"/>
  <c r="P89" i="3" s="1" a="1"/>
  <c r="P89" i="3" s="1"/>
  <c r="J85" i="3" a="1"/>
  <c r="J85" i="3" s="1"/>
  <c r="P85" i="3" s="1" a="1"/>
  <c r="P85" i="3" s="1"/>
  <c r="J81" i="3" a="1"/>
  <c r="J81" i="3" s="1"/>
  <c r="J77" i="3" a="1"/>
  <c r="J77" i="3" s="1"/>
  <c r="J73" i="3" a="1"/>
  <c r="J73" i="3" s="1"/>
  <c r="P73" i="3" s="1" a="1"/>
  <c r="P73" i="3" s="1"/>
  <c r="J69" i="3" a="1"/>
  <c r="J69" i="3" s="1"/>
  <c r="P69" i="3" s="1" a="1"/>
  <c r="P69" i="3" s="1"/>
  <c r="J65" i="3" a="1"/>
  <c r="J65" i="3" s="1"/>
  <c r="P65" i="3" s="1" a="1"/>
  <c r="P65" i="3" s="1"/>
  <c r="J61" i="3" a="1"/>
  <c r="J61" i="3" s="1"/>
  <c r="J57" i="3" a="1"/>
  <c r="J57" i="3" s="1"/>
  <c r="J53" i="3" a="1"/>
  <c r="J53" i="3" s="1"/>
  <c r="J49" i="3" a="1"/>
  <c r="J49" i="3" s="1"/>
  <c r="P49" i="3" s="1" a="1"/>
  <c r="P49" i="3" s="1"/>
  <c r="J45" i="3" a="1"/>
  <c r="J45" i="3" s="1"/>
  <c r="J41" i="3" a="1"/>
  <c r="J41" i="3" s="1"/>
  <c r="P41" i="3" s="1" a="1"/>
  <c r="P41" i="3" s="1"/>
  <c r="J37" i="3" a="1"/>
  <c r="J37" i="3" s="1"/>
  <c r="J33" i="3" a="1"/>
  <c r="J33" i="3" s="1"/>
  <c r="P33" i="3" s="1" a="1"/>
  <c r="P33" i="3" s="1"/>
  <c r="J25" i="3" a="1"/>
  <c r="J25" i="3" s="1"/>
  <c r="P25" i="3" s="1" a="1"/>
  <c r="P25" i="3" s="1"/>
  <c r="J21" i="3" a="1"/>
  <c r="J21" i="3" s="1"/>
  <c r="J17" i="3" a="1"/>
  <c r="J17" i="3" s="1"/>
  <c r="P17" i="3" s="1" a="1"/>
  <c r="P17" i="3" s="1"/>
  <c r="J13" i="3" a="1"/>
  <c r="J13" i="3" s="1"/>
  <c r="J9" i="3" a="1"/>
  <c r="J9" i="3" s="1"/>
  <c r="P9" i="3" s="1" a="1"/>
  <c r="P9" i="3" s="1"/>
  <c r="P10" i="11" a="1"/>
  <c r="P10" i="11" s="1"/>
  <c r="P34" i="11" a="1"/>
  <c r="P34" i="11" s="1"/>
  <c r="P48" i="11" a="1"/>
  <c r="P48" i="11" s="1"/>
  <c r="R7" i="11"/>
  <c r="R7" i="10"/>
  <c r="Q36" i="11" a="1"/>
  <c r="Q36" i="11" s="1"/>
  <c r="R36" i="11" a="1"/>
  <c r="R36" i="11" s="1"/>
  <c r="Q16" i="11" a="1"/>
  <c r="Q16" i="11" s="1"/>
  <c r="Q32" i="11" a="1"/>
  <c r="Q32" i="11" s="1"/>
  <c r="Q34" i="11" a="1"/>
  <c r="Q34" i="11" s="1"/>
  <c r="Q10" i="11" a="1"/>
  <c r="Q10" i="11" s="1"/>
  <c r="Q29" i="11" a="1"/>
  <c r="Q29" i="11" s="1"/>
  <c r="Q10" i="10" a="1"/>
  <c r="Q10" i="10" s="1"/>
  <c r="C29" i="1"/>
  <c r="D17" i="1"/>
  <c r="E12" i="1" s="1"/>
  <c r="P8" i="3" a="1"/>
  <c r="P8" i="3" s="1"/>
  <c r="P10" i="3" a="1"/>
  <c r="P10" i="3" s="1"/>
  <c r="P16" i="3" a="1"/>
  <c r="P16" i="3" s="1"/>
  <c r="P32" i="3" a="1"/>
  <c r="P32" i="3" s="1"/>
  <c r="P34" i="3" a="1"/>
  <c r="P34" i="3" s="1"/>
  <c r="Q27" i="11" l="1" a="1"/>
  <c r="Q27" i="11" s="1"/>
  <c r="P74" i="11" a="1"/>
  <c r="P74" i="11" s="1"/>
  <c r="R87" i="11" a="1"/>
  <c r="R87" i="11" s="1"/>
  <c r="Q25" i="11" a="1"/>
  <c r="Q25" i="11" s="1"/>
  <c r="Q44" i="11" a="1"/>
  <c r="Q44" i="11" s="1"/>
  <c r="Q31" i="11" a="1"/>
  <c r="Q31" i="11" s="1"/>
  <c r="P32" i="11" a="1"/>
  <c r="P32" i="11" s="1"/>
  <c r="Q72" i="11" a="1"/>
  <c r="Q72" i="11" s="1"/>
  <c r="P82" i="11" a="1"/>
  <c r="P82" i="11" s="1"/>
  <c r="P42" i="11" a="1"/>
  <c r="P42" i="11" s="1"/>
  <c r="Q88" i="11" a="1"/>
  <c r="Q88" i="11" s="1"/>
  <c r="Q28" i="11" a="1"/>
  <c r="Q28" i="11" s="1"/>
  <c r="Q39" i="11" a="1"/>
  <c r="Q39" i="11" s="1"/>
  <c r="P15" i="11" a="1"/>
  <c r="P15" i="11" s="1"/>
  <c r="Q23" i="11" a="1"/>
  <c r="Q23" i="11" s="1"/>
  <c r="Q68" i="11" a="1"/>
  <c r="Q68" i="11" s="1"/>
  <c r="R12" i="11" a="1"/>
  <c r="R12" i="11" s="1"/>
  <c r="P90" i="11" a="1"/>
  <c r="P90" i="11" s="1"/>
  <c r="Q69" i="11" a="1"/>
  <c r="Q69" i="11" s="1"/>
  <c r="P54" i="11" a="1"/>
  <c r="P54" i="11" s="1"/>
  <c r="P23" i="11" a="1"/>
  <c r="P23" i="11" s="1"/>
  <c r="Q50" i="11" a="1"/>
  <c r="Q50" i="11" s="1"/>
  <c r="P20" i="11" a="1"/>
  <c r="P20" i="11" s="1"/>
  <c r="P36" i="11" a="1"/>
  <c r="P36" i="11" s="1"/>
  <c r="P22" i="11" a="1"/>
  <c r="P22" i="11" s="1"/>
  <c r="P58" i="11" a="1"/>
  <c r="P58" i="11" s="1"/>
  <c r="R72" i="11" a="1"/>
  <c r="R72" i="11" s="1"/>
  <c r="Q33" i="11" a="1"/>
  <c r="Q33" i="11" s="1"/>
  <c r="Q82" i="11" a="1"/>
  <c r="Q82" i="11" s="1"/>
  <c r="Q41" i="11" a="1"/>
  <c r="Q41" i="11" s="1"/>
  <c r="P73" i="11" a="1"/>
  <c r="P73" i="11" s="1"/>
  <c r="Q45" i="11" a="1"/>
  <c r="Q45" i="11" s="1"/>
  <c r="Q84" i="11" a="1"/>
  <c r="Q84" i="11" s="1"/>
  <c r="Q71" i="11" a="1"/>
  <c r="Q71" i="11" s="1"/>
  <c r="Q76" i="11" a="1"/>
  <c r="Q76" i="11" s="1"/>
  <c r="Q51" i="11" a="1"/>
  <c r="Q51" i="11" s="1"/>
  <c r="P12" i="11" a="1"/>
  <c r="P12" i="11" s="1"/>
  <c r="P59" i="11" a="1"/>
  <c r="P59" i="11" s="1"/>
  <c r="Q89" i="11" a="1"/>
  <c r="Q89" i="11" s="1"/>
  <c r="Q86" i="11" a="1"/>
  <c r="Q86" i="11" s="1"/>
  <c r="Q57" i="11" a="1"/>
  <c r="Q57" i="11" s="1"/>
  <c r="P29" i="11" a="1"/>
  <c r="P29" i="11" s="1"/>
  <c r="Q65" i="11" a="1"/>
  <c r="Q65" i="11" s="1"/>
  <c r="Q56" i="11" a="1"/>
  <c r="Q56" i="11" s="1"/>
  <c r="Q26" i="11" a="1"/>
  <c r="Q26" i="11" s="1"/>
  <c r="Q80" i="11" a="1"/>
  <c r="Q80" i="11" s="1"/>
  <c r="R48" i="11" a="1"/>
  <c r="R48" i="11" s="1"/>
  <c r="Q63" i="11" a="1"/>
  <c r="Q63" i="11" s="1"/>
  <c r="Q75" i="11" a="1"/>
  <c r="Q75" i="11" s="1"/>
  <c r="R61" i="11" a="1"/>
  <c r="R61" i="11" s="1"/>
  <c r="Q43" i="11" a="1"/>
  <c r="Q43" i="11" s="1"/>
  <c r="Q17" i="11" a="1"/>
  <c r="Q17" i="11" s="1"/>
  <c r="Q67" i="11" a="1"/>
  <c r="Q67" i="11" s="1"/>
  <c r="Q9" i="11" a="1"/>
  <c r="Q9" i="11" s="1"/>
  <c r="Q38" i="11" a="1"/>
  <c r="Q38" i="11" s="1"/>
  <c r="Q35" i="11" a="1"/>
  <c r="Q35" i="11" s="1"/>
  <c r="Q87" i="11" a="1"/>
  <c r="Q87" i="11" s="1"/>
  <c r="P85" i="11" a="1"/>
  <c r="P85" i="11" s="1"/>
  <c r="Q61" i="11" a="1"/>
  <c r="Q61" i="11" s="1"/>
  <c r="Q66" i="11" a="1"/>
  <c r="Q66" i="11" s="1"/>
  <c r="Q77" i="11" a="1"/>
  <c r="Q77" i="11" s="1"/>
  <c r="Q83" i="11" a="1"/>
  <c r="Q83" i="11" s="1"/>
  <c r="Q18" i="11" a="1"/>
  <c r="Q18" i="11" s="1"/>
  <c r="Q24" i="11" a="1"/>
  <c r="Q24" i="11" s="1"/>
  <c r="Q58" i="11" a="1"/>
  <c r="Q58" i="11" s="1"/>
  <c r="R81" i="11" a="1"/>
  <c r="R81" i="11" s="1"/>
  <c r="P14" i="11" a="1"/>
  <c r="P14" i="11" s="1"/>
  <c r="Q52" i="11" a="1"/>
  <c r="Q52" i="11" s="1"/>
  <c r="Q81" i="11" a="1"/>
  <c r="Q81" i="11" s="1"/>
  <c r="Q78" i="11" a="1"/>
  <c r="Q78" i="11" s="1"/>
  <c r="Q49" i="11" a="1"/>
  <c r="Q49" i="11" s="1"/>
  <c r="P16" i="11" a="1"/>
  <c r="P16" i="11" s="1"/>
  <c r="P37" i="11" a="1"/>
  <c r="P37" i="11" s="1"/>
  <c r="P46" i="11" a="1"/>
  <c r="P46" i="11" s="1"/>
  <c r="Q53" i="11" a="1"/>
  <c r="Q53" i="11" s="1"/>
  <c r="Q8" i="11" a="1"/>
  <c r="Q8" i="11" s="1"/>
  <c r="P55" i="11" a="1"/>
  <c r="P55" i="11" s="1"/>
  <c r="P12" i="10" a="1"/>
  <c r="P12" i="10" s="1"/>
  <c r="Q62" i="11" a="1"/>
  <c r="Q62" i="11" s="1"/>
  <c r="Q40" i="11" a="1"/>
  <c r="Q40" i="11" s="1"/>
  <c r="Q60" i="11" a="1"/>
  <c r="Q60" i="11" s="1"/>
  <c r="Q91" i="11" a="1"/>
  <c r="Q91" i="11" s="1"/>
  <c r="Q11" i="11" a="1"/>
  <c r="Q11" i="11" s="1"/>
  <c r="Q21" i="11" a="1"/>
  <c r="Q21" i="11" s="1"/>
  <c r="R13" i="11" a="1"/>
  <c r="R13" i="11" s="1"/>
  <c r="Q13" i="11" a="1"/>
  <c r="Q13" i="11" s="1"/>
  <c r="Q30" i="11" a="1"/>
  <c r="Q30" i="11" s="1"/>
  <c r="Q70" i="11" a="1"/>
  <c r="Q70" i="11" s="1"/>
  <c r="Q47" i="11" a="1"/>
  <c r="Q47" i="11" s="1"/>
  <c r="Q79" i="11" a="1"/>
  <c r="Q79" i="11" s="1"/>
  <c r="Q19" i="11" a="1"/>
  <c r="Q19" i="11" s="1"/>
  <c r="Q64" i="11" a="1"/>
  <c r="Q64" i="11" s="1"/>
  <c r="Q22" i="11" a="1"/>
  <c r="Q22" i="11" s="1"/>
  <c r="P34" i="10" a="1"/>
  <c r="P34" i="10" s="1"/>
  <c r="Q81" i="10" a="1"/>
  <c r="Q81" i="10" s="1"/>
  <c r="Q36" i="10" a="1"/>
  <c r="Q36" i="10" s="1"/>
  <c r="Q71" i="10" a="1"/>
  <c r="Q71" i="10" s="1"/>
  <c r="P62" i="10" a="1"/>
  <c r="P62" i="10" s="1"/>
  <c r="P43" i="10" a="1"/>
  <c r="P43" i="10" s="1"/>
  <c r="Q13" i="10" a="1"/>
  <c r="Q13" i="10" s="1"/>
  <c r="P9" i="10" a="1"/>
  <c r="P9" i="10" s="1"/>
  <c r="P10" i="10" a="1"/>
  <c r="P10" i="10" s="1"/>
  <c r="P15" i="10" a="1"/>
  <c r="P15" i="10" s="1"/>
  <c r="Q86" i="10" a="1"/>
  <c r="Q86" i="10" s="1"/>
  <c r="P44" i="10" a="1"/>
  <c r="P44" i="10" s="1"/>
  <c r="P21" i="10" a="1"/>
  <c r="P21" i="10" s="1"/>
  <c r="Q47" i="10" a="1"/>
  <c r="Q47" i="10" s="1"/>
  <c r="R82" i="10" a="1"/>
  <c r="R82" i="10" s="1"/>
  <c r="Q15" i="10" a="1"/>
  <c r="Q15" i="10" s="1"/>
  <c r="Q32" i="10" a="1"/>
  <c r="Q32" i="10" s="1"/>
  <c r="P67" i="10" a="1"/>
  <c r="P67" i="10" s="1"/>
  <c r="Q99" i="10" a="1"/>
  <c r="Q99" i="10" s="1"/>
  <c r="P33" i="10" a="1"/>
  <c r="P33" i="10" s="1"/>
  <c r="P88" i="10" a="1"/>
  <c r="P88" i="10" s="1"/>
  <c r="P27" i="10" a="1"/>
  <c r="P27" i="10" s="1"/>
  <c r="Q94" i="10" a="1"/>
  <c r="Q94" i="10" s="1"/>
  <c r="Q70" i="10" a="1"/>
  <c r="Q70" i="10" s="1"/>
  <c r="Q46" i="10" a="1"/>
  <c r="Q46" i="10" s="1"/>
  <c r="P24" i="10" a="1"/>
  <c r="P24" i="10" s="1"/>
  <c r="P56" i="10" a="1"/>
  <c r="P56" i="10" s="1"/>
  <c r="P91" i="10" a="1"/>
  <c r="P91" i="10" s="1"/>
  <c r="Q41" i="10" a="1"/>
  <c r="Q41" i="10" s="1"/>
  <c r="Q42" i="10" a="1"/>
  <c r="Q42" i="10" s="1"/>
  <c r="P96" i="10" a="1"/>
  <c r="P96" i="10" s="1"/>
  <c r="P97" i="10" a="1"/>
  <c r="P97" i="10" s="1"/>
  <c r="P57" i="10" a="1"/>
  <c r="P57" i="10" s="1"/>
  <c r="Q80" i="10" a="1"/>
  <c r="Q80" i="10" s="1"/>
  <c r="Q51" i="10" a="1"/>
  <c r="Q51" i="10" s="1"/>
  <c r="P68" i="10" a="1"/>
  <c r="P68" i="10" s="1"/>
  <c r="P69" i="10" a="1"/>
  <c r="P69" i="10" s="1"/>
  <c r="P39" i="10" a="1"/>
  <c r="P39" i="10" s="1"/>
  <c r="P37" i="10" a="1"/>
  <c r="P37" i="10" s="1"/>
  <c r="R78" i="10" a="1"/>
  <c r="R78" i="10" s="1"/>
  <c r="Q76" i="10" a="1"/>
  <c r="Q76" i="10" s="1"/>
  <c r="Q77" i="10" a="1"/>
  <c r="Q77" i="10" s="1"/>
  <c r="Q17" i="10" a="1"/>
  <c r="Q17" i="10" s="1"/>
  <c r="P18" i="10" a="1"/>
  <c r="P18" i="10" s="1"/>
  <c r="Q53" i="10" a="1"/>
  <c r="Q53" i="10" s="1"/>
  <c r="P89" i="10" a="1"/>
  <c r="P89" i="10" s="1"/>
  <c r="Q78" i="10" a="1"/>
  <c r="Q78" i="10" s="1"/>
  <c r="Q63" i="10" a="1"/>
  <c r="Q63" i="10" s="1"/>
  <c r="R95" i="10" a="1"/>
  <c r="R95" i="10" s="1"/>
  <c r="Q82" i="10" a="1"/>
  <c r="Q82" i="10" s="1"/>
  <c r="R28" i="10" a="1"/>
  <c r="R28" i="10" s="1"/>
  <c r="P72" i="10" a="1"/>
  <c r="P72" i="10" s="1"/>
  <c r="Q73" i="10" a="1"/>
  <c r="Q73" i="10" s="1"/>
  <c r="P82" i="10" a="1"/>
  <c r="P82" i="10" s="1"/>
  <c r="P51" i="10" a="1"/>
  <c r="P51" i="10" s="1"/>
  <c r="Q43" i="10" a="1"/>
  <c r="Q43" i="10" s="1"/>
  <c r="P73" i="10" a="1"/>
  <c r="P73" i="10" s="1"/>
  <c r="P22" i="10" a="1"/>
  <c r="P22" i="10" s="1"/>
  <c r="P20" i="10" a="1"/>
  <c r="P20" i="10" s="1"/>
  <c r="P61" i="10" a="1"/>
  <c r="P61" i="10" s="1"/>
  <c r="Q66" i="10" a="1"/>
  <c r="Q66" i="10" s="1"/>
  <c r="P41" i="10" a="1"/>
  <c r="P41" i="10" s="1"/>
  <c r="Q14" i="10" a="1"/>
  <c r="Q14" i="10" s="1"/>
  <c r="P86" i="10" a="1"/>
  <c r="P86" i="10" s="1"/>
  <c r="P32" i="10" a="1"/>
  <c r="P32" i="10" s="1"/>
  <c r="R33" i="10" a="1"/>
  <c r="R33" i="10" s="1"/>
  <c r="R43" i="10" a="1"/>
  <c r="R43" i="10" s="1"/>
  <c r="P60" i="10" a="1"/>
  <c r="P60" i="10" s="1"/>
  <c r="Q28" i="10" a="1"/>
  <c r="Q28" i="10" s="1"/>
  <c r="Q91" i="10" a="1"/>
  <c r="Q91" i="10" s="1"/>
  <c r="P92" i="10" a="1"/>
  <c r="P92" i="10" s="1"/>
  <c r="P59" i="10" a="1"/>
  <c r="P59" i="10" s="1"/>
  <c r="P93" i="10" a="1"/>
  <c r="P93" i="10" s="1"/>
  <c r="Q31" i="10" a="1"/>
  <c r="Q31" i="10" s="1"/>
  <c r="P66" i="10" a="1"/>
  <c r="P66" i="10" s="1"/>
  <c r="P47" i="10" a="1"/>
  <c r="P47" i="10" s="1"/>
  <c r="P76" i="10" a="1"/>
  <c r="P76" i="10" s="1"/>
  <c r="R80" i="10" a="1"/>
  <c r="R80" i="10" s="1"/>
  <c r="P13" i="10" a="1"/>
  <c r="P13" i="10" s="1"/>
  <c r="P80" i="10" a="1"/>
  <c r="P80" i="10" s="1"/>
  <c r="P14" i="10" a="1"/>
  <c r="P14" i="10" s="1"/>
  <c r="Q52" i="10" a="1"/>
  <c r="Q52" i="10" s="1"/>
  <c r="Q87" i="10" a="1"/>
  <c r="Q87" i="10" s="1"/>
  <c r="R38" i="10" a="1"/>
  <c r="R38" i="10" s="1"/>
  <c r="Q30" i="10" a="1"/>
  <c r="Q30" i="10" s="1"/>
  <c r="P99" i="10" a="1"/>
  <c r="P99" i="10" s="1"/>
  <c r="P42" i="10" a="1"/>
  <c r="P42" i="10" s="1"/>
  <c r="P77" i="10" a="1"/>
  <c r="P77" i="10" s="1"/>
  <c r="Q40" i="10" a="1"/>
  <c r="Q40" i="10" s="1"/>
  <c r="Q75" i="10" a="1"/>
  <c r="Q75" i="10" s="1"/>
  <c r="P49" i="10" a="1"/>
  <c r="P49" i="10" s="1"/>
  <c r="P84" i="10" a="1"/>
  <c r="P84" i="10" s="1"/>
  <c r="P50" i="10" a="1"/>
  <c r="P50" i="10" s="1"/>
  <c r="P85" i="10" a="1"/>
  <c r="P85" i="10" s="1"/>
  <c r="P23" i="10" a="1"/>
  <c r="P23" i="10" s="1"/>
  <c r="Q55" i="10" a="1"/>
  <c r="Q55" i="10" s="1"/>
  <c r="P90" i="10" a="1"/>
  <c r="P90" i="10" s="1"/>
  <c r="Q45" i="10" a="1"/>
  <c r="Q45" i="10" s="1"/>
  <c r="Q35" i="10" a="1"/>
  <c r="Q35" i="10" s="1"/>
  <c r="R26" i="10" a="1"/>
  <c r="R26" i="10" s="1"/>
  <c r="Q29" i="10" a="1"/>
  <c r="Q29" i="10" s="1"/>
  <c r="P19" i="10" a="1"/>
  <c r="P19" i="10" s="1"/>
  <c r="Q84" i="10" a="1"/>
  <c r="Q84" i="10" s="1"/>
  <c r="P40" i="10" a="1"/>
  <c r="P40" i="10" s="1"/>
  <c r="R93" i="10" a="1"/>
  <c r="R93" i="10" s="1"/>
  <c r="P17" i="10" a="1"/>
  <c r="P17" i="10" s="1"/>
  <c r="Q97" i="10" a="1"/>
  <c r="Q97" i="10" s="1"/>
  <c r="Q57" i="10" a="1"/>
  <c r="Q57" i="10" s="1"/>
  <c r="Q21" i="10" a="1"/>
  <c r="Q21" i="10" s="1"/>
  <c r="Q92" i="10" a="1"/>
  <c r="Q92" i="10" s="1"/>
  <c r="Q93" i="10" a="1"/>
  <c r="Q93" i="10" s="1"/>
  <c r="Q65" i="10" a="1"/>
  <c r="Q65" i="10" s="1"/>
  <c r="Q74" i="10" a="1"/>
  <c r="Q74" i="10" s="1"/>
  <c r="Q61" i="10" a="1"/>
  <c r="Q61" i="10" s="1"/>
  <c r="P94" i="10" a="1"/>
  <c r="P94" i="10" s="1"/>
  <c r="R96" i="10" a="1"/>
  <c r="R96" i="10" s="1"/>
  <c r="Q20" i="10" a="1"/>
  <c r="Q20" i="10" s="1"/>
  <c r="R16" i="10" a="1"/>
  <c r="R16" i="10" s="1"/>
  <c r="Q64" i="10" a="1"/>
  <c r="Q64" i="10" s="1"/>
  <c r="Q96" i="10" a="1"/>
  <c r="Q96" i="10" s="1"/>
  <c r="P55" i="10" a="1"/>
  <c r="P55" i="10" s="1"/>
  <c r="Q25" i="10" a="1"/>
  <c r="Q25" i="10" s="1"/>
  <c r="Q59" i="10" a="1"/>
  <c r="Q59" i="10" s="1"/>
  <c r="Q98" i="10" a="1"/>
  <c r="Q98" i="10" s="1"/>
  <c r="Q24" i="10" a="1"/>
  <c r="Q24" i="10" s="1"/>
  <c r="Q89" i="10" a="1"/>
  <c r="Q89" i="10" s="1"/>
  <c r="R69" i="10" a="1"/>
  <c r="R69" i="10" s="1"/>
  <c r="R97" i="10" a="1"/>
  <c r="R97" i="10" s="1"/>
  <c r="P16" i="10" a="1"/>
  <c r="P16" i="10" s="1"/>
  <c r="Q48" i="10" a="1"/>
  <c r="Q48" i="10" s="1"/>
  <c r="Q83" i="10" a="1"/>
  <c r="Q83" i="10" s="1"/>
  <c r="Q90" i="10" a="1"/>
  <c r="Q90" i="10" s="1"/>
  <c r="R23" i="10" a="1"/>
  <c r="R23" i="10" s="1"/>
  <c r="Q19" i="10" a="1"/>
  <c r="Q19" i="10" s="1"/>
  <c r="P54" i="10" a="1"/>
  <c r="P54" i="10" s="1"/>
  <c r="Q18" i="10" a="1"/>
  <c r="Q18" i="10" s="1"/>
  <c r="Q27" i="10" a="1"/>
  <c r="Q27" i="10" s="1"/>
  <c r="Q38" i="10" a="1"/>
  <c r="Q38" i="10" s="1"/>
  <c r="Q60" i="10" a="1"/>
  <c r="Q60" i="10" s="1"/>
  <c r="Q95" i="10" a="1"/>
  <c r="Q95" i="10" s="1"/>
  <c r="P75" i="10" a="1"/>
  <c r="P75" i="10" s="1"/>
  <c r="P63" i="10" a="1"/>
  <c r="P63" i="10" s="1"/>
  <c r="P28" i="10" a="1"/>
  <c r="P28" i="10" s="1"/>
  <c r="P26" i="10" a="1"/>
  <c r="P26" i="10" s="1"/>
  <c r="Q9" i="10" a="1"/>
  <c r="Q9" i="10" s="1"/>
  <c r="Q23" i="10" a="1"/>
  <c r="Q23" i="10" s="1"/>
  <c r="P83" i="10" a="1"/>
  <c r="P83" i="10" s="1"/>
  <c r="P71" i="10" a="1"/>
  <c r="P71" i="10" s="1"/>
  <c r="P36" i="10" a="1"/>
  <c r="P36" i="10" s="1"/>
  <c r="P45" i="10" a="1"/>
  <c r="P45" i="10" s="1"/>
  <c r="P30" i="10" a="1"/>
  <c r="P30" i="10" s="1"/>
  <c r="P65" i="10" a="1"/>
  <c r="P65" i="10" s="1"/>
  <c r="P35" i="10" a="1"/>
  <c r="P35" i="10" s="1"/>
  <c r="Q67" i="10" a="1"/>
  <c r="Q67" i="10" s="1"/>
  <c r="R18" i="10" a="1"/>
  <c r="R18" i="10" s="1"/>
  <c r="Q100" i="10" a="1"/>
  <c r="Q100" i="10" s="1"/>
  <c r="Q85" i="10" a="1"/>
  <c r="Q85" i="10" s="1"/>
  <c r="R85" i="10" a="1"/>
  <c r="R85" i="10" s="1"/>
  <c r="P95" i="10" a="1"/>
  <c r="P95" i="10" s="1"/>
  <c r="P8" i="10" a="1"/>
  <c r="P8" i="10" s="1"/>
  <c r="Q39" i="10" a="1"/>
  <c r="Q39" i="10" s="1"/>
  <c r="Q37" i="10" a="1"/>
  <c r="Q37" i="10" s="1"/>
  <c r="Q33" i="10" a="1"/>
  <c r="Q33" i="10" s="1"/>
  <c r="Q69" i="10" a="1"/>
  <c r="Q69" i="10" s="1"/>
  <c r="Q62" i="10" a="1"/>
  <c r="Q62" i="10" s="1"/>
  <c r="R27" i="10" a="1"/>
  <c r="R27" i="10" s="1"/>
  <c r="R37" i="10" a="1"/>
  <c r="R37" i="10" s="1"/>
  <c r="Q26" i="10" a="1"/>
  <c r="Q26" i="10" s="1"/>
  <c r="P31" i="10" a="1"/>
  <c r="P31" i="10" s="1"/>
  <c r="P79" i="10" a="1"/>
  <c r="P79" i="10" s="1"/>
  <c r="P38" i="10" a="1"/>
  <c r="P38" i="10" s="1"/>
  <c r="P11" i="10" a="1"/>
  <c r="P11" i="10" s="1"/>
  <c r="P78" i="10" a="1"/>
  <c r="P78" i="10" s="1"/>
  <c r="Q50" i="10" a="1"/>
  <c r="Q50" i="10" s="1"/>
  <c r="Q22" i="10" a="1"/>
  <c r="Q22" i="10" s="1"/>
  <c r="Q16" i="10" a="1"/>
  <c r="Q16" i="10" s="1"/>
  <c r="Q56" i="10" a="1"/>
  <c r="Q56" i="10" s="1"/>
  <c r="R32" i="10" a="1"/>
  <c r="R32" i="10" s="1"/>
  <c r="P48" i="10" a="1"/>
  <c r="P48" i="10" s="1"/>
  <c r="P58" i="10" a="1"/>
  <c r="P58" i="10" s="1"/>
  <c r="Q72" i="10" a="1"/>
  <c r="Q72" i="10" s="1"/>
  <c r="Q54" i="10" a="1"/>
  <c r="Q54" i="10" s="1"/>
  <c r="Q34" i="10" a="1"/>
  <c r="Q34" i="10" s="1"/>
  <c r="Q49" i="10" a="1"/>
  <c r="Q49" i="10" s="1"/>
  <c r="Q68" i="10" a="1"/>
  <c r="Q68" i="10" s="1"/>
  <c r="R56" i="10" a="1"/>
  <c r="R56" i="10" s="1"/>
  <c r="P52" i="10" a="1"/>
  <c r="P52" i="10" s="1"/>
  <c r="P29" i="10" a="1"/>
  <c r="P29" i="10" s="1"/>
  <c r="P46" i="10" a="1"/>
  <c r="P46" i="10" s="1"/>
  <c r="P81" i="10" a="1"/>
  <c r="P81" i="10" s="1"/>
  <c r="R44" i="10" a="1"/>
  <c r="R44" i="10" s="1"/>
  <c r="Q79" i="10" a="1"/>
  <c r="Q79" i="10" s="1"/>
  <c r="Q44" i="10" a="1"/>
  <c r="Q44" i="10" s="1"/>
  <c r="P53" i="10" a="1"/>
  <c r="P53" i="10" s="1"/>
  <c r="P87" i="10" a="1"/>
  <c r="P87" i="10" s="1"/>
  <c r="Q88" i="10" a="1"/>
  <c r="Q88" i="10" s="1"/>
  <c r="R88" i="10" a="1"/>
  <c r="R88" i="10" s="1"/>
  <c r="Q11" i="10" a="1"/>
  <c r="Q11" i="10" s="1"/>
  <c r="S7" i="11"/>
  <c r="R32" i="11" a="1"/>
  <c r="R32" i="11" s="1"/>
  <c r="R21" i="11" a="1"/>
  <c r="R21" i="11" s="1"/>
  <c r="R33" i="11" a="1"/>
  <c r="R33" i="11" s="1"/>
  <c r="R29" i="11" a="1"/>
  <c r="R29" i="11" s="1"/>
  <c r="R8" i="11" a="1"/>
  <c r="R8" i="11" s="1"/>
  <c r="R41" i="11" a="1"/>
  <c r="R41" i="11" s="1"/>
  <c r="R65" i="11" a="1"/>
  <c r="R65" i="11" s="1"/>
  <c r="R51" i="11" a="1"/>
  <c r="R51" i="11" s="1"/>
  <c r="R71" i="11" a="1"/>
  <c r="R71" i="11" s="1"/>
  <c r="R30" i="11" a="1"/>
  <c r="R30" i="11" s="1"/>
  <c r="R18" i="11" a="1"/>
  <c r="R18" i="11" s="1"/>
  <c r="R46" i="11" a="1"/>
  <c r="R46" i="11" s="1"/>
  <c r="R28" i="11" a="1"/>
  <c r="R28" i="11" s="1"/>
  <c r="R63" i="11" a="1"/>
  <c r="R63" i="11" s="1"/>
  <c r="R80" i="11" a="1"/>
  <c r="R80" i="11" s="1"/>
  <c r="R64" i="11" a="1"/>
  <c r="R64" i="11" s="1"/>
  <c r="R49" i="11" a="1"/>
  <c r="R49" i="11" s="1"/>
  <c r="R78" i="11" a="1"/>
  <c r="R78" i="11" s="1"/>
  <c r="R79" i="11" a="1"/>
  <c r="R79" i="11" s="1"/>
  <c r="R19" i="11" a="1"/>
  <c r="R19" i="11" s="1"/>
  <c r="R26" i="11" a="1"/>
  <c r="R26" i="11" s="1"/>
  <c r="R56" i="11" a="1"/>
  <c r="R56" i="11" s="1"/>
  <c r="R15" i="11" a="1"/>
  <c r="R15" i="11" s="1"/>
  <c r="R73" i="11" a="1"/>
  <c r="R73" i="11" s="1"/>
  <c r="R37" i="11" a="1"/>
  <c r="R37" i="11" s="1"/>
  <c r="R76" i="11" a="1"/>
  <c r="R76" i="11" s="1"/>
  <c r="R57" i="11" a="1"/>
  <c r="R57" i="11" s="1"/>
  <c r="R84" i="11" a="1"/>
  <c r="R84" i="11" s="1"/>
  <c r="R86" i="11" a="1"/>
  <c r="R86" i="11" s="1"/>
  <c r="R35" i="11" a="1"/>
  <c r="R35" i="11" s="1"/>
  <c r="R9" i="11" a="1"/>
  <c r="R9" i="11" s="1"/>
  <c r="R23" i="11" a="1"/>
  <c r="R23" i="11" s="1"/>
  <c r="R43" i="11" a="1"/>
  <c r="R43" i="11" s="1"/>
  <c r="R40" i="11" a="1"/>
  <c r="R40" i="11" s="1"/>
  <c r="R85" i="11" a="1"/>
  <c r="R85" i="11" s="1"/>
  <c r="R58" i="11" a="1"/>
  <c r="R58" i="11" s="1"/>
  <c r="R90" i="11" a="1"/>
  <c r="R90" i="11" s="1"/>
  <c r="R88" i="11" a="1"/>
  <c r="R88" i="11" s="1"/>
  <c r="R50" i="11" a="1"/>
  <c r="R50" i="11" s="1"/>
  <c r="R17" i="11" a="1"/>
  <c r="R17" i="11" s="1"/>
  <c r="R31" i="11" a="1"/>
  <c r="R31" i="11" s="1"/>
  <c r="R47" i="11" a="1"/>
  <c r="R47" i="11" s="1"/>
  <c r="R70" i="11" a="1"/>
  <c r="R70" i="11" s="1"/>
  <c r="R54" i="11" a="1"/>
  <c r="R54" i="11" s="1"/>
  <c r="R69" i="11" a="1"/>
  <c r="R69" i="11" s="1"/>
  <c r="R66" i="11" a="1"/>
  <c r="R66" i="11" s="1"/>
  <c r="R83" i="11" a="1"/>
  <c r="R83" i="11" s="1"/>
  <c r="R11" i="11" a="1"/>
  <c r="R11" i="11" s="1"/>
  <c r="R22" i="11" a="1"/>
  <c r="R22" i="11" s="1"/>
  <c r="R10" i="11" a="1"/>
  <c r="R10" i="11" s="1"/>
  <c r="R20" i="11" a="1"/>
  <c r="R20" i="11" s="1"/>
  <c r="R55" i="11" a="1"/>
  <c r="R55" i="11" s="1"/>
  <c r="R42" i="11" a="1"/>
  <c r="R42" i="11" s="1"/>
  <c r="R89" i="11" a="1"/>
  <c r="R89" i="11" s="1"/>
  <c r="R16" i="11" a="1"/>
  <c r="R16" i="11" s="1"/>
  <c r="R38" i="11" a="1"/>
  <c r="R38" i="11" s="1"/>
  <c r="R25" i="11" a="1"/>
  <c r="R25" i="11" s="1"/>
  <c r="R34" i="11" a="1"/>
  <c r="R34" i="11" s="1"/>
  <c r="R62" i="11" a="1"/>
  <c r="R62" i="11" s="1"/>
  <c r="R52" i="11" a="1"/>
  <c r="R52" i="11" s="1"/>
  <c r="R60" i="11" a="1"/>
  <c r="R60" i="11" s="1"/>
  <c r="R75" i="11" a="1"/>
  <c r="R75" i="11" s="1"/>
  <c r="R74" i="11" a="1"/>
  <c r="R74" i="11" s="1"/>
  <c r="R91" i="11" a="1"/>
  <c r="R91" i="11" s="1"/>
  <c r="R14" i="11" a="1"/>
  <c r="R14" i="11" s="1"/>
  <c r="R27" i="11" a="1"/>
  <c r="R27" i="11" s="1"/>
  <c r="R24" i="11" a="1"/>
  <c r="R24" i="11" s="1"/>
  <c r="R53" i="11" a="1"/>
  <c r="R53" i="11" s="1"/>
  <c r="R45" i="11" a="1"/>
  <c r="R45" i="11" s="1"/>
  <c r="R44" i="11" a="1"/>
  <c r="R44" i="11" s="1"/>
  <c r="R39" i="11" a="1"/>
  <c r="R39" i="11" s="1"/>
  <c r="R59" i="11" a="1"/>
  <c r="R59" i="11" s="1"/>
  <c r="R67" i="11" a="1"/>
  <c r="R67" i="11" s="1"/>
  <c r="R68" i="11" a="1"/>
  <c r="R68" i="11" s="1"/>
  <c r="R77" i="11" a="1"/>
  <c r="R77" i="11" s="1"/>
  <c r="R94" i="10" a="1"/>
  <c r="R94" i="10" s="1"/>
  <c r="R13" i="10" a="1"/>
  <c r="R13" i="10" s="1"/>
  <c r="R9" i="10" a="1"/>
  <c r="R9" i="10" s="1"/>
  <c r="R31" i="10" a="1"/>
  <c r="R31" i="10" s="1"/>
  <c r="R58" i="10" a="1"/>
  <c r="R58" i="10" s="1"/>
  <c r="R63" i="10" a="1"/>
  <c r="R63" i="10" s="1"/>
  <c r="R42" i="10" a="1"/>
  <c r="R42" i="10" s="1"/>
  <c r="R68" i="10" a="1"/>
  <c r="R68" i="10" s="1"/>
  <c r="R83" i="10" a="1"/>
  <c r="R83" i="10" s="1"/>
  <c r="R91" i="10" a="1"/>
  <c r="R91" i="10" s="1"/>
  <c r="R99" i="10" a="1"/>
  <c r="R99" i="10" s="1"/>
  <c r="R90" i="10" a="1"/>
  <c r="R90" i="10" s="1"/>
  <c r="S7" i="10"/>
  <c r="R46" i="10" a="1"/>
  <c r="R46" i="10" s="1"/>
  <c r="R41" i="10" a="1"/>
  <c r="R41" i="10" s="1"/>
  <c r="R66" i="10" a="1"/>
  <c r="R66" i="10" s="1"/>
  <c r="R47" i="10" a="1"/>
  <c r="R47" i="10" s="1"/>
  <c r="R34" i="10" a="1"/>
  <c r="R34" i="10" s="1"/>
  <c r="R53" i="10" a="1"/>
  <c r="R53" i="10" s="1"/>
  <c r="R75" i="10" a="1"/>
  <c r="R75" i="10" s="1"/>
  <c r="R70" i="10" a="1"/>
  <c r="R70" i="10" s="1"/>
  <c r="R98" i="10" a="1"/>
  <c r="R98" i="10" s="1"/>
  <c r="R10" i="10" a="1"/>
  <c r="R10" i="10" s="1"/>
  <c r="R17" i="10" a="1"/>
  <c r="R17" i="10" s="1"/>
  <c r="R30" i="10" a="1"/>
  <c r="R30" i="10" s="1"/>
  <c r="R54" i="10" a="1"/>
  <c r="R54" i="10" s="1"/>
  <c r="R29" i="10" a="1"/>
  <c r="R29" i="10" s="1"/>
  <c r="R50" i="10" a="1"/>
  <c r="R50" i="10" s="1"/>
  <c r="R76" i="10" a="1"/>
  <c r="R76" i="10" s="1"/>
  <c r="R86" i="10" a="1"/>
  <c r="R86" i="10" s="1"/>
  <c r="R72" i="10" a="1"/>
  <c r="R72" i="10" s="1"/>
  <c r="R77" i="10" a="1"/>
  <c r="R77" i="10" s="1"/>
  <c r="R57" i="10" a="1"/>
  <c r="R57" i="10" s="1"/>
  <c r="R8" i="10" a="1"/>
  <c r="R8" i="10" s="1"/>
  <c r="R21" i="10" a="1"/>
  <c r="R21" i="10" s="1"/>
  <c r="R49" i="10" a="1"/>
  <c r="R49" i="10" s="1"/>
  <c r="R39" i="10" a="1"/>
  <c r="R39" i="10" s="1"/>
  <c r="R55" i="10" a="1"/>
  <c r="R55" i="10" s="1"/>
  <c r="R71" i="10" a="1"/>
  <c r="R71" i="10" s="1"/>
  <c r="R40" i="10" a="1"/>
  <c r="R40" i="10" s="1"/>
  <c r="R64" i="10" a="1"/>
  <c r="R64" i="10" s="1"/>
  <c r="R89" i="10" a="1"/>
  <c r="R89" i="10" s="1"/>
  <c r="R61" i="10" a="1"/>
  <c r="R61" i="10" s="1"/>
  <c r="R12" i="10" a="1"/>
  <c r="R12" i="10" s="1"/>
  <c r="R84" i="10" a="1"/>
  <c r="R84" i="10" s="1"/>
  <c r="R25" i="10" a="1"/>
  <c r="R25" i="10" s="1"/>
  <c r="R20" i="10" a="1"/>
  <c r="R20" i="10" s="1"/>
  <c r="R24" i="10" a="1"/>
  <c r="R24" i="10" s="1"/>
  <c r="R73" i="10" a="1"/>
  <c r="R73" i="10" s="1"/>
  <c r="R35" i="10" a="1"/>
  <c r="R35" i="10" s="1"/>
  <c r="R81" i="10" a="1"/>
  <c r="R81" i="10" s="1"/>
  <c r="R48" i="10" a="1"/>
  <c r="R48" i="10" s="1"/>
  <c r="R67" i="10" a="1"/>
  <c r="R67" i="10" s="1"/>
  <c r="R79" i="10" a="1"/>
  <c r="R79" i="10" s="1"/>
  <c r="R92" i="10" a="1"/>
  <c r="R92" i="10" s="1"/>
  <c r="R100" i="10" a="1"/>
  <c r="R100" i="10" s="1"/>
  <c r="R11" i="10" a="1"/>
  <c r="R11" i="10" s="1"/>
  <c r="R19" i="10" a="1"/>
  <c r="R19" i="10" s="1"/>
  <c r="R22" i="10" a="1"/>
  <c r="R22" i="10" s="1"/>
  <c r="R15" i="10" a="1"/>
  <c r="R15" i="10" s="1"/>
  <c r="R52" i="10" a="1"/>
  <c r="R52" i="10" s="1"/>
  <c r="R36" i="10" a="1"/>
  <c r="R36" i="10" s="1"/>
  <c r="R51" i="10" a="1"/>
  <c r="R51" i="10" s="1"/>
  <c r="R45" i="10" a="1"/>
  <c r="R45" i="10" s="1"/>
  <c r="R65" i="10" a="1"/>
  <c r="R65" i="10" s="1"/>
  <c r="R60" i="10" a="1"/>
  <c r="R60" i="10" s="1"/>
  <c r="R74" i="10" a="1"/>
  <c r="R74" i="10" s="1"/>
  <c r="R87" i="10" a="1"/>
  <c r="R87" i="10" s="1"/>
  <c r="R62" i="10" a="1"/>
  <c r="R62" i="10" s="1"/>
  <c r="R14" i="10" a="1"/>
  <c r="R14" i="10" s="1"/>
  <c r="D36" i="1"/>
  <c r="E36" i="1" s="1"/>
  <c r="F36" i="1" s="1"/>
  <c r="G36" i="1" s="1"/>
  <c r="D34" i="1"/>
  <c r="E34" i="1" s="1"/>
  <c r="F34" i="1" s="1"/>
  <c r="G34" i="1" s="1"/>
  <c r="D32" i="1"/>
  <c r="E32" i="1" s="1"/>
  <c r="F32" i="1" s="1"/>
  <c r="G32" i="1" s="1"/>
  <c r="D37" i="1"/>
  <c r="E37" i="1" s="1"/>
  <c r="F37" i="1" s="1"/>
  <c r="G37" i="1" s="1"/>
  <c r="E49" i="1"/>
  <c r="D33" i="1"/>
  <c r="E33" i="1" s="1"/>
  <c r="F33" i="1" s="1"/>
  <c r="G33" i="1" s="1"/>
  <c r="C39" i="1"/>
  <c r="G49" i="1"/>
  <c r="D30" i="1"/>
  <c r="E30" i="1" s="1"/>
  <c r="F30" i="1" s="1"/>
  <c r="G30" i="1" s="1"/>
  <c r="D35" i="1"/>
  <c r="E35" i="1" s="1"/>
  <c r="F35" i="1" s="1"/>
  <c r="G35" i="1" s="1"/>
  <c r="F49" i="1"/>
  <c r="D39" i="1"/>
  <c r="G39" i="1"/>
  <c r="C49" i="1"/>
  <c r="D49" i="1"/>
  <c r="D31" i="1"/>
  <c r="E31" i="1" s="1"/>
  <c r="F31" i="1" s="1"/>
  <c r="G31" i="1" s="1"/>
  <c r="S100" i="10" a="1"/>
  <c r="S100" i="10" s="1"/>
  <c r="S97" i="10" a="1"/>
  <c r="S97" i="10" s="1"/>
  <c r="S57" i="10" a="1"/>
  <c r="S57" i="10" s="1"/>
  <c r="S94" i="10" a="1"/>
  <c r="S94" i="10" s="1"/>
  <c r="S62" i="10" a="1"/>
  <c r="S62" i="10" s="1"/>
  <c r="S95" i="10" a="1"/>
  <c r="S95" i="10" s="1"/>
  <c r="S93" i="10" a="1"/>
  <c r="S93" i="10" s="1"/>
  <c r="S92" i="10" a="1"/>
  <c r="S92" i="10" s="1"/>
  <c r="S84" i="10" a="1"/>
  <c r="S84" i="10" s="1"/>
  <c r="S89" i="10" a="1"/>
  <c r="S89" i="10" s="1"/>
  <c r="S86" i="10" a="1"/>
  <c r="S86" i="10" s="1"/>
  <c r="S61" i="10" a="1"/>
  <c r="S61" i="10" s="1"/>
  <c r="S87" i="10" a="1"/>
  <c r="S87" i="10" s="1"/>
  <c r="S88" i="10" a="1"/>
  <c r="S88" i="10" s="1"/>
  <c r="S79" i="10" a="1"/>
  <c r="S79" i="10" s="1"/>
  <c r="S91" i="10" a="1"/>
  <c r="S91" i="10" s="1"/>
  <c r="S90" i="10" a="1"/>
  <c r="S90" i="10" s="1"/>
  <c r="S76" i="10" a="1"/>
  <c r="S76" i="10" s="1"/>
  <c r="S81" i="10" a="1"/>
  <c r="S81" i="10" s="1"/>
  <c r="S73" i="10" a="1"/>
  <c r="S73" i="10" s="1"/>
  <c r="S99" i="10" a="1"/>
  <c r="S99" i="10" s="1"/>
  <c r="S82" i="10" a="1"/>
  <c r="S82" i="10" s="1"/>
  <c r="S74" i="10" a="1"/>
  <c r="S74" i="10" s="1"/>
  <c r="S64" i="10" a="1"/>
  <c r="S64" i="10" s="1"/>
  <c r="S69" i="10" a="1"/>
  <c r="S69" i="10" s="1"/>
  <c r="S80" i="10" a="1"/>
  <c r="S80" i="10" s="1"/>
  <c r="S72" i="10" a="1"/>
  <c r="S72" i="10" s="1"/>
  <c r="S66" i="10" a="1"/>
  <c r="S66" i="10" s="1"/>
  <c r="S96" i="10" a="1"/>
  <c r="S96" i="10" s="1"/>
  <c r="S98" i="10" a="1"/>
  <c r="S98" i="10" s="1"/>
  <c r="S78" i="10" a="1"/>
  <c r="S78" i="10" s="1"/>
  <c r="S77" i="10" a="1"/>
  <c r="S77" i="10" s="1"/>
  <c r="S67" i="10" a="1"/>
  <c r="S67" i="10" s="1"/>
  <c r="S71" i="10" a="1"/>
  <c r="S71" i="10" s="1"/>
  <c r="S70" i="10" a="1"/>
  <c r="S70" i="10" s="1"/>
  <c r="S59" i="10" a="1"/>
  <c r="S59" i="10" s="1"/>
  <c r="S50" i="10" a="1"/>
  <c r="S50" i="10" s="1"/>
  <c r="S42" i="10" a="1"/>
  <c r="S42" i="10" s="1"/>
  <c r="S34" i="10" a="1"/>
  <c r="S34" i="10" s="1"/>
  <c r="S63" i="10" a="1"/>
  <c r="S63" i="10" s="1"/>
  <c r="S60" i="10" a="1"/>
  <c r="S60" i="10" s="1"/>
  <c r="S55" i="10" a="1"/>
  <c r="S55" i="10" s="1"/>
  <c r="S47" i="10" a="1"/>
  <c r="S47" i="10" s="1"/>
  <c r="S39" i="10" a="1"/>
  <c r="S39" i="10" s="1"/>
  <c r="S31" i="10" a="1"/>
  <c r="S31" i="10" s="1"/>
  <c r="S85" i="10" a="1"/>
  <c r="S85" i="10" s="1"/>
  <c r="S52" i="10" a="1"/>
  <c r="S52" i="10" s="1"/>
  <c r="S44" i="10" a="1"/>
  <c r="S44" i="10" s="1"/>
  <c r="S36" i="10" a="1"/>
  <c r="S36" i="10" s="1"/>
  <c r="S75" i="10" a="1"/>
  <c r="S75" i="10" s="1"/>
  <c r="S68" i="10" a="1"/>
  <c r="S68" i="10" s="1"/>
  <c r="S53" i="10" a="1"/>
  <c r="S53" i="10" s="1"/>
  <c r="S45" i="10" a="1"/>
  <c r="S45" i="10" s="1"/>
  <c r="S37" i="10" a="1"/>
  <c r="S37" i="10" s="1"/>
  <c r="S35" i="10" a="1"/>
  <c r="S35" i="10" s="1"/>
  <c r="S54" i="10" a="1"/>
  <c r="S54" i="10" s="1"/>
  <c r="S28" i="10" a="1"/>
  <c r="S28" i="10" s="1"/>
  <c r="S58" i="10" a="1"/>
  <c r="S58" i="10" s="1"/>
  <c r="S56" i="10" a="1"/>
  <c r="S56" i="10" s="1"/>
  <c r="S46" i="10" a="1"/>
  <c r="S46" i="10" s="1"/>
  <c r="S25" i="10" a="1"/>
  <c r="S25" i="10" s="1"/>
  <c r="S49" i="10" a="1"/>
  <c r="S49" i="10" s="1"/>
  <c r="S83" i="10" a="1"/>
  <c r="S83" i="10" s="1"/>
  <c r="S43" i="10" a="1"/>
  <c r="S43" i="10" s="1"/>
  <c r="S26" i="10" a="1"/>
  <c r="S26" i="10" s="1"/>
  <c r="S48" i="10" a="1"/>
  <c r="S48" i="10" s="1"/>
  <c r="S65" i="10" a="1"/>
  <c r="S65" i="10" s="1"/>
  <c r="S40" i="10" a="1"/>
  <c r="S40" i="10" s="1"/>
  <c r="S41" i="10" a="1"/>
  <c r="S41" i="10" s="1"/>
  <c r="S24" i="10" a="1"/>
  <c r="S24" i="10" s="1"/>
  <c r="S51" i="10" a="1"/>
  <c r="S51" i="10" s="1"/>
  <c r="S38" i="10" a="1"/>
  <c r="S38" i="10" s="1"/>
  <c r="S33" i="10" a="1"/>
  <c r="S33" i="10" s="1"/>
  <c r="S30" i="10" a="1"/>
  <c r="S30" i="10" s="1"/>
  <c r="S29" i="10" a="1"/>
  <c r="S29" i="10" s="1"/>
  <c r="S17" i="10" a="1"/>
  <c r="S17" i="10" s="1"/>
  <c r="S9" i="10" a="1"/>
  <c r="S9" i="10" s="1"/>
  <c r="S27" i="10" a="1"/>
  <c r="S27" i="10" s="1"/>
  <c r="S22" i="10" a="1"/>
  <c r="S22" i="10" s="1"/>
  <c r="S14" i="10" a="1"/>
  <c r="S14" i="10" s="1"/>
  <c r="S19" i="10" a="1"/>
  <c r="S19" i="10" s="1"/>
  <c r="S11" i="10" a="1"/>
  <c r="S11" i="10" s="1"/>
  <c r="S23" i="10" a="1"/>
  <c r="S23" i="10" s="1"/>
  <c r="S21" i="10" a="1"/>
  <c r="S21" i="10" s="1"/>
  <c r="S32" i="10" a="1"/>
  <c r="S32" i="10" s="1"/>
  <c r="S20" i="10" a="1"/>
  <c r="S20" i="10" s="1"/>
  <c r="S12" i="10" a="1"/>
  <c r="S12" i="10" s="1"/>
  <c r="S16" i="10" a="1"/>
  <c r="S16" i="10" s="1"/>
  <c r="S15" i="10" a="1"/>
  <c r="S15" i="10" s="1"/>
  <c r="S8" i="10" a="1"/>
  <c r="S8" i="10" s="1"/>
  <c r="S18" i="10" a="1"/>
  <c r="S18" i="10" s="1"/>
  <c r="S10" i="10" a="1"/>
  <c r="S10" i="10" s="1"/>
  <c r="S13" i="10" a="1"/>
  <c r="S13" i="10" s="1"/>
  <c r="T7" i="10"/>
  <c r="E39" i="1"/>
  <c r="F39" i="1"/>
  <c r="P56" i="3" a="1"/>
  <c r="P56" i="3" s="1"/>
  <c r="P67" i="3" a="1"/>
  <c r="P67" i="3" s="1"/>
  <c r="P107" i="3" a="1"/>
  <c r="P107" i="3" s="1"/>
  <c r="P80" i="3" a="1"/>
  <c r="P80" i="3" s="1"/>
  <c r="P90" i="3" a="1"/>
  <c r="P90" i="3" s="1"/>
  <c r="P78" i="3" a="1"/>
  <c r="P78" i="3" s="1"/>
  <c r="P72" i="3" a="1"/>
  <c r="P72" i="3" s="1"/>
  <c r="P59" i="3" a="1"/>
  <c r="P59" i="3" s="1"/>
  <c r="P102" i="3" a="1"/>
  <c r="P102" i="3" s="1"/>
  <c r="P74" i="3" a="1"/>
  <c r="P74" i="3" s="1"/>
  <c r="P52" i="3" a="1"/>
  <c r="P52" i="3" s="1"/>
  <c r="P44" i="3" a="1"/>
  <c r="P44" i="3" s="1"/>
  <c r="P36" i="3" a="1"/>
  <c r="P36" i="3" s="1"/>
  <c r="P28" i="3" a="1"/>
  <c r="P28" i="3" s="1"/>
  <c r="P20" i="3" a="1"/>
  <c r="P20" i="3" s="1"/>
  <c r="P12" i="3" a="1"/>
  <c r="P12" i="3" s="1"/>
  <c r="P79" i="3" a="1"/>
  <c r="P79" i="3" s="1"/>
  <c r="P92" i="3" a="1"/>
  <c r="P92" i="3" s="1"/>
  <c r="P110" i="3" a="1"/>
  <c r="P110" i="3" s="1"/>
  <c r="P60" i="3" a="1"/>
  <c r="P60" i="3" s="1"/>
  <c r="P68" i="3" a="1"/>
  <c r="P68" i="3" s="1"/>
  <c r="P84" i="3" a="1"/>
  <c r="P84" i="3" s="1"/>
  <c r="P58" i="3" a="1"/>
  <c r="P58" i="3" s="1"/>
  <c r="P86" i="3" a="1"/>
  <c r="P86" i="3" s="1"/>
  <c r="P122" i="3" a="1"/>
  <c r="P122" i="3" s="1"/>
  <c r="P100" i="3" a="1"/>
  <c r="P100" i="3" s="1"/>
  <c r="P61" i="3" a="1"/>
  <c r="P61" i="3" s="1"/>
  <c r="P47" i="3" a="1"/>
  <c r="P47" i="3" s="1"/>
  <c r="P31" i="3" a="1"/>
  <c r="P31" i="3" s="1"/>
  <c r="P15" i="3" a="1"/>
  <c r="P15" i="3" s="1"/>
  <c r="P82" i="3" a="1"/>
  <c r="P82" i="3" s="1"/>
  <c r="P115" i="3" a="1"/>
  <c r="P115" i="3" s="1"/>
  <c r="P119" i="3" a="1"/>
  <c r="P119" i="3" s="1"/>
  <c r="P39" i="3" a="1"/>
  <c r="P39" i="3" s="1"/>
  <c r="P23" i="3" a="1"/>
  <c r="P23" i="3" s="1"/>
  <c r="P54" i="3" a="1"/>
  <c r="P54" i="3" s="1"/>
  <c r="P30" i="3" a="1"/>
  <c r="P30" i="3" s="1"/>
  <c r="P14" i="3" a="1"/>
  <c r="P14" i="3" s="1"/>
  <c r="P120" i="3" a="1"/>
  <c r="P120" i="3" s="1"/>
  <c r="P77" i="3" a="1"/>
  <c r="P77" i="3" s="1"/>
  <c r="P53" i="3" a="1"/>
  <c r="P53" i="3" s="1"/>
  <c r="P45" i="3" a="1"/>
  <c r="P45" i="3" s="1"/>
  <c r="P37" i="3" a="1"/>
  <c r="P37" i="3" s="1"/>
  <c r="P29" i="3" a="1"/>
  <c r="P29" i="3" s="1"/>
  <c r="P21" i="3" a="1"/>
  <c r="P21" i="3" s="1"/>
  <c r="P13" i="3" a="1"/>
  <c r="P13" i="3" s="1"/>
  <c r="P75" i="3" a="1"/>
  <c r="P75" i="3" s="1"/>
  <c r="P112" i="3" a="1"/>
  <c r="P112" i="3" s="1"/>
  <c r="P57" i="3" a="1"/>
  <c r="P57" i="3" s="1"/>
  <c r="P98" i="3" a="1"/>
  <c r="P98" i="3" s="1"/>
  <c r="P62" i="3" a="1"/>
  <c r="P62" i="3" s="1"/>
  <c r="P116" i="3" a="1"/>
  <c r="P116" i="3" s="1"/>
  <c r="P81" i="3" a="1"/>
  <c r="P81" i="3" s="1"/>
  <c r="P46" i="3" a="1"/>
  <c r="P46" i="3" s="1"/>
  <c r="P38" i="3" a="1"/>
  <c r="P38" i="3" s="1"/>
  <c r="P22" i="3" a="1"/>
  <c r="P22" i="3" s="1"/>
  <c r="P71" i="3" a="1"/>
  <c r="P71" i="3" s="1"/>
  <c r="P108" i="3" a="1"/>
  <c r="P108" i="3" s="1"/>
  <c r="P51" i="3" a="1"/>
  <c r="P51" i="3" s="1"/>
  <c r="P43" i="3" a="1"/>
  <c r="P43" i="3" s="1"/>
  <c r="P35" i="3" a="1"/>
  <c r="P35" i="3" s="1"/>
  <c r="P27" i="3" a="1"/>
  <c r="P27" i="3" s="1"/>
  <c r="P19" i="3" a="1"/>
  <c r="P19" i="3" s="1"/>
  <c r="P11" i="3" a="1"/>
  <c r="P11" i="3" s="1"/>
  <c r="P106" i="3" a="1"/>
  <c r="P106" i="3" s="1"/>
  <c r="P111" i="3" a="1"/>
  <c r="P111" i="3" s="1"/>
  <c r="P76" i="3" a="1"/>
  <c r="P76" i="3" s="1"/>
  <c r="P96" i="3" a="1"/>
  <c r="P96" i="3" s="1"/>
  <c r="R102" i="3" a="1"/>
  <c r="R102" i="3" s="1"/>
  <c r="R86" i="3" a="1"/>
  <c r="R86" i="3" s="1"/>
  <c r="R55" i="3" a="1"/>
  <c r="R55" i="3" s="1"/>
  <c r="R111" i="3" a="1"/>
  <c r="R111" i="3" s="1"/>
  <c r="R73" i="3" a="1"/>
  <c r="R73" i="3" s="1"/>
  <c r="R122" i="3" a="1"/>
  <c r="R122" i="3" s="1"/>
  <c r="Q8" i="3" a="1"/>
  <c r="Q8" i="3" s="1"/>
  <c r="Q92" i="3" a="1"/>
  <c r="Q92" i="3" s="1"/>
  <c r="Q50" i="3" a="1"/>
  <c r="Q50" i="3" s="1"/>
  <c r="Q42" i="3" a="1"/>
  <c r="Q42" i="3" s="1"/>
  <c r="Q34" i="3" a="1"/>
  <c r="Q34" i="3" s="1"/>
  <c r="Q26" i="3" a="1"/>
  <c r="Q26" i="3" s="1"/>
  <c r="Q18" i="3" a="1"/>
  <c r="Q18" i="3" s="1"/>
  <c r="Q10" i="3" a="1"/>
  <c r="Q10" i="3" s="1"/>
  <c r="R93" i="3" a="1"/>
  <c r="R93" i="3" s="1"/>
  <c r="Q51" i="3" a="1"/>
  <c r="Q51" i="3" s="1"/>
  <c r="Q27" i="3" a="1"/>
  <c r="Q27" i="3" s="1"/>
  <c r="Q19" i="3" a="1"/>
  <c r="Q19" i="3" s="1"/>
  <c r="Q11" i="3" a="1"/>
  <c r="Q11" i="3" s="1"/>
  <c r="R117" i="3" a="1"/>
  <c r="R117" i="3" s="1"/>
  <c r="Q87" i="3" a="1"/>
  <c r="Q87" i="3" s="1"/>
  <c r="Q103" i="3" a="1"/>
  <c r="Q103" i="3" s="1"/>
  <c r="Q72" i="3" a="1"/>
  <c r="Q72" i="3" s="1"/>
  <c r="Q90" i="3" a="1"/>
  <c r="Q90" i="3" s="1"/>
  <c r="Q54" i="3" a="1"/>
  <c r="Q54" i="3" s="1"/>
  <c r="Q46" i="3" a="1"/>
  <c r="Q46" i="3" s="1"/>
  <c r="Q38" i="3" a="1"/>
  <c r="Q38" i="3" s="1"/>
  <c r="Q30" i="3" a="1"/>
  <c r="Q30" i="3" s="1"/>
  <c r="Q22" i="3" a="1"/>
  <c r="Q22" i="3" s="1"/>
  <c r="Q14" i="3" a="1"/>
  <c r="Q14" i="3" s="1"/>
  <c r="Q78" i="3" a="1"/>
  <c r="Q78" i="3" s="1"/>
  <c r="Q77" i="3" a="1"/>
  <c r="Q77" i="3" s="1"/>
  <c r="Q53" i="3" a="1"/>
  <c r="Q53" i="3" s="1"/>
  <c r="Q45" i="3" a="1"/>
  <c r="Q45" i="3" s="1"/>
  <c r="Q37" i="3" a="1"/>
  <c r="Q37" i="3" s="1"/>
  <c r="Q29" i="3" a="1"/>
  <c r="Q29" i="3" s="1"/>
  <c r="Q21" i="3" a="1"/>
  <c r="Q21" i="3" s="1"/>
  <c r="Q13" i="3" a="1"/>
  <c r="Q13" i="3" s="1"/>
  <c r="R107" i="3" a="1"/>
  <c r="R107" i="3" s="1"/>
  <c r="Q105" i="3" a="1"/>
  <c r="Q105" i="3" s="1"/>
  <c r="Q70" i="3" a="1"/>
  <c r="Q70" i="3" s="1"/>
  <c r="Q49" i="3" a="1"/>
  <c r="Q49" i="3" s="1"/>
  <c r="Q41" i="3" a="1"/>
  <c r="Q41" i="3" s="1"/>
  <c r="Q33" i="3" a="1"/>
  <c r="Q33" i="3" s="1"/>
  <c r="Q25" i="3" a="1"/>
  <c r="Q25" i="3" s="1"/>
  <c r="Q17" i="3" a="1"/>
  <c r="Q17" i="3" s="1"/>
  <c r="Q9" i="3" a="1"/>
  <c r="Q9" i="3" s="1"/>
  <c r="Q91" i="3" a="1"/>
  <c r="Q91" i="3" s="1"/>
  <c r="Q109" i="3" a="1"/>
  <c r="Q109" i="3" s="1"/>
  <c r="Q94" i="3" a="1"/>
  <c r="Q94" i="3" s="1"/>
  <c r="Q63" i="3" a="1"/>
  <c r="Q63" i="3" s="1"/>
  <c r="Q110" i="3" a="1"/>
  <c r="Q110" i="3" s="1"/>
  <c r="Q60" i="3" a="1"/>
  <c r="Q60" i="3" s="1"/>
  <c r="Q80" i="3" a="1"/>
  <c r="Q80" i="3" s="1"/>
  <c r="Q106" i="3" a="1"/>
  <c r="Q106" i="3" s="1"/>
  <c r="Q89" i="3" a="1"/>
  <c r="Q89" i="3" s="1"/>
  <c r="Q68" i="3" a="1"/>
  <c r="Q68" i="3" s="1"/>
  <c r="Q119" i="3" a="1"/>
  <c r="Q119" i="3" s="1"/>
  <c r="Q67" i="3" a="1"/>
  <c r="Q67" i="3" s="1"/>
  <c r="Q74" i="3" a="1"/>
  <c r="Q74" i="3" s="1"/>
  <c r="R116" i="3" a="1"/>
  <c r="R116" i="3" s="1"/>
  <c r="R24" i="3" a="1"/>
  <c r="R24" i="3" s="1"/>
  <c r="R118" i="3" a="1"/>
  <c r="R118" i="3" s="1"/>
  <c r="R47" i="3" a="1"/>
  <c r="R47" i="3" s="1"/>
  <c r="R95" i="3" a="1"/>
  <c r="R95" i="3" s="1"/>
  <c r="R71" i="3" a="1"/>
  <c r="R71" i="3" s="1"/>
  <c r="R97" i="3" a="1"/>
  <c r="R97" i="3" s="1"/>
  <c r="R121" i="3" a="1"/>
  <c r="R121" i="3" s="1"/>
  <c r="R69" i="3" a="1"/>
  <c r="R69" i="3" s="1"/>
  <c r="R15" i="3" a="1"/>
  <c r="R15" i="3" s="1"/>
  <c r="R75" i="3" a="1"/>
  <c r="R75" i="3" s="1"/>
  <c r="R83" i="3" a="1"/>
  <c r="R83" i="3" s="1"/>
  <c r="R99" i="3" a="1"/>
  <c r="R99" i="3" s="1"/>
  <c r="R66" i="3" a="1"/>
  <c r="R66" i="3" s="1"/>
  <c r="R112" i="3" a="1"/>
  <c r="R112" i="3" s="1"/>
  <c r="Q59" i="3" a="1"/>
  <c r="Q59" i="3" s="1"/>
  <c r="Q98" i="3" a="1"/>
  <c r="Q98" i="3" s="1"/>
  <c r="R16" i="3" a="1"/>
  <c r="R16" i="3" s="1"/>
  <c r="R80" i="3" a="1"/>
  <c r="R80" i="3" s="1"/>
  <c r="Q108" i="3" a="1"/>
  <c r="Q108" i="3" s="1"/>
  <c r="Q64" i="3" a="1"/>
  <c r="Q64" i="3" s="1"/>
  <c r="Q88" i="3" a="1"/>
  <c r="Q88" i="3" s="1"/>
  <c r="R76" i="3" a="1"/>
  <c r="R76" i="3" s="1"/>
  <c r="R94" i="3" a="1"/>
  <c r="R94" i="3" s="1"/>
  <c r="Q32" i="3" a="1"/>
  <c r="Q32" i="3" s="1"/>
  <c r="Q93" i="3" a="1"/>
  <c r="Q93" i="3" s="1"/>
  <c r="Q113" i="3" a="1"/>
  <c r="Q113" i="3" s="1"/>
  <c r="Q62" i="3" a="1"/>
  <c r="Q62" i="3" s="1"/>
  <c r="Q52" i="3" a="1"/>
  <c r="Q52" i="3" s="1"/>
  <c r="Q44" i="3" a="1"/>
  <c r="Q44" i="3" s="1"/>
  <c r="Q36" i="3" a="1"/>
  <c r="Q36" i="3" s="1"/>
  <c r="Q28" i="3" a="1"/>
  <c r="Q28" i="3" s="1"/>
  <c r="Q20" i="3" a="1"/>
  <c r="Q20" i="3" s="1"/>
  <c r="Q12" i="3" a="1"/>
  <c r="Q12" i="3" s="1"/>
  <c r="Q79" i="3" a="1"/>
  <c r="Q79" i="3" s="1"/>
  <c r="Q85" i="3" a="1"/>
  <c r="Q85" i="3" s="1"/>
  <c r="Q101" i="3" a="1"/>
  <c r="Q101" i="3" s="1"/>
  <c r="Q65" i="3" a="1"/>
  <c r="Q65" i="3" s="1"/>
  <c r="Q104" i="3" a="1"/>
  <c r="Q104" i="3" s="1"/>
  <c r="Q82" i="3" a="1"/>
  <c r="Q82" i="3" s="1"/>
  <c r="Q120" i="3" a="1"/>
  <c r="Q120" i="3" s="1"/>
  <c r="R109" i="3" a="1"/>
  <c r="R109" i="3" s="1"/>
  <c r="R98" i="3" a="1"/>
  <c r="R98" i="3" s="1"/>
  <c r="R90" i="3" a="1"/>
  <c r="R90" i="3" s="1"/>
  <c r="R42" i="3" a="1"/>
  <c r="R42" i="3" s="1"/>
  <c r="R77" i="3" a="1"/>
  <c r="R77" i="3" s="1"/>
  <c r="R51" i="3" a="1"/>
  <c r="R51" i="3" s="1"/>
  <c r="R67" i="3" a="1"/>
  <c r="R67" i="3" s="1"/>
  <c r="R41" i="3" a="1"/>
  <c r="R41" i="3" s="1"/>
  <c r="R21" i="3" a="1"/>
  <c r="R21" i="3" s="1"/>
  <c r="R17" i="3" a="1"/>
  <c r="R17" i="3" s="1"/>
  <c r="R18" i="3" a="1"/>
  <c r="R18" i="3" s="1"/>
  <c r="R34" i="3" a="1"/>
  <c r="R34" i="3" s="1"/>
  <c r="R79" i="3" a="1"/>
  <c r="R79" i="3" s="1"/>
  <c r="R37" i="3" a="1"/>
  <c r="R37" i="3" s="1"/>
  <c r="R30" i="3" a="1"/>
  <c r="R30" i="3" s="1"/>
  <c r="R10" i="3" a="1"/>
  <c r="R10" i="3" s="1"/>
  <c r="R12" i="3" a="1"/>
  <c r="R12" i="3" s="1"/>
  <c r="R14" i="3" a="1"/>
  <c r="R14" i="3" s="1"/>
  <c r="R26" i="3" a="1"/>
  <c r="R26" i="3" s="1"/>
  <c r="Q35" i="3" a="1"/>
  <c r="Q35" i="3" s="1"/>
  <c r="Q57" i="3" a="1"/>
  <c r="Q57" i="3" s="1"/>
  <c r="Q81" i="3" a="1"/>
  <c r="Q81" i="3" s="1"/>
  <c r="R74" i="3" a="1"/>
  <c r="R74" i="3" s="1"/>
  <c r="R89" i="3" a="1"/>
  <c r="R89" i="3" s="1"/>
  <c r="R68" i="3" a="1"/>
  <c r="R68" i="3" s="1"/>
  <c r="R91" i="3" a="1"/>
  <c r="R91" i="3" s="1"/>
  <c r="R113" i="3" a="1"/>
  <c r="R113" i="3" s="1"/>
  <c r="R29" i="3" a="1"/>
  <c r="R29" i="3" s="1"/>
  <c r="R19" i="3" a="1"/>
  <c r="R19" i="3" s="1"/>
  <c r="R9" i="3" a="1"/>
  <c r="R9" i="3" s="1"/>
  <c r="R22" i="3" a="1"/>
  <c r="R22" i="3" s="1"/>
  <c r="Q76" i="3" a="1"/>
  <c r="Q76" i="3" s="1"/>
  <c r="R81" i="3" a="1"/>
  <c r="R81" i="3" s="1"/>
  <c r="R63" i="3" a="1"/>
  <c r="R63" i="3" s="1"/>
  <c r="R108" i="3" a="1"/>
  <c r="R108" i="3" s="1"/>
  <c r="R105" i="3" a="1"/>
  <c r="R105" i="3" s="1"/>
  <c r="R110" i="3" a="1"/>
  <c r="R110" i="3" s="1"/>
  <c r="R62" i="3" a="1"/>
  <c r="R62" i="3" s="1"/>
  <c r="R27" i="3" a="1"/>
  <c r="R27" i="3" s="1"/>
  <c r="R11" i="3" a="1"/>
  <c r="R11" i="3" s="1"/>
  <c r="R20" i="3" a="1"/>
  <c r="R20" i="3" s="1"/>
  <c r="R13" i="3" a="1"/>
  <c r="R13" i="3" s="1"/>
  <c r="Q48" i="3" a="1"/>
  <c r="Q48" i="3" s="1"/>
  <c r="Q116" i="3" a="1"/>
  <c r="Q116" i="3" s="1"/>
  <c r="Q58" i="3" a="1"/>
  <c r="Q58" i="3" s="1"/>
  <c r="R120" i="3" a="1"/>
  <c r="R120" i="3" s="1"/>
  <c r="R53" i="3" a="1"/>
  <c r="R53" i="3" s="1"/>
  <c r="R58" i="3" a="1"/>
  <c r="R58" i="3" s="1"/>
  <c r="R49" i="3" a="1"/>
  <c r="R49" i="3" s="1"/>
  <c r="R85" i="3" a="1"/>
  <c r="R85" i="3" s="1"/>
  <c r="R103" i="3" a="1"/>
  <c r="R103" i="3" s="1"/>
  <c r="R57" i="3" a="1"/>
  <c r="R57" i="3" s="1"/>
  <c r="R28" i="3" a="1"/>
  <c r="R28" i="3" s="1"/>
  <c r="R64" i="3" a="1"/>
  <c r="R64" i="3" s="1"/>
  <c r="Q107" i="3" a="1"/>
  <c r="Q107" i="3" s="1"/>
  <c r="Q24" i="3" a="1"/>
  <c r="Q24" i="3" s="1"/>
  <c r="Q61" i="3" a="1"/>
  <c r="Q61" i="3" s="1"/>
  <c r="Q47" i="3" a="1"/>
  <c r="Q47" i="3" s="1"/>
  <c r="Q39" i="3" a="1"/>
  <c r="Q39" i="3" s="1"/>
  <c r="Q31" i="3" a="1"/>
  <c r="Q31" i="3" s="1"/>
  <c r="Q23" i="3" a="1"/>
  <c r="Q23" i="3" s="1"/>
  <c r="Q15" i="3" a="1"/>
  <c r="Q15" i="3" s="1"/>
  <c r="Q95" i="3" a="1"/>
  <c r="Q95" i="3" s="1"/>
  <c r="Q117" i="3" a="1"/>
  <c r="Q117" i="3" s="1"/>
  <c r="Q73" i="3" a="1"/>
  <c r="Q73" i="3" s="1"/>
  <c r="Q111" i="3" a="1"/>
  <c r="Q111" i="3" s="1"/>
  <c r="Q122" i="3" a="1"/>
  <c r="Q122" i="3" s="1"/>
  <c r="Q56" i="3" a="1"/>
  <c r="Q56" i="3" s="1"/>
  <c r="R119" i="3" a="1"/>
  <c r="R119" i="3" s="1"/>
  <c r="R32" i="3" a="1"/>
  <c r="R32" i="3" s="1"/>
  <c r="R38" i="3" a="1"/>
  <c r="R38" i="3" s="1"/>
  <c r="R45" i="3" a="1"/>
  <c r="R45" i="3" s="1"/>
  <c r="R70" i="3" a="1"/>
  <c r="R70" i="3" s="1"/>
  <c r="R101" i="3" a="1"/>
  <c r="R101" i="3" s="1"/>
  <c r="R88" i="3" a="1"/>
  <c r="R88" i="3" s="1"/>
  <c r="R48" i="3" a="1"/>
  <c r="R48" i="3" s="1"/>
  <c r="R8" i="3" a="1"/>
  <c r="R8" i="3" s="1"/>
  <c r="R61" i="3" a="1"/>
  <c r="R61" i="3" s="1"/>
  <c r="R59" i="3" a="1"/>
  <c r="R59" i="3" s="1"/>
  <c r="R52" i="3" a="1"/>
  <c r="R52" i="3" s="1"/>
  <c r="R50" i="3" a="1"/>
  <c r="R50" i="3" s="1"/>
  <c r="Q102" i="3" a="1"/>
  <c r="Q102" i="3" s="1"/>
  <c r="Q43" i="3" a="1"/>
  <c r="Q43" i="3" s="1"/>
  <c r="Q114" i="3" a="1"/>
  <c r="Q114" i="3" s="1"/>
  <c r="Q40" i="3" a="1"/>
  <c r="Q40" i="3" s="1"/>
  <c r="Q118" i="3" a="1"/>
  <c r="Q118" i="3" s="1"/>
  <c r="Q55" i="3" a="1"/>
  <c r="Q55" i="3" s="1"/>
  <c r="Q71" i="3" a="1"/>
  <c r="Q71" i="3" s="1"/>
  <c r="Q97" i="3" a="1"/>
  <c r="Q97" i="3" s="1"/>
  <c r="Q121" i="3" a="1"/>
  <c r="Q121" i="3" s="1"/>
  <c r="Q84" i="3" a="1"/>
  <c r="Q84" i="3" s="1"/>
  <c r="Q115" i="3" a="1"/>
  <c r="Q115" i="3" s="1"/>
  <c r="R115" i="3" a="1"/>
  <c r="R115" i="3" s="1"/>
  <c r="R104" i="3" a="1"/>
  <c r="R104" i="3" s="1"/>
  <c r="R106" i="3" a="1"/>
  <c r="R106" i="3" s="1"/>
  <c r="R65" i="3" a="1"/>
  <c r="R65" i="3" s="1"/>
  <c r="R87" i="3" a="1"/>
  <c r="R87" i="3" s="1"/>
  <c r="R92" i="3" a="1"/>
  <c r="R92" i="3" s="1"/>
  <c r="R82" i="3" a="1"/>
  <c r="R82" i="3" s="1"/>
  <c r="R46" i="3" a="1"/>
  <c r="R46" i="3" s="1"/>
  <c r="R25" i="3" a="1"/>
  <c r="R25" i="3" s="1"/>
  <c r="R39" i="3" a="1"/>
  <c r="R39" i="3" s="1"/>
  <c r="R54" i="3" a="1"/>
  <c r="R54" i="3" s="1"/>
  <c r="R40" i="3" a="1"/>
  <c r="R40" i="3" s="1"/>
  <c r="R43" i="3" a="1"/>
  <c r="R43" i="3" s="1"/>
  <c r="S19" i="3" a="1"/>
  <c r="S19" i="3" s="1"/>
  <c r="S31" i="3" a="1"/>
  <c r="S31" i="3" s="1"/>
  <c r="S38" i="3" a="1"/>
  <c r="S38" i="3" s="1"/>
  <c r="S47" i="3" a="1"/>
  <c r="S47" i="3" s="1"/>
  <c r="S51" i="3" a="1"/>
  <c r="S51" i="3" s="1"/>
  <c r="S15" i="3" a="1"/>
  <c r="S15" i="3" s="1"/>
  <c r="S8" i="3" a="1"/>
  <c r="S8" i="3" s="1"/>
  <c r="S27" i="3" a="1"/>
  <c r="S27" i="3" s="1"/>
  <c r="S41" i="3" a="1"/>
  <c r="S41" i="3" s="1"/>
  <c r="S44" i="3" a="1"/>
  <c r="S44" i="3" s="1"/>
  <c r="S46" i="3" a="1"/>
  <c r="S46" i="3" s="1"/>
  <c r="S48" i="3" a="1"/>
  <c r="S48" i="3" s="1"/>
  <c r="S50" i="3" a="1"/>
  <c r="S50" i="3" s="1"/>
  <c r="S57" i="3" a="1"/>
  <c r="S57" i="3" s="1"/>
  <c r="S62" i="3" a="1"/>
  <c r="S62" i="3" s="1"/>
  <c r="S67" i="3" a="1"/>
  <c r="S67" i="3" s="1"/>
  <c r="S18" i="3" a="1"/>
  <c r="S18" i="3" s="1"/>
  <c r="S29" i="3" a="1"/>
  <c r="S29" i="3" s="1"/>
  <c r="S33" i="3" a="1"/>
  <c r="S33" i="3" s="1"/>
  <c r="S37" i="3" a="1"/>
  <c r="S37" i="3" s="1"/>
  <c r="S40" i="3" a="1"/>
  <c r="S40" i="3" s="1"/>
  <c r="S52" i="3" a="1"/>
  <c r="S52" i="3" s="1"/>
  <c r="S64" i="3" a="1"/>
  <c r="S64" i="3" s="1"/>
  <c r="S69" i="3" a="1"/>
  <c r="S69" i="3" s="1"/>
  <c r="S75" i="3" a="1"/>
  <c r="S75" i="3" s="1"/>
  <c r="S79" i="3" a="1"/>
  <c r="S79" i="3" s="1"/>
  <c r="S9" i="3" a="1"/>
  <c r="S9" i="3" s="1"/>
  <c r="S12" i="3" a="1"/>
  <c r="S12" i="3" s="1"/>
  <c r="S14" i="3" a="1"/>
  <c r="S14" i="3" s="1"/>
  <c r="S20" i="3" a="1"/>
  <c r="S20" i="3" s="1"/>
  <c r="S22" i="3" a="1"/>
  <c r="S22" i="3" s="1"/>
  <c r="S54" i="3" a="1"/>
  <c r="S54" i="3" s="1"/>
  <c r="S59" i="3" a="1"/>
  <c r="S59" i="3" s="1"/>
  <c r="S71" i="3" a="1"/>
  <c r="S71" i="3" s="1"/>
  <c r="S76" i="3" a="1"/>
  <c r="S76" i="3" s="1"/>
  <c r="S83" i="3" a="1"/>
  <c r="S83" i="3" s="1"/>
  <c r="S10" i="3" a="1"/>
  <c r="S10" i="3" s="1"/>
  <c r="S17" i="3" a="1"/>
  <c r="S17" i="3" s="1"/>
  <c r="S24" i="3" a="1"/>
  <c r="S24" i="3" s="1"/>
  <c r="S26" i="3" a="1"/>
  <c r="S26" i="3" s="1"/>
  <c r="S16" i="3" a="1"/>
  <c r="S16" i="3" s="1"/>
  <c r="S28" i="3" a="1"/>
  <c r="S28" i="3" s="1"/>
  <c r="S30" i="3" a="1"/>
  <c r="S30" i="3" s="1"/>
  <c r="S11" i="3" a="1"/>
  <c r="S11" i="3" s="1"/>
  <c r="S13" i="3" a="1"/>
  <c r="S13" i="3" s="1"/>
  <c r="S21" i="3" a="1"/>
  <c r="S21" i="3" s="1"/>
  <c r="S23" i="3" a="1"/>
  <c r="S23" i="3" s="1"/>
  <c r="S25" i="3" a="1"/>
  <c r="S25" i="3" s="1"/>
  <c r="S42" i="3" a="1"/>
  <c r="S42" i="3" s="1"/>
  <c r="S55" i="3" a="1"/>
  <c r="S55" i="3" s="1"/>
  <c r="S72" i="3" a="1"/>
  <c r="S72" i="3" s="1"/>
  <c r="S74" i="3" a="1"/>
  <c r="S74" i="3" s="1"/>
  <c r="S78" i="3" a="1"/>
  <c r="S78" i="3" s="1"/>
  <c r="S82" i="3" a="1"/>
  <c r="S82" i="3" s="1"/>
  <c r="S32" i="3" a="1"/>
  <c r="S32" i="3" s="1"/>
  <c r="S53" i="3" a="1"/>
  <c r="S53" i="3" s="1"/>
  <c r="S73" i="3" a="1"/>
  <c r="S73" i="3" s="1"/>
  <c r="S81" i="3" a="1"/>
  <c r="S81" i="3" s="1"/>
  <c r="S89" i="3" a="1"/>
  <c r="S89" i="3" s="1"/>
  <c r="S93" i="3" a="1"/>
  <c r="S93" i="3" s="1"/>
  <c r="S107" i="3" a="1"/>
  <c r="S107" i="3" s="1"/>
  <c r="S115" i="3" a="1"/>
  <c r="S115" i="3" s="1"/>
  <c r="S36" i="3" a="1"/>
  <c r="S36" i="3" s="1"/>
  <c r="S61" i="3" a="1"/>
  <c r="S61" i="3" s="1"/>
  <c r="S66" i="3" a="1"/>
  <c r="S66" i="3" s="1"/>
  <c r="S88" i="3" a="1"/>
  <c r="S88" i="3" s="1"/>
  <c r="S95" i="3" a="1"/>
  <c r="S95" i="3" s="1"/>
  <c r="S110" i="3" a="1"/>
  <c r="S110" i="3" s="1"/>
  <c r="S118" i="3" a="1"/>
  <c r="S118" i="3" s="1"/>
  <c r="S35" i="3" a="1"/>
  <c r="S35" i="3" s="1"/>
  <c r="S43" i="3" a="1"/>
  <c r="S43" i="3" s="1"/>
  <c r="S56" i="3" a="1"/>
  <c r="S56" i="3" s="1"/>
  <c r="S92" i="3" a="1"/>
  <c r="S92" i="3" s="1"/>
  <c r="S101" i="3" a="1"/>
  <c r="S101" i="3" s="1"/>
  <c r="S103" i="3" a="1"/>
  <c r="S103" i="3" s="1"/>
  <c r="S105" i="3" a="1"/>
  <c r="S105" i="3" s="1"/>
  <c r="S113" i="3" a="1"/>
  <c r="S113" i="3" s="1"/>
  <c r="S121" i="3" a="1"/>
  <c r="S121" i="3" s="1"/>
  <c r="S84" i="3" a="1"/>
  <c r="S84" i="3" s="1"/>
  <c r="S87" i="3" a="1"/>
  <c r="S87" i="3" s="1"/>
  <c r="S97" i="3" a="1"/>
  <c r="S97" i="3" s="1"/>
  <c r="S99" i="3" a="1"/>
  <c r="S99" i="3" s="1"/>
  <c r="S108" i="3" a="1"/>
  <c r="S108" i="3" s="1"/>
  <c r="S34" i="3" a="1"/>
  <c r="S34" i="3" s="1"/>
  <c r="S60" i="3" a="1"/>
  <c r="S60" i="3" s="1"/>
  <c r="S65" i="3" a="1"/>
  <c r="S65" i="3" s="1"/>
  <c r="S70" i="3" a="1"/>
  <c r="S70" i="3" s="1"/>
  <c r="S77" i="3" a="1"/>
  <c r="S77" i="3" s="1"/>
  <c r="S86" i="3" a="1"/>
  <c r="S86" i="3" s="1"/>
  <c r="S91" i="3" a="1"/>
  <c r="S91" i="3" s="1"/>
  <c r="S39" i="3" a="1"/>
  <c r="S39" i="3" s="1"/>
  <c r="S85" i="3" a="1"/>
  <c r="S85" i="3" s="1"/>
  <c r="S94" i="3" a="1"/>
  <c r="S94" i="3" s="1"/>
  <c r="S106" i="3" a="1"/>
  <c r="S106" i="3" s="1"/>
  <c r="S45" i="3" a="1"/>
  <c r="S45" i="3" s="1"/>
  <c r="S49" i="3" a="1"/>
  <c r="S49" i="3" s="1"/>
  <c r="S63" i="3" a="1"/>
  <c r="S63" i="3" s="1"/>
  <c r="S68" i="3" a="1"/>
  <c r="S68" i="3" s="1"/>
  <c r="S80" i="3" a="1"/>
  <c r="S80" i="3" s="1"/>
  <c r="S90" i="3" a="1"/>
  <c r="S90" i="3" s="1"/>
  <c r="S96" i="3" a="1"/>
  <c r="S96" i="3" s="1"/>
  <c r="S102" i="3" a="1"/>
  <c r="S102" i="3" s="1"/>
  <c r="S58" i="3" a="1"/>
  <c r="S58" i="3" s="1"/>
  <c r="S98" i="3" a="1"/>
  <c r="S98" i="3" s="1"/>
  <c r="S100" i="3" a="1"/>
  <c r="S100" i="3" s="1"/>
  <c r="S104" i="3" a="1"/>
  <c r="S104" i="3" s="1"/>
  <c r="S109" i="3" a="1"/>
  <c r="S109" i="3" s="1"/>
  <c r="S122" i="3" a="1"/>
  <c r="S122" i="3" s="1"/>
  <c r="S114" i="3" a="1"/>
  <c r="S114" i="3" s="1"/>
  <c r="S119" i="3" a="1"/>
  <c r="S119" i="3" s="1"/>
  <c r="S120" i="3" a="1"/>
  <c r="S120" i="3" s="1"/>
  <c r="S111" i="3" a="1"/>
  <c r="S111" i="3" s="1"/>
  <c r="S112" i="3" a="1"/>
  <c r="S112" i="3" s="1"/>
  <c r="S116" i="3" a="1"/>
  <c r="S116" i="3" s="1"/>
  <c r="S117" i="3" a="1"/>
  <c r="S117" i="3" s="1"/>
  <c r="Q69" i="3" a="1"/>
  <c r="Q69" i="3" s="1"/>
  <c r="Q16" i="3" a="1"/>
  <c r="Q16" i="3" s="1"/>
  <c r="Q75" i="3" a="1"/>
  <c r="Q75" i="3" s="1"/>
  <c r="Q83" i="3" a="1"/>
  <c r="Q83" i="3" s="1"/>
  <c r="Q99" i="3" a="1"/>
  <c r="Q99" i="3" s="1"/>
  <c r="Q66" i="3" a="1"/>
  <c r="Q66" i="3" s="1"/>
  <c r="Q112" i="3" a="1"/>
  <c r="Q112" i="3" s="1"/>
  <c r="Q86" i="3" a="1"/>
  <c r="Q86" i="3" s="1"/>
  <c r="Q100" i="3" a="1"/>
  <c r="Q100" i="3" s="1"/>
  <c r="R114" i="3" a="1"/>
  <c r="R114" i="3" s="1"/>
  <c r="R100" i="3" a="1"/>
  <c r="R100" i="3" s="1"/>
  <c r="R96" i="3" a="1"/>
  <c r="R96" i="3" s="1"/>
  <c r="R78" i="3" a="1"/>
  <c r="R78" i="3" s="1"/>
  <c r="R60" i="3" a="1"/>
  <c r="R60" i="3" s="1"/>
  <c r="R84" i="3" a="1"/>
  <c r="R84" i="3" s="1"/>
  <c r="R56" i="3" a="1"/>
  <c r="R56" i="3" s="1"/>
  <c r="R72" i="3" a="1"/>
  <c r="R72" i="3" s="1"/>
  <c r="R44" i="3" a="1"/>
  <c r="R44" i="3" s="1"/>
  <c r="R23" i="3" a="1"/>
  <c r="R23" i="3" s="1"/>
  <c r="R36" i="3" a="1"/>
  <c r="R36" i="3" s="1"/>
  <c r="R31" i="3" a="1"/>
  <c r="R31" i="3" s="1"/>
  <c r="R33" i="3" a="1"/>
  <c r="R33" i="3" s="1"/>
  <c r="R35" i="3" a="1"/>
  <c r="R35" i="3" s="1"/>
  <c r="D20" i="1"/>
  <c r="P1001" i="11" l="1"/>
  <c r="Q1001" i="11"/>
  <c r="P1001" i="10"/>
  <c r="Q1001" i="10"/>
  <c r="P1001" i="3"/>
  <c r="R1001" i="11"/>
  <c r="S81" i="11" a="1"/>
  <c r="S81" i="11" s="1"/>
  <c r="S70" i="11" a="1"/>
  <c r="S70" i="11" s="1"/>
  <c r="S56" i="11" a="1"/>
  <c r="S56" i="11" s="1"/>
  <c r="S62" i="11" a="1"/>
  <c r="S62" i="11" s="1"/>
  <c r="S50" i="11" a="1"/>
  <c r="S50" i="11" s="1"/>
  <c r="S83" i="11" a="1"/>
  <c r="S83" i="11" s="1"/>
  <c r="S30" i="11" a="1"/>
  <c r="S30" i="11" s="1"/>
  <c r="S52" i="11" a="1"/>
  <c r="S52" i="11" s="1"/>
  <c r="S15" i="11" a="1"/>
  <c r="S15" i="11" s="1"/>
  <c r="S32" i="11" a="1"/>
  <c r="S32" i="11" s="1"/>
  <c r="S85" i="11" a="1"/>
  <c r="S85" i="11" s="1"/>
  <c r="S79" i="11" a="1"/>
  <c r="S79" i="11" s="1"/>
  <c r="S84" i="11" a="1"/>
  <c r="S84" i="11" s="1"/>
  <c r="S48" i="11" a="1"/>
  <c r="S48" i="11" s="1"/>
  <c r="S57" i="11" a="1"/>
  <c r="S57" i="11" s="1"/>
  <c r="S49" i="11" a="1"/>
  <c r="S49" i="11" s="1"/>
  <c r="S66" i="11" a="1"/>
  <c r="S66" i="11" s="1"/>
  <c r="S22" i="11" a="1"/>
  <c r="S22" i="11" s="1"/>
  <c r="S35" i="11" a="1"/>
  <c r="S35" i="11" s="1"/>
  <c r="S16" i="11" a="1"/>
  <c r="S16" i="11" s="1"/>
  <c r="S73" i="11" a="1"/>
  <c r="S73" i="11" s="1"/>
  <c r="S60" i="11" a="1"/>
  <c r="S60" i="11" s="1"/>
  <c r="S72" i="11" a="1"/>
  <c r="S72" i="11" s="1"/>
  <c r="S19" i="11" a="1"/>
  <c r="S19" i="11" s="1"/>
  <c r="S21" i="11" a="1"/>
  <c r="S21" i="11" s="1"/>
  <c r="S90" i="11" a="1"/>
  <c r="S90" i="11" s="1"/>
  <c r="S68" i="11" a="1"/>
  <c r="S68" i="11" s="1"/>
  <c r="S78" i="11" a="1"/>
  <c r="S78" i="11" s="1"/>
  <c r="S80" i="11" a="1"/>
  <c r="S80" i="11" s="1"/>
  <c r="S47" i="11" a="1"/>
  <c r="S47" i="11" s="1"/>
  <c r="S65" i="11" a="1"/>
  <c r="S65" i="11" s="1"/>
  <c r="S55" i="11" a="1"/>
  <c r="S55" i="11" s="1"/>
  <c r="S14" i="11" a="1"/>
  <c r="S14" i="11" s="1"/>
  <c r="S40" i="11" a="1"/>
  <c r="S40" i="11" s="1"/>
  <c r="T7" i="11"/>
  <c r="S29" i="11" a="1"/>
  <c r="S29" i="11" s="1"/>
  <c r="S26" i="11" a="1"/>
  <c r="S26" i="11" s="1"/>
  <c r="S87" i="11" a="1"/>
  <c r="S87" i="11" s="1"/>
  <c r="S58" i="11" a="1"/>
  <c r="S58" i="11" s="1"/>
  <c r="S74" i="11" a="1"/>
  <c r="S74" i="11" s="1"/>
  <c r="S69" i="11" a="1"/>
  <c r="S69" i="11" s="1"/>
  <c r="S61" i="11" a="1"/>
  <c r="S61" i="11" s="1"/>
  <c r="S46" i="11" a="1"/>
  <c r="S46" i="11" s="1"/>
  <c r="S45" i="11" a="1"/>
  <c r="S45" i="11" s="1"/>
  <c r="S41" i="11" a="1"/>
  <c r="S41" i="11" s="1"/>
  <c r="S37" i="11" a="1"/>
  <c r="S37" i="11" s="1"/>
  <c r="S13" i="11" a="1"/>
  <c r="S13" i="11" s="1"/>
  <c r="S10" i="11" a="1"/>
  <c r="S10" i="11" s="1"/>
  <c r="S88" i="11" a="1"/>
  <c r="S88" i="11" s="1"/>
  <c r="S86" i="11" a="1"/>
  <c r="S86" i="11" s="1"/>
  <c r="S71" i="11" a="1"/>
  <c r="S71" i="11" s="1"/>
  <c r="S53" i="11" a="1"/>
  <c r="S53" i="11" s="1"/>
  <c r="S43" i="11" a="1"/>
  <c r="S43" i="11" s="1"/>
  <c r="S42" i="11" a="1"/>
  <c r="S42" i="11" s="1"/>
  <c r="S25" i="11" a="1"/>
  <c r="S25" i="11" s="1"/>
  <c r="S36" i="11" a="1"/>
  <c r="S36" i="11" s="1"/>
  <c r="S34" i="11" a="1"/>
  <c r="S34" i="11" s="1"/>
  <c r="S23" i="11" a="1"/>
  <c r="S23" i="11" s="1"/>
  <c r="S76" i="11" a="1"/>
  <c r="S76" i="11" s="1"/>
  <c r="S64" i="11" a="1"/>
  <c r="S64" i="11" s="1"/>
  <c r="S63" i="11" a="1"/>
  <c r="S63" i="11" s="1"/>
  <c r="S59" i="11" a="1"/>
  <c r="S59" i="11" s="1"/>
  <c r="S11" i="11" a="1"/>
  <c r="S11" i="11" s="1"/>
  <c r="S12" i="11" a="1"/>
  <c r="S12" i="11" s="1"/>
  <c r="S18" i="11" a="1"/>
  <c r="S18" i="11" s="1"/>
  <c r="S91" i="11" a="1"/>
  <c r="S91" i="11" s="1"/>
  <c r="S77" i="11" a="1"/>
  <c r="S77" i="11" s="1"/>
  <c r="S51" i="11" a="1"/>
  <c r="S51" i="11" s="1"/>
  <c r="S67" i="11" a="1"/>
  <c r="S67" i="11" s="1"/>
  <c r="S39" i="11" a="1"/>
  <c r="S39" i="11" s="1"/>
  <c r="S38" i="11" a="1"/>
  <c r="S38" i="11" s="1"/>
  <c r="S17" i="11" a="1"/>
  <c r="S17" i="11" s="1"/>
  <c r="S27" i="11" a="1"/>
  <c r="S27" i="11" s="1"/>
  <c r="S28" i="11" a="1"/>
  <c r="S28" i="11" s="1"/>
  <c r="S24" i="11" a="1"/>
  <c r="S24" i="11" s="1"/>
  <c r="S89" i="11" a="1"/>
  <c r="S89" i="11" s="1"/>
  <c r="S44" i="11" a="1"/>
  <c r="S44" i="11" s="1"/>
  <c r="S75" i="11" a="1"/>
  <c r="S75" i="11" s="1"/>
  <c r="S9" i="11" a="1"/>
  <c r="S9" i="11" s="1"/>
  <c r="S20" i="11" a="1"/>
  <c r="S20" i="11" s="1"/>
  <c r="S8" i="11" a="1"/>
  <c r="S8" i="11" s="1"/>
  <c r="S82" i="11" a="1"/>
  <c r="S82" i="11" s="1"/>
  <c r="S54" i="11" a="1"/>
  <c r="S54" i="11" s="1"/>
  <c r="S33" i="11" a="1"/>
  <c r="S33" i="11" s="1"/>
  <c r="S31" i="11" a="1"/>
  <c r="S31" i="11" s="1"/>
  <c r="Q1001" i="3"/>
  <c r="S1001" i="3"/>
  <c r="R1001" i="3"/>
  <c r="R1001" i="10"/>
  <c r="S1001" i="10"/>
  <c r="D29" i="1"/>
  <c r="G29" i="1"/>
  <c r="F29" i="1"/>
  <c r="E29" i="1"/>
  <c r="T57" i="10" a="1"/>
  <c r="T57" i="10" s="1"/>
  <c r="T94" i="10" a="1"/>
  <c r="T94" i="10" s="1"/>
  <c r="T99" i="10" a="1"/>
  <c r="T99" i="10" s="1"/>
  <c r="T96" i="10" a="1"/>
  <c r="T96" i="10" s="1"/>
  <c r="T97" i="10" a="1"/>
  <c r="T97" i="10" s="1"/>
  <c r="T95" i="10" a="1"/>
  <c r="T95" i="10" s="1"/>
  <c r="T86" i="10" a="1"/>
  <c r="T86" i="10" s="1"/>
  <c r="T91" i="10" a="1"/>
  <c r="T91" i="10" s="1"/>
  <c r="T98" i="10" a="1"/>
  <c r="T98" i="10" s="1"/>
  <c r="T88" i="10" a="1"/>
  <c r="T88" i="10" s="1"/>
  <c r="T62" i="10" a="1"/>
  <c r="T62" i="10" s="1"/>
  <c r="T89" i="10" a="1"/>
  <c r="T89" i="10" s="1"/>
  <c r="T81" i="10" a="1"/>
  <c r="T81" i="10" s="1"/>
  <c r="T73" i="10" a="1"/>
  <c r="T73" i="10" s="1"/>
  <c r="T93" i="10" a="1"/>
  <c r="T93" i="10" s="1"/>
  <c r="T92" i="10" a="1"/>
  <c r="T92" i="10" s="1"/>
  <c r="T78" i="10" a="1"/>
  <c r="T78" i="10" s="1"/>
  <c r="T84" i="10" a="1"/>
  <c r="T84" i="10" s="1"/>
  <c r="T83" i="10" a="1"/>
  <c r="T83" i="10" s="1"/>
  <c r="T75" i="10" a="1"/>
  <c r="T75" i="10" s="1"/>
  <c r="T100" i="10" a="1"/>
  <c r="T100" i="10" s="1"/>
  <c r="T90" i="10" a="1"/>
  <c r="T90" i="10" s="1"/>
  <c r="T76" i="10" a="1"/>
  <c r="T76" i="10" s="1"/>
  <c r="T61" i="10" a="1"/>
  <c r="T61" i="10" s="1"/>
  <c r="T87" i="10" a="1"/>
  <c r="T87" i="10" s="1"/>
  <c r="T80" i="10" a="1"/>
  <c r="T80" i="10" s="1"/>
  <c r="T72" i="10" a="1"/>
  <c r="T72" i="10" s="1"/>
  <c r="T66" i="10" a="1"/>
  <c r="T66" i="10" s="1"/>
  <c r="T71" i="10" a="1"/>
  <c r="T71" i="10" s="1"/>
  <c r="T63" i="10" a="1"/>
  <c r="T63" i="10" s="1"/>
  <c r="T85" i="10" a="1"/>
  <c r="T85" i="10" s="1"/>
  <c r="T82" i="10" a="1"/>
  <c r="T82" i="10" s="1"/>
  <c r="T74" i="10" a="1"/>
  <c r="T74" i="10" s="1"/>
  <c r="T68" i="10" a="1"/>
  <c r="T68" i="10" s="1"/>
  <c r="T79" i="10" a="1"/>
  <c r="T79" i="10" s="1"/>
  <c r="T69" i="10" a="1"/>
  <c r="T69" i="10" s="1"/>
  <c r="T52" i="10" a="1"/>
  <c r="T52" i="10" s="1"/>
  <c r="T44" i="10" a="1"/>
  <c r="T44" i="10" s="1"/>
  <c r="T36" i="10" a="1"/>
  <c r="T36" i="10" s="1"/>
  <c r="T64" i="10" a="1"/>
  <c r="T64" i="10" s="1"/>
  <c r="T58" i="10" a="1"/>
  <c r="T58" i="10" s="1"/>
  <c r="T49" i="10" a="1"/>
  <c r="T49" i="10" s="1"/>
  <c r="T41" i="10" a="1"/>
  <c r="T41" i="10" s="1"/>
  <c r="T33" i="10" a="1"/>
  <c r="T33" i="10" s="1"/>
  <c r="T65" i="10" a="1"/>
  <c r="T65" i="10" s="1"/>
  <c r="T54" i="10" a="1"/>
  <c r="T54" i="10" s="1"/>
  <c r="T46" i="10" a="1"/>
  <c r="T46" i="10" s="1"/>
  <c r="T38" i="10" a="1"/>
  <c r="T38" i="10" s="1"/>
  <c r="T60" i="10" a="1"/>
  <c r="T60" i="10" s="1"/>
  <c r="T55" i="10" a="1"/>
  <c r="T55" i="10" s="1"/>
  <c r="T47" i="10" a="1"/>
  <c r="T47" i="10" s="1"/>
  <c r="T39" i="10" a="1"/>
  <c r="T39" i="10" s="1"/>
  <c r="T31" i="10" a="1"/>
  <c r="T31" i="10" s="1"/>
  <c r="T70" i="10" a="1"/>
  <c r="T70" i="10" s="1"/>
  <c r="T56" i="10" a="1"/>
  <c r="T56" i="10" s="1"/>
  <c r="T37" i="10" a="1"/>
  <c r="T37" i="10" s="1"/>
  <c r="T25" i="10" a="1"/>
  <c r="T25" i="10" s="1"/>
  <c r="T48" i="10" a="1"/>
  <c r="T48" i="10" s="1"/>
  <c r="T30" i="10" a="1"/>
  <c r="T30" i="10" s="1"/>
  <c r="T59" i="10" a="1"/>
  <c r="T59" i="10" s="1"/>
  <c r="T40" i="10" a="1"/>
  <c r="T40" i="10" s="1"/>
  <c r="T27" i="10" a="1"/>
  <c r="T27" i="10" s="1"/>
  <c r="T50" i="10" a="1"/>
  <c r="T50" i="10" s="1"/>
  <c r="T51" i="10" a="1"/>
  <c r="T51" i="10" s="1"/>
  <c r="T45" i="10" a="1"/>
  <c r="T45" i="10" s="1"/>
  <c r="T28" i="10" a="1"/>
  <c r="T28" i="10" s="1"/>
  <c r="T77" i="10" a="1"/>
  <c r="T77" i="10" s="1"/>
  <c r="T32" i="10" a="1"/>
  <c r="T32" i="10" s="1"/>
  <c r="T26" i="10" a="1"/>
  <c r="T26" i="10" s="1"/>
  <c r="T23" i="10" a="1"/>
  <c r="T23" i="10" s="1"/>
  <c r="T42" i="10" a="1"/>
  <c r="T42" i="10" s="1"/>
  <c r="T22" i="10" a="1"/>
  <c r="T22" i="10" s="1"/>
  <c r="T19" i="10" a="1"/>
  <c r="T19" i="10" s="1"/>
  <c r="T11" i="10" a="1"/>
  <c r="T11" i="10" s="1"/>
  <c r="T67" i="10" a="1"/>
  <c r="T67" i="10" s="1"/>
  <c r="T35" i="10" a="1"/>
  <c r="T35" i="10" s="1"/>
  <c r="T16" i="10" a="1"/>
  <c r="T16" i="10" s="1"/>
  <c r="T8" i="10" a="1"/>
  <c r="T8" i="10" s="1"/>
  <c r="T29" i="10" a="1"/>
  <c r="T29" i="10" s="1"/>
  <c r="T21" i="10" a="1"/>
  <c r="T21" i="10" s="1"/>
  <c r="T13" i="10" a="1"/>
  <c r="T13" i="10" s="1"/>
  <c r="T34" i="10" a="1"/>
  <c r="T34" i="10" s="1"/>
  <c r="T53" i="10" a="1"/>
  <c r="T53" i="10" s="1"/>
  <c r="T43" i="10" a="1"/>
  <c r="T43" i="10" s="1"/>
  <c r="T20" i="10" a="1"/>
  <c r="T20" i="10" s="1"/>
  <c r="T24" i="10" a="1"/>
  <c r="T24" i="10" s="1"/>
  <c r="T14" i="10" a="1"/>
  <c r="T14" i="10" s="1"/>
  <c r="T17" i="10" a="1"/>
  <c r="T17" i="10" s="1"/>
  <c r="T9" i="10" a="1"/>
  <c r="T9" i="10" s="1"/>
  <c r="T18" i="10" a="1"/>
  <c r="T18" i="10" s="1"/>
  <c r="T10" i="10" a="1"/>
  <c r="T10" i="10" s="1"/>
  <c r="T12" i="10" a="1"/>
  <c r="T12" i="10" s="1"/>
  <c r="U7" i="10"/>
  <c r="T15" i="10" a="1"/>
  <c r="T15" i="10" s="1"/>
  <c r="T9" i="3" a="1"/>
  <c r="T9" i="3" s="1"/>
  <c r="T14" i="3" a="1"/>
  <c r="T14" i="3" s="1"/>
  <c r="T23" i="3" a="1"/>
  <c r="T23" i="3" s="1"/>
  <c r="T27" i="3" a="1"/>
  <c r="T27" i="3" s="1"/>
  <c r="T44" i="3" a="1"/>
  <c r="T44" i="3" s="1"/>
  <c r="T48" i="3" a="1"/>
  <c r="T48" i="3" s="1"/>
  <c r="T18" i="3" a="1"/>
  <c r="T18" i="3" s="1"/>
  <c r="T19" i="3" a="1"/>
  <c r="T19" i="3" s="1"/>
  <c r="T8" i="3" a="1"/>
  <c r="T8" i="3" s="1"/>
  <c r="T11" i="3" a="1"/>
  <c r="T11" i="3" s="1"/>
  <c r="T15" i="3" a="1"/>
  <c r="T15" i="3" s="1"/>
  <c r="T21" i="3" a="1"/>
  <c r="T21" i="3" s="1"/>
  <c r="T25" i="3" a="1"/>
  <c r="T25" i="3" s="1"/>
  <c r="T42" i="3" a="1"/>
  <c r="T42" i="3" s="1"/>
  <c r="T55" i="3" a="1"/>
  <c r="T55" i="3" s="1"/>
  <c r="T46" i="3" a="1"/>
  <c r="T46" i="3" s="1"/>
  <c r="T50" i="3" a="1"/>
  <c r="T50" i="3" s="1"/>
  <c r="T57" i="3" a="1"/>
  <c r="T57" i="3" s="1"/>
  <c r="T62" i="3" a="1"/>
  <c r="T62" i="3" s="1"/>
  <c r="T67" i="3" a="1"/>
  <c r="T67" i="3" s="1"/>
  <c r="T72" i="3" a="1"/>
  <c r="T72" i="3" s="1"/>
  <c r="T74" i="3" a="1"/>
  <c r="T74" i="3" s="1"/>
  <c r="T78" i="3" a="1"/>
  <c r="T78" i="3" s="1"/>
  <c r="T82" i="3" a="1"/>
  <c r="T82" i="3" s="1"/>
  <c r="T29" i="3" a="1"/>
  <c r="T29" i="3" s="1"/>
  <c r="T33" i="3" a="1"/>
  <c r="T33" i="3" s="1"/>
  <c r="T37" i="3" a="1"/>
  <c r="T37" i="3" s="1"/>
  <c r="T41" i="3" a="1"/>
  <c r="T41" i="3" s="1"/>
  <c r="T52" i="3" a="1"/>
  <c r="T52" i="3" s="1"/>
  <c r="T69" i="3" a="1"/>
  <c r="T69" i="3" s="1"/>
  <c r="T75" i="3" a="1"/>
  <c r="T75" i="3" s="1"/>
  <c r="T12" i="3" a="1"/>
  <c r="T12" i="3" s="1"/>
  <c r="T22" i="3" a="1"/>
  <c r="T22" i="3" s="1"/>
  <c r="T31" i="3" a="1"/>
  <c r="T31" i="3" s="1"/>
  <c r="T17" i="3" a="1"/>
  <c r="T17" i="3" s="1"/>
  <c r="T20" i="3" a="1"/>
  <c r="T20" i="3" s="1"/>
  <c r="T24" i="3" a="1"/>
  <c r="T24" i="3" s="1"/>
  <c r="T10" i="3" a="1"/>
  <c r="T10" i="3" s="1"/>
  <c r="T26" i="3" a="1"/>
  <c r="T26" i="3" s="1"/>
  <c r="T28" i="3" a="1"/>
  <c r="T28" i="3" s="1"/>
  <c r="T16" i="3" a="1"/>
  <c r="T16" i="3" s="1"/>
  <c r="T13" i="3" a="1"/>
  <c r="T13" i="3" s="1"/>
  <c r="T30" i="3" a="1"/>
  <c r="T30" i="3" s="1"/>
  <c r="T32" i="3" a="1"/>
  <c r="T32" i="3" s="1"/>
  <c r="T34" i="3" a="1"/>
  <c r="T34" i="3" s="1"/>
  <c r="T53" i="3" a="1"/>
  <c r="T53" i="3" s="1"/>
  <c r="T60" i="3" a="1"/>
  <c r="T60" i="3" s="1"/>
  <c r="T65" i="3" a="1"/>
  <c r="T65" i="3" s="1"/>
  <c r="T70" i="3" a="1"/>
  <c r="T70" i="3" s="1"/>
  <c r="T73" i="3" a="1"/>
  <c r="T73" i="3" s="1"/>
  <c r="T77" i="3" a="1"/>
  <c r="T77" i="3" s="1"/>
  <c r="T81" i="3" a="1"/>
  <c r="T81" i="3" s="1"/>
  <c r="T38" i="3" a="1"/>
  <c r="T38" i="3" s="1"/>
  <c r="T58" i="3" a="1"/>
  <c r="T58" i="3" s="1"/>
  <c r="T63" i="3" a="1"/>
  <c r="T63" i="3" s="1"/>
  <c r="T80" i="3" a="1"/>
  <c r="T80" i="3" s="1"/>
  <c r="T90" i="3" a="1"/>
  <c r="T90" i="3" s="1"/>
  <c r="T98" i="3" a="1"/>
  <c r="T98" i="3" s="1"/>
  <c r="T100" i="3" a="1"/>
  <c r="T100" i="3" s="1"/>
  <c r="T104" i="3" a="1"/>
  <c r="T104" i="3" s="1"/>
  <c r="T112" i="3" a="1"/>
  <c r="T112" i="3" s="1"/>
  <c r="T120" i="3" a="1"/>
  <c r="T120" i="3" s="1"/>
  <c r="T71" i="3" a="1"/>
  <c r="T71" i="3" s="1"/>
  <c r="T83" i="3" a="1"/>
  <c r="T83" i="3" s="1"/>
  <c r="T89" i="3" a="1"/>
  <c r="T89" i="3" s="1"/>
  <c r="T93" i="3" a="1"/>
  <c r="T93" i="3" s="1"/>
  <c r="T107" i="3" a="1"/>
  <c r="T107" i="3" s="1"/>
  <c r="T115" i="3" a="1"/>
  <c r="T115" i="3" s="1"/>
  <c r="T61" i="3" a="1"/>
  <c r="T61" i="3" s="1"/>
  <c r="T66" i="3" a="1"/>
  <c r="T66" i="3" s="1"/>
  <c r="T76" i="3" a="1"/>
  <c r="T76" i="3" s="1"/>
  <c r="T88" i="3" a="1"/>
  <c r="T88" i="3" s="1"/>
  <c r="T95" i="3" a="1"/>
  <c r="T95" i="3" s="1"/>
  <c r="T110" i="3" a="1"/>
  <c r="T110" i="3" s="1"/>
  <c r="T118" i="3" a="1"/>
  <c r="T118" i="3" s="1"/>
  <c r="T36" i="3" a="1"/>
  <c r="T36" i="3" s="1"/>
  <c r="T43" i="3" a="1"/>
  <c r="T43" i="3" s="1"/>
  <c r="T47" i="3" a="1"/>
  <c r="T47" i="3" s="1"/>
  <c r="T51" i="3" a="1"/>
  <c r="T51" i="3" s="1"/>
  <c r="T56" i="3" a="1"/>
  <c r="T56" i="3" s="1"/>
  <c r="T92" i="3" a="1"/>
  <c r="T92" i="3" s="1"/>
  <c r="T101" i="3" a="1"/>
  <c r="T101" i="3" s="1"/>
  <c r="T105" i="3" a="1"/>
  <c r="T105" i="3" s="1"/>
  <c r="T35" i="3" a="1"/>
  <c r="T35" i="3" s="1"/>
  <c r="T87" i="3" a="1"/>
  <c r="T87" i="3" s="1"/>
  <c r="T97" i="3" a="1"/>
  <c r="T97" i="3" s="1"/>
  <c r="T99" i="3" a="1"/>
  <c r="T99" i="3" s="1"/>
  <c r="T103" i="3" a="1"/>
  <c r="T103" i="3" s="1"/>
  <c r="T108" i="3" a="1"/>
  <c r="T108" i="3" s="1"/>
  <c r="T40" i="3" a="1"/>
  <c r="T40" i="3" s="1"/>
  <c r="T54" i="3" a="1"/>
  <c r="T54" i="3" s="1"/>
  <c r="T59" i="3" a="1"/>
  <c r="T59" i="3" s="1"/>
  <c r="T64" i="3" a="1"/>
  <c r="T64" i="3" s="1"/>
  <c r="T79" i="3" a="1"/>
  <c r="T79" i="3" s="1"/>
  <c r="T84" i="3" a="1"/>
  <c r="T84" i="3" s="1"/>
  <c r="T39" i="3" a="1"/>
  <c r="T39" i="3" s="1"/>
  <c r="T85" i="3" a="1"/>
  <c r="T85" i="3" s="1"/>
  <c r="T86" i="3" a="1"/>
  <c r="T86" i="3" s="1"/>
  <c r="T91" i="3" a="1"/>
  <c r="T91" i="3" s="1"/>
  <c r="T94" i="3" a="1"/>
  <c r="T94" i="3" s="1"/>
  <c r="T106" i="3" a="1"/>
  <c r="T106" i="3" s="1"/>
  <c r="T45" i="3" a="1"/>
  <c r="T45" i="3" s="1"/>
  <c r="T49" i="3" a="1"/>
  <c r="T49" i="3" s="1"/>
  <c r="T68" i="3" a="1"/>
  <c r="T68" i="3" s="1"/>
  <c r="T96" i="3" a="1"/>
  <c r="T96" i="3" s="1"/>
  <c r="T102" i="3" a="1"/>
  <c r="T102" i="3" s="1"/>
  <c r="T116" i="3" a="1"/>
  <c r="T116" i="3" s="1"/>
  <c r="T117" i="3" a="1"/>
  <c r="T117" i="3" s="1"/>
  <c r="T109" i="3" a="1"/>
  <c r="T109" i="3" s="1"/>
  <c r="T121" i="3" a="1"/>
  <c r="T121" i="3" s="1"/>
  <c r="T122" i="3" a="1"/>
  <c r="T122" i="3" s="1"/>
  <c r="T113" i="3" a="1"/>
  <c r="T113" i="3" s="1"/>
  <c r="T114" i="3" a="1"/>
  <c r="T114" i="3" s="1"/>
  <c r="T119" i="3" a="1"/>
  <c r="T119" i="3" s="1"/>
  <c r="T111" i="3" a="1"/>
  <c r="T111" i="3" s="1"/>
  <c r="E16" i="1"/>
  <c r="T89" i="11" l="1" a="1"/>
  <c r="T89" i="11" s="1"/>
  <c r="T76" i="11" a="1"/>
  <c r="T76" i="11" s="1"/>
  <c r="T53" i="11" a="1"/>
  <c r="T53" i="11" s="1"/>
  <c r="T55" i="11" a="1"/>
  <c r="T55" i="11" s="1"/>
  <c r="T65" i="11" a="1"/>
  <c r="T65" i="11" s="1"/>
  <c r="T74" i="11" a="1"/>
  <c r="T74" i="11" s="1"/>
  <c r="T19" i="11" a="1"/>
  <c r="T19" i="11" s="1"/>
  <c r="T29" i="11" a="1"/>
  <c r="T29" i="11" s="1"/>
  <c r="T57" i="11" a="1"/>
  <c r="T57" i="11" s="1"/>
  <c r="T34" i="11" a="1"/>
  <c r="T34" i="11" s="1"/>
  <c r="T17" i="11" a="1"/>
  <c r="T17" i="11" s="1"/>
  <c r="T81" i="11" a="1"/>
  <c r="T81" i="11" s="1"/>
  <c r="T66" i="11" a="1"/>
  <c r="T66" i="11" s="1"/>
  <c r="T64" i="11" a="1"/>
  <c r="T64" i="11" s="1"/>
  <c r="T45" i="11" a="1"/>
  <c r="T45" i="11" s="1"/>
  <c r="T58" i="11" a="1"/>
  <c r="T58" i="11" s="1"/>
  <c r="T36" i="11" a="1"/>
  <c r="T36" i="11" s="1"/>
  <c r="T43" i="11" a="1"/>
  <c r="T43" i="11" s="1"/>
  <c r="T23" i="11" a="1"/>
  <c r="T23" i="11" s="1"/>
  <c r="T72" i="11" a="1"/>
  <c r="T72" i="11" s="1"/>
  <c r="T90" i="11" a="1"/>
  <c r="T90" i="11" s="1"/>
  <c r="T67" i="11" a="1"/>
  <c r="T67" i="11" s="1"/>
  <c r="T46" i="11" a="1"/>
  <c r="T46" i="11" s="1"/>
  <c r="T47" i="11" a="1"/>
  <c r="T47" i="11" s="1"/>
  <c r="T51" i="11" a="1"/>
  <c r="T51" i="11" s="1"/>
  <c r="T82" i="11" a="1"/>
  <c r="T82" i="11" s="1"/>
  <c r="T11" i="11" a="1"/>
  <c r="T11" i="11" s="1"/>
  <c r="T21" i="11" a="1"/>
  <c r="T21" i="11" s="1"/>
  <c r="T39" i="11" a="1"/>
  <c r="T39" i="11" s="1"/>
  <c r="T31" i="11" a="1"/>
  <c r="T31" i="11" s="1"/>
  <c r="T18" i="11" a="1"/>
  <c r="T18" i="11" s="1"/>
  <c r="T85" i="11" a="1"/>
  <c r="T85" i="11" s="1"/>
  <c r="T88" i="11" a="1"/>
  <c r="T88" i="11" s="1"/>
  <c r="T38" i="11" a="1"/>
  <c r="T38" i="11" s="1"/>
  <c r="T68" i="11" a="1"/>
  <c r="T68" i="11" s="1"/>
  <c r="T52" i="11" a="1"/>
  <c r="T52" i="11" s="1"/>
  <c r="T78" i="11" a="1"/>
  <c r="T78" i="11" s="1"/>
  <c r="T44" i="11" a="1"/>
  <c r="T44" i="11" s="1"/>
  <c r="T13" i="11" a="1"/>
  <c r="T13" i="11" s="1"/>
  <c r="T30" i="11" a="1"/>
  <c r="T30" i="11" s="1"/>
  <c r="T12" i="11" a="1"/>
  <c r="T12" i="11" s="1"/>
  <c r="T9" i="11" a="1"/>
  <c r="T9" i="11" s="1"/>
  <c r="T80" i="11" a="1"/>
  <c r="T80" i="11" s="1"/>
  <c r="T22" i="11" a="1"/>
  <c r="T22" i="11" s="1"/>
  <c r="T86" i="11" a="1"/>
  <c r="T86" i="11" s="1"/>
  <c r="T84" i="11" a="1"/>
  <c r="T84" i="11" s="1"/>
  <c r="T87" i="11" a="1"/>
  <c r="T87" i="11" s="1"/>
  <c r="T70" i="11" a="1"/>
  <c r="T70" i="11" s="1"/>
  <c r="T73" i="11" a="1"/>
  <c r="T73" i="11" s="1"/>
  <c r="T83" i="11" a="1"/>
  <c r="T83" i="11" s="1"/>
  <c r="T42" i="11" a="1"/>
  <c r="T42" i="11" s="1"/>
  <c r="T60" i="11" a="1"/>
  <c r="T60" i="11" s="1"/>
  <c r="T61" i="11" a="1"/>
  <c r="T61" i="11" s="1"/>
  <c r="T16" i="11" a="1"/>
  <c r="T16" i="11" s="1"/>
  <c r="T40" i="11" a="1"/>
  <c r="T40" i="11" s="1"/>
  <c r="T10" i="11" a="1"/>
  <c r="T10" i="11" s="1"/>
  <c r="T25" i="11" a="1"/>
  <c r="T25" i="11" s="1"/>
  <c r="T79" i="11" a="1"/>
  <c r="T79" i="11" s="1"/>
  <c r="T63" i="11" a="1"/>
  <c r="T63" i="11" s="1"/>
  <c r="T69" i="11" a="1"/>
  <c r="T69" i="11" s="1"/>
  <c r="T71" i="11" a="1"/>
  <c r="T71" i="11" s="1"/>
  <c r="T33" i="11" a="1"/>
  <c r="T33" i="11" s="1"/>
  <c r="T59" i="11" a="1"/>
  <c r="T59" i="11" s="1"/>
  <c r="T27" i="11" a="1"/>
  <c r="T27" i="11" s="1"/>
  <c r="T8" i="11" a="1"/>
  <c r="T8" i="11" s="1"/>
  <c r="T37" i="11" a="1"/>
  <c r="T37" i="11" s="1"/>
  <c r="T20" i="11" a="1"/>
  <c r="T20" i="11" s="1"/>
  <c r="T26" i="11" a="1"/>
  <c r="T26" i="11" s="1"/>
  <c r="T62" i="11" a="1"/>
  <c r="T62" i="11" s="1"/>
  <c r="T56" i="11" a="1"/>
  <c r="T56" i="11" s="1"/>
  <c r="T41" i="11" a="1"/>
  <c r="T41" i="11" s="1"/>
  <c r="T75" i="11" a="1"/>
  <c r="T75" i="11" s="1"/>
  <c r="T32" i="11" a="1"/>
  <c r="T32" i="11" s="1"/>
  <c r="T35" i="11" a="1"/>
  <c r="T35" i="11" s="1"/>
  <c r="T14" i="11" a="1"/>
  <c r="T14" i="11" s="1"/>
  <c r="T15" i="11" a="1"/>
  <c r="T15" i="11" s="1"/>
  <c r="T77" i="11" a="1"/>
  <c r="T77" i="11" s="1"/>
  <c r="T50" i="11" a="1"/>
  <c r="T50" i="11" s="1"/>
  <c r="T48" i="11" a="1"/>
  <c r="T48" i="11" s="1"/>
  <c r="T91" i="11" a="1"/>
  <c r="T91" i="11" s="1"/>
  <c r="T49" i="11" a="1"/>
  <c r="T49" i="11" s="1"/>
  <c r="T24" i="11" a="1"/>
  <c r="T24" i="11" s="1"/>
  <c r="T54" i="11" a="1"/>
  <c r="T54" i="11" s="1"/>
  <c r="T28" i="11" a="1"/>
  <c r="T28" i="11" s="1"/>
  <c r="U7" i="11"/>
  <c r="S1001" i="11"/>
  <c r="T1001" i="3"/>
  <c r="T1001" i="10"/>
  <c r="U96" i="10" a="1"/>
  <c r="U96" i="10" s="1"/>
  <c r="U61" i="10" a="1"/>
  <c r="U61" i="10" s="1"/>
  <c r="U93" i="10" a="1"/>
  <c r="U93" i="10" s="1"/>
  <c r="U98" i="10" a="1"/>
  <c r="U98" i="10" s="1"/>
  <c r="U99" i="10" a="1"/>
  <c r="U99" i="10" s="1"/>
  <c r="U97" i="10" a="1"/>
  <c r="U97" i="10" s="1"/>
  <c r="U88" i="10" a="1"/>
  <c r="U88" i="10" s="1"/>
  <c r="U85" i="10" a="1"/>
  <c r="U85" i="10" s="1"/>
  <c r="U100" i="10" a="1"/>
  <c r="U100" i="10" s="1"/>
  <c r="U90" i="10" a="1"/>
  <c r="U90" i="10" s="1"/>
  <c r="U94" i="10" a="1"/>
  <c r="U94" i="10" s="1"/>
  <c r="U91" i="10" a="1"/>
  <c r="U91" i="10" s="1"/>
  <c r="U95" i="10" a="1"/>
  <c r="U95" i="10" s="1"/>
  <c r="U84" i="10" a="1"/>
  <c r="U84" i="10" s="1"/>
  <c r="U83" i="10" a="1"/>
  <c r="U83" i="10" s="1"/>
  <c r="U75" i="10" a="1"/>
  <c r="U75" i="10" s="1"/>
  <c r="U80" i="10" a="1"/>
  <c r="U80" i="10" s="1"/>
  <c r="U72" i="10" a="1"/>
  <c r="U72" i="10" s="1"/>
  <c r="U57" i="10" a="1"/>
  <c r="U57" i="10" s="1"/>
  <c r="U77" i="10" a="1"/>
  <c r="U77" i="10" s="1"/>
  <c r="U92" i="10" a="1"/>
  <c r="U92" i="10" s="1"/>
  <c r="U78" i="10" a="1"/>
  <c r="U78" i="10" s="1"/>
  <c r="U62" i="10" a="1"/>
  <c r="U62" i="10" s="1"/>
  <c r="U82" i="10" a="1"/>
  <c r="U82" i="10" s="1"/>
  <c r="U74" i="10" a="1"/>
  <c r="U74" i="10" s="1"/>
  <c r="U68" i="10" a="1"/>
  <c r="U68" i="10" s="1"/>
  <c r="U81" i="10" a="1"/>
  <c r="U81" i="10" s="1"/>
  <c r="U73" i="10" a="1"/>
  <c r="U73" i="10" s="1"/>
  <c r="U65" i="10" a="1"/>
  <c r="U65" i="10" s="1"/>
  <c r="U70" i="10" a="1"/>
  <c r="U70" i="10" s="1"/>
  <c r="U60" i="10" a="1"/>
  <c r="U60" i="10" s="1"/>
  <c r="U89" i="10" a="1"/>
  <c r="U89" i="10" s="1"/>
  <c r="U71" i="10" a="1"/>
  <c r="U71" i="10" s="1"/>
  <c r="U63" i="10" a="1"/>
  <c r="U63" i="10" s="1"/>
  <c r="U87" i="10" a="1"/>
  <c r="U87" i="10" s="1"/>
  <c r="U54" i="10" a="1"/>
  <c r="U54" i="10" s="1"/>
  <c r="U46" i="10" a="1"/>
  <c r="U46" i="10" s="1"/>
  <c r="U38" i="10" a="1"/>
  <c r="U38" i="10" s="1"/>
  <c r="U51" i="10" a="1"/>
  <c r="U51" i="10" s="1"/>
  <c r="U43" i="10" a="1"/>
  <c r="U43" i="10" s="1"/>
  <c r="U35" i="10" a="1"/>
  <c r="U35" i="10" s="1"/>
  <c r="U67" i="10" a="1"/>
  <c r="U67" i="10" s="1"/>
  <c r="U56" i="10" a="1"/>
  <c r="U56" i="10" s="1"/>
  <c r="U48" i="10" a="1"/>
  <c r="U48" i="10" s="1"/>
  <c r="U40" i="10" a="1"/>
  <c r="U40" i="10" s="1"/>
  <c r="U32" i="10" a="1"/>
  <c r="U32" i="10" s="1"/>
  <c r="U76" i="10" a="1"/>
  <c r="U76" i="10" s="1"/>
  <c r="U64" i="10" a="1"/>
  <c r="U64" i="10" s="1"/>
  <c r="U58" i="10" a="1"/>
  <c r="U58" i="10" s="1"/>
  <c r="U49" i="10" a="1"/>
  <c r="U49" i="10" s="1"/>
  <c r="U41" i="10" a="1"/>
  <c r="U41" i="10" s="1"/>
  <c r="U33" i="10" a="1"/>
  <c r="U33" i="10" s="1"/>
  <c r="U59" i="10" a="1"/>
  <c r="U59" i="10" s="1"/>
  <c r="U39" i="10" a="1"/>
  <c r="U39" i="10" s="1"/>
  <c r="U27" i="10" a="1"/>
  <c r="U27" i="10" s="1"/>
  <c r="U50" i="10" a="1"/>
  <c r="U50" i="10" s="1"/>
  <c r="U31" i="10" a="1"/>
  <c r="U31" i="10" s="1"/>
  <c r="U24" i="10" a="1"/>
  <c r="U24" i="10" s="1"/>
  <c r="U42" i="10" a="1"/>
  <c r="U42" i="10" s="1"/>
  <c r="U29" i="10" a="1"/>
  <c r="U29" i="10" s="1"/>
  <c r="U69" i="10" a="1"/>
  <c r="U69" i="10" s="1"/>
  <c r="U86" i="10" a="1"/>
  <c r="U86" i="10" s="1"/>
  <c r="U53" i="10" a="1"/>
  <c r="U53" i="10" s="1"/>
  <c r="U47" i="10" a="1"/>
  <c r="U47" i="10" s="1"/>
  <c r="U36" i="10" a="1"/>
  <c r="U36" i="10" s="1"/>
  <c r="U30" i="10" a="1"/>
  <c r="U30" i="10" s="1"/>
  <c r="U66" i="10" a="1"/>
  <c r="U66" i="10" s="1"/>
  <c r="U52" i="10" a="1"/>
  <c r="U52" i="10" s="1"/>
  <c r="U28" i="10" a="1"/>
  <c r="U28" i="10" s="1"/>
  <c r="U21" i="10" a="1"/>
  <c r="U21" i="10" s="1"/>
  <c r="U13" i="10" a="1"/>
  <c r="U13" i="10" s="1"/>
  <c r="U37" i="10" a="1"/>
  <c r="U37" i="10" s="1"/>
  <c r="U18" i="10" a="1"/>
  <c r="U18" i="10" s="1"/>
  <c r="U10" i="10" a="1"/>
  <c r="U10" i="10" s="1"/>
  <c r="U44" i="10" a="1"/>
  <c r="U44" i="10" s="1"/>
  <c r="U26" i="10" a="1"/>
  <c r="U26" i="10" s="1"/>
  <c r="U23" i="10" a="1"/>
  <c r="U23" i="10" s="1"/>
  <c r="U15" i="10" a="1"/>
  <c r="U15" i="10" s="1"/>
  <c r="V7" i="10"/>
  <c r="U34" i="10" a="1"/>
  <c r="U34" i="10" s="1"/>
  <c r="U20" i="10" a="1"/>
  <c r="U20" i="10" s="1"/>
  <c r="U55" i="10" a="1"/>
  <c r="U55" i="10" s="1"/>
  <c r="U25" i="10" a="1"/>
  <c r="U25" i="10" s="1"/>
  <c r="U45" i="10" a="1"/>
  <c r="U45" i="10" s="1"/>
  <c r="U22" i="10" a="1"/>
  <c r="U22" i="10" s="1"/>
  <c r="U79" i="10" a="1"/>
  <c r="U79" i="10" s="1"/>
  <c r="U16" i="10" a="1"/>
  <c r="U16" i="10" s="1"/>
  <c r="U8" i="10" a="1"/>
  <c r="U8" i="10" s="1"/>
  <c r="U12" i="10" a="1"/>
  <c r="U12" i="10" s="1"/>
  <c r="U19" i="10" a="1"/>
  <c r="U19" i="10" s="1"/>
  <c r="U11" i="10" a="1"/>
  <c r="U11" i="10" s="1"/>
  <c r="U14" i="10" a="1"/>
  <c r="U14" i="10" s="1"/>
  <c r="U17" i="10" a="1"/>
  <c r="U17" i="10" s="1"/>
  <c r="U9" i="10" a="1"/>
  <c r="U9" i="10" s="1"/>
  <c r="U8" i="3" a="1"/>
  <c r="U8" i="3" s="1"/>
  <c r="U11" i="3" a="1"/>
  <c r="U11" i="3" s="1"/>
  <c r="U12" i="3" a="1"/>
  <c r="U12" i="3" s="1"/>
  <c r="U17" i="3" a="1"/>
  <c r="U17" i="3" s="1"/>
  <c r="U28" i="3" a="1"/>
  <c r="U28" i="3" s="1"/>
  <c r="U45" i="3" a="1"/>
  <c r="U45" i="3" s="1"/>
  <c r="U13" i="3" a="1"/>
  <c r="U13" i="3" s="1"/>
  <c r="U14" i="3" a="1"/>
  <c r="U14" i="3" s="1"/>
  <c r="U9" i="3" a="1"/>
  <c r="U9" i="3" s="1"/>
  <c r="U10" i="3" a="1"/>
  <c r="U10" i="3" s="1"/>
  <c r="U30" i="3" a="1"/>
  <c r="U30" i="3" s="1"/>
  <c r="U32" i="3" a="1"/>
  <c r="U32" i="3" s="1"/>
  <c r="U34" i="3" a="1"/>
  <c r="U34" i="3" s="1"/>
  <c r="U35" i="3" a="1"/>
  <c r="U35" i="3" s="1"/>
  <c r="U53" i="3" a="1"/>
  <c r="U53" i="3" s="1"/>
  <c r="U65" i="3" a="1"/>
  <c r="U65" i="3" s="1"/>
  <c r="U70" i="3" a="1"/>
  <c r="U70" i="3" s="1"/>
  <c r="U21" i="3" a="1"/>
  <c r="U21" i="3" s="1"/>
  <c r="U23" i="3" a="1"/>
  <c r="U23" i="3" s="1"/>
  <c r="U25" i="3" a="1"/>
  <c r="U25" i="3" s="1"/>
  <c r="U42" i="3" a="1"/>
  <c r="U42" i="3" s="1"/>
  <c r="U55" i="3" a="1"/>
  <c r="U55" i="3" s="1"/>
  <c r="U60" i="3" a="1"/>
  <c r="U60" i="3" s="1"/>
  <c r="U73" i="3" a="1"/>
  <c r="U73" i="3" s="1"/>
  <c r="U77" i="3" a="1"/>
  <c r="U77" i="3" s="1"/>
  <c r="U81" i="3" a="1"/>
  <c r="U81" i="3" s="1"/>
  <c r="U15" i="3" a="1"/>
  <c r="U15" i="3" s="1"/>
  <c r="U18" i="3" a="1"/>
  <c r="U18" i="3" s="1"/>
  <c r="U27" i="3" a="1"/>
  <c r="U27" i="3" s="1"/>
  <c r="U44" i="3" a="1"/>
  <c r="U44" i="3" s="1"/>
  <c r="U46" i="3" a="1"/>
  <c r="U46" i="3" s="1"/>
  <c r="U48" i="3" a="1"/>
  <c r="U48" i="3" s="1"/>
  <c r="U50" i="3" a="1"/>
  <c r="U50" i="3" s="1"/>
  <c r="U57" i="3" a="1"/>
  <c r="U57" i="3" s="1"/>
  <c r="U62" i="3" a="1"/>
  <c r="U62" i="3" s="1"/>
  <c r="U67" i="3" a="1"/>
  <c r="U67" i="3" s="1"/>
  <c r="U72" i="3" a="1"/>
  <c r="U72" i="3" s="1"/>
  <c r="U74" i="3" a="1"/>
  <c r="U74" i="3" s="1"/>
  <c r="U78" i="3" a="1"/>
  <c r="U78" i="3" s="1"/>
  <c r="U82" i="3" a="1"/>
  <c r="U82" i="3" s="1"/>
  <c r="U29" i="3" a="1"/>
  <c r="U29" i="3" s="1"/>
  <c r="U22" i="3" a="1"/>
  <c r="U22" i="3" s="1"/>
  <c r="U31" i="3" a="1"/>
  <c r="U31" i="3" s="1"/>
  <c r="U24" i="3" a="1"/>
  <c r="U24" i="3" s="1"/>
  <c r="U20" i="3" a="1"/>
  <c r="U20" i="3" s="1"/>
  <c r="U26" i="3" a="1"/>
  <c r="U26" i="3" s="1"/>
  <c r="U16" i="3" a="1"/>
  <c r="U16" i="3" s="1"/>
  <c r="U19" i="3" a="1"/>
  <c r="U19" i="3" s="1"/>
  <c r="U38" i="3" a="1"/>
  <c r="U38" i="3" s="1"/>
  <c r="U58" i="3" a="1"/>
  <c r="U58" i="3" s="1"/>
  <c r="U63" i="3" a="1"/>
  <c r="U63" i="3" s="1"/>
  <c r="U80" i="3" a="1"/>
  <c r="U80" i="3" s="1"/>
  <c r="U49" i="3" a="1"/>
  <c r="U49" i="3" s="1"/>
  <c r="U68" i="3" a="1"/>
  <c r="U68" i="3" s="1"/>
  <c r="U85" i="3" a="1"/>
  <c r="U85" i="3" s="1"/>
  <c r="U91" i="3" a="1"/>
  <c r="U91" i="3" s="1"/>
  <c r="U96" i="3" a="1"/>
  <c r="U96" i="3" s="1"/>
  <c r="U102" i="3" a="1"/>
  <c r="U102" i="3" s="1"/>
  <c r="U109" i="3" a="1"/>
  <c r="U109" i="3" s="1"/>
  <c r="U117" i="3" a="1"/>
  <c r="U117" i="3" s="1"/>
  <c r="U37" i="3" a="1"/>
  <c r="U37" i="3" s="1"/>
  <c r="U52" i="3" a="1"/>
  <c r="U52" i="3" s="1"/>
  <c r="U90" i="3" a="1"/>
  <c r="U90" i="3" s="1"/>
  <c r="U98" i="3" a="1"/>
  <c r="U98" i="3" s="1"/>
  <c r="U100" i="3" a="1"/>
  <c r="U100" i="3" s="1"/>
  <c r="U104" i="3" a="1"/>
  <c r="U104" i="3" s="1"/>
  <c r="U112" i="3" a="1"/>
  <c r="U112" i="3" s="1"/>
  <c r="U120" i="3" a="1"/>
  <c r="U120" i="3" s="1"/>
  <c r="U71" i="3" a="1"/>
  <c r="U71" i="3" s="1"/>
  <c r="U75" i="3" a="1"/>
  <c r="U75" i="3" s="1"/>
  <c r="U89" i="3" a="1"/>
  <c r="U89" i="3" s="1"/>
  <c r="U93" i="3" a="1"/>
  <c r="U93" i="3" s="1"/>
  <c r="U107" i="3" a="1"/>
  <c r="U107" i="3" s="1"/>
  <c r="U115" i="3" a="1"/>
  <c r="U115" i="3" s="1"/>
  <c r="U66" i="3" a="1"/>
  <c r="U66" i="3" s="1"/>
  <c r="U83" i="3" a="1"/>
  <c r="U83" i="3" s="1"/>
  <c r="U95" i="3" a="1"/>
  <c r="U95" i="3" s="1"/>
  <c r="U36" i="3" a="1"/>
  <c r="U36" i="3" s="1"/>
  <c r="U43" i="3" a="1"/>
  <c r="U43" i="3" s="1"/>
  <c r="U47" i="3" a="1"/>
  <c r="U47" i="3" s="1"/>
  <c r="U51" i="3" a="1"/>
  <c r="U51" i="3" s="1"/>
  <c r="U56" i="3" a="1"/>
  <c r="U56" i="3" s="1"/>
  <c r="U61" i="3" a="1"/>
  <c r="U61" i="3" s="1"/>
  <c r="U76" i="3" a="1"/>
  <c r="U76" i="3" s="1"/>
  <c r="U88" i="3" a="1"/>
  <c r="U88" i="3" s="1"/>
  <c r="U92" i="3" a="1"/>
  <c r="U92" i="3" s="1"/>
  <c r="U101" i="3" a="1"/>
  <c r="U101" i="3" s="1"/>
  <c r="U105" i="3" a="1"/>
  <c r="U105" i="3" s="1"/>
  <c r="U41" i="3" a="1"/>
  <c r="U41" i="3" s="1"/>
  <c r="U97" i="3" a="1"/>
  <c r="U97" i="3" s="1"/>
  <c r="U99" i="3" a="1"/>
  <c r="U99" i="3" s="1"/>
  <c r="U103" i="3" a="1"/>
  <c r="U103" i="3" s="1"/>
  <c r="U33" i="3" a="1"/>
  <c r="U33" i="3" s="1"/>
  <c r="U40" i="3" a="1"/>
  <c r="U40" i="3" s="1"/>
  <c r="U54" i="3" a="1"/>
  <c r="U54" i="3" s="1"/>
  <c r="U59" i="3" a="1"/>
  <c r="U59" i="3" s="1"/>
  <c r="U64" i="3" a="1"/>
  <c r="U64" i="3" s="1"/>
  <c r="U69" i="3" a="1"/>
  <c r="U69" i="3" s="1"/>
  <c r="U87" i="3" a="1"/>
  <c r="U87" i="3" s="1"/>
  <c r="U39" i="3" a="1"/>
  <c r="U39" i="3" s="1"/>
  <c r="U79" i="3" a="1"/>
  <c r="U79" i="3" s="1"/>
  <c r="U84" i="3" a="1"/>
  <c r="U84" i="3" s="1"/>
  <c r="U86" i="3" a="1"/>
  <c r="U86" i="3" s="1"/>
  <c r="U94" i="3" a="1"/>
  <c r="U94" i="3" s="1"/>
  <c r="U106" i="3" a="1"/>
  <c r="U106" i="3" s="1"/>
  <c r="U116" i="3" a="1"/>
  <c r="U116" i="3" s="1"/>
  <c r="U121" i="3" a="1"/>
  <c r="U121" i="3" s="1"/>
  <c r="U122" i="3" a="1"/>
  <c r="U122" i="3" s="1"/>
  <c r="U113" i="3" a="1"/>
  <c r="U113" i="3" s="1"/>
  <c r="U114" i="3" a="1"/>
  <c r="U114" i="3" s="1"/>
  <c r="U108" i="3" a="1"/>
  <c r="U108" i="3" s="1"/>
  <c r="U118" i="3" a="1"/>
  <c r="U118" i="3" s="1"/>
  <c r="U119" i="3" a="1"/>
  <c r="U119" i="3" s="1"/>
  <c r="U110" i="3" a="1"/>
  <c r="U110" i="3" s="1"/>
  <c r="U111" i="3" a="1"/>
  <c r="U111" i="3" s="1"/>
  <c r="U81" i="11" l="1" a="1"/>
  <c r="U81" i="11" s="1"/>
  <c r="U60" i="11" a="1"/>
  <c r="U60" i="11" s="1"/>
  <c r="U71" i="11" a="1"/>
  <c r="U71" i="11" s="1"/>
  <c r="U52" i="11" a="1"/>
  <c r="U52" i="11" s="1"/>
  <c r="U50" i="11" a="1"/>
  <c r="U50" i="11" s="1"/>
  <c r="U54" i="11" a="1"/>
  <c r="U54" i="11" s="1"/>
  <c r="U13" i="11" a="1"/>
  <c r="U13" i="11" s="1"/>
  <c r="U23" i="11" a="1"/>
  <c r="U23" i="11" s="1"/>
  <c r="U61" i="11" a="1"/>
  <c r="U61" i="11" s="1"/>
  <c r="U19" i="11" a="1"/>
  <c r="U19" i="11" s="1"/>
  <c r="U9" i="11" a="1"/>
  <c r="U9" i="11" s="1"/>
  <c r="U18" i="11" a="1"/>
  <c r="U18" i="11" s="1"/>
  <c r="U84" i="11" a="1"/>
  <c r="U84" i="11" s="1"/>
  <c r="U40" i="11" a="1"/>
  <c r="U40" i="11" s="1"/>
  <c r="U57" i="11" a="1"/>
  <c r="U57" i="11" s="1"/>
  <c r="U10" i="11" a="1"/>
  <c r="U10" i="11" s="1"/>
  <c r="U16" i="11" a="1"/>
  <c r="U16" i="11" s="1"/>
  <c r="U75" i="11" a="1"/>
  <c r="U75" i="11" s="1"/>
  <c r="U49" i="11" a="1"/>
  <c r="U49" i="11" s="1"/>
  <c r="U77" i="11" a="1"/>
  <c r="U77" i="11" s="1"/>
  <c r="U46" i="11" a="1"/>
  <c r="U46" i="11" s="1"/>
  <c r="U43" i="11" a="1"/>
  <c r="U43" i="11" s="1"/>
  <c r="U38" i="11" a="1"/>
  <c r="U38" i="11" s="1"/>
  <c r="U8" i="11" a="1"/>
  <c r="U8" i="11" s="1"/>
  <c r="U65" i="11" a="1"/>
  <c r="U65" i="11" s="1"/>
  <c r="U29" i="11" a="1"/>
  <c r="U29" i="11" s="1"/>
  <c r="U34" i="11" a="1"/>
  <c r="U34" i="11" s="1"/>
  <c r="U86" i="11" a="1"/>
  <c r="U86" i="11" s="1"/>
  <c r="U87" i="11" a="1"/>
  <c r="U87" i="11" s="1"/>
  <c r="U63" i="11" a="1"/>
  <c r="U63" i="11" s="1"/>
  <c r="U82" i="11" a="1"/>
  <c r="U82" i="11" s="1"/>
  <c r="U79" i="11" a="1"/>
  <c r="U79" i="11" s="1"/>
  <c r="U44" i="11" a="1"/>
  <c r="U44" i="11" s="1"/>
  <c r="U56" i="11" a="1"/>
  <c r="U56" i="11" s="1"/>
  <c r="U15" i="11" a="1"/>
  <c r="U15" i="11" s="1"/>
  <c r="U36" i="11" a="1"/>
  <c r="U36" i="11" s="1"/>
  <c r="U12" i="11" a="1"/>
  <c r="U12" i="11" s="1"/>
  <c r="U28" i="11" a="1"/>
  <c r="U28" i="11" s="1"/>
  <c r="U80" i="11" a="1"/>
  <c r="U80" i="11" s="1"/>
  <c r="U69" i="11" a="1"/>
  <c r="U69" i="11" s="1"/>
  <c r="U47" i="11" a="1"/>
  <c r="U47" i="11" s="1"/>
  <c r="U73" i="11" a="1"/>
  <c r="U73" i="11" s="1"/>
  <c r="U64" i="11" a="1"/>
  <c r="U64" i="11" s="1"/>
  <c r="U53" i="11" a="1"/>
  <c r="U53" i="11" s="1"/>
  <c r="U24" i="11" a="1"/>
  <c r="U24" i="11" s="1"/>
  <c r="U11" i="11" a="1"/>
  <c r="U11" i="11" s="1"/>
  <c r="U20" i="11" a="1"/>
  <c r="U20" i="11" s="1"/>
  <c r="U85" i="11" a="1"/>
  <c r="U85" i="11" s="1"/>
  <c r="U35" i="11" a="1"/>
  <c r="U35" i="11" s="1"/>
  <c r="U39" i="11" a="1"/>
  <c r="U39" i="11" s="1"/>
  <c r="U14" i="11" a="1"/>
  <c r="U14" i="11" s="1"/>
  <c r="U90" i="11" a="1"/>
  <c r="U90" i="11" s="1"/>
  <c r="U25" i="11" a="1"/>
  <c r="U25" i="11" s="1"/>
  <c r="U66" i="11" a="1"/>
  <c r="U66" i="11" s="1"/>
  <c r="U37" i="11" a="1"/>
  <c r="U37" i="11" s="1"/>
  <c r="U33" i="11" a="1"/>
  <c r="U33" i="11" s="1"/>
  <c r="U91" i="11" a="1"/>
  <c r="U91" i="11" s="1"/>
  <c r="U83" i="11" a="1"/>
  <c r="U83" i="11" s="1"/>
  <c r="U55" i="11" a="1"/>
  <c r="U55" i="11" s="1"/>
  <c r="U78" i="11" a="1"/>
  <c r="U78" i="11" s="1"/>
  <c r="U45" i="11" a="1"/>
  <c r="U45" i="11" s="1"/>
  <c r="U58" i="11" a="1"/>
  <c r="U58" i="11" s="1"/>
  <c r="U26" i="11" a="1"/>
  <c r="U26" i="11" s="1"/>
  <c r="V7" i="11"/>
  <c r="U32" i="11" a="1"/>
  <c r="U32" i="11" s="1"/>
  <c r="U22" i="11" a="1"/>
  <c r="U22" i="11" s="1"/>
  <c r="U27" i="11" a="1"/>
  <c r="U27" i="11" s="1"/>
  <c r="U41" i="11" a="1"/>
  <c r="U41" i="11" s="1"/>
  <c r="U76" i="11" a="1"/>
  <c r="U76" i="11" s="1"/>
  <c r="U89" i="11" a="1"/>
  <c r="U89" i="11" s="1"/>
  <c r="U72" i="11" a="1"/>
  <c r="U72" i="11" s="1"/>
  <c r="U67" i="11" a="1"/>
  <c r="U67" i="11" s="1"/>
  <c r="U59" i="11" a="1"/>
  <c r="U59" i="11" s="1"/>
  <c r="U62" i="11" a="1"/>
  <c r="U62" i="11" s="1"/>
  <c r="U74" i="11" a="1"/>
  <c r="U74" i="11" s="1"/>
  <c r="U21" i="11" a="1"/>
  <c r="U21" i="11" s="1"/>
  <c r="U31" i="11" a="1"/>
  <c r="U31" i="11" s="1"/>
  <c r="U48" i="11" a="1"/>
  <c r="U48" i="11" s="1"/>
  <c r="U30" i="11" a="1"/>
  <c r="U30" i="11" s="1"/>
  <c r="U17" i="11" a="1"/>
  <c r="U17" i="11" s="1"/>
  <c r="U51" i="11" a="1"/>
  <c r="U51" i="11" s="1"/>
  <c r="U70" i="11" a="1"/>
  <c r="U70" i="11" s="1"/>
  <c r="U88" i="11" a="1"/>
  <c r="U88" i="11" s="1"/>
  <c r="U68" i="11" a="1"/>
  <c r="U68" i="11" s="1"/>
  <c r="U42" i="11" a="1"/>
  <c r="U42" i="11" s="1"/>
  <c r="T1001" i="11"/>
  <c r="U1001" i="3"/>
  <c r="U1001" i="10"/>
  <c r="V98" i="10" a="1"/>
  <c r="V98" i="10" s="1"/>
  <c r="V62" i="10" a="1"/>
  <c r="V62" i="10" s="1"/>
  <c r="V95" i="10" a="1"/>
  <c r="V95" i="10" s="1"/>
  <c r="V100" i="10" a="1"/>
  <c r="V100" i="10" s="1"/>
  <c r="V61" i="10" a="1"/>
  <c r="V61" i="10" s="1"/>
  <c r="V93" i="10" a="1"/>
  <c r="V93" i="10" s="1"/>
  <c r="V90" i="10" a="1"/>
  <c r="V90" i="10" s="1"/>
  <c r="V96" i="10" a="1"/>
  <c r="V96" i="10" s="1"/>
  <c r="V87" i="10" a="1"/>
  <c r="V87" i="10" s="1"/>
  <c r="V99" i="10" a="1"/>
  <c r="V99" i="10" s="1"/>
  <c r="V92" i="10" a="1"/>
  <c r="V92" i="10" s="1"/>
  <c r="V84" i="10" a="1"/>
  <c r="V84" i="10" s="1"/>
  <c r="V57" i="10" a="1"/>
  <c r="V57" i="10" s="1"/>
  <c r="V85" i="10" a="1"/>
  <c r="V85" i="10" s="1"/>
  <c r="V77" i="10" a="1"/>
  <c r="V77" i="10" s="1"/>
  <c r="V82" i="10" a="1"/>
  <c r="V82" i="10" s="1"/>
  <c r="V74" i="10" a="1"/>
  <c r="V74" i="10" s="1"/>
  <c r="V86" i="10" a="1"/>
  <c r="V86" i="10" s="1"/>
  <c r="V79" i="10" a="1"/>
  <c r="V79" i="10" s="1"/>
  <c r="V91" i="10" a="1"/>
  <c r="V91" i="10" s="1"/>
  <c r="V80" i="10" a="1"/>
  <c r="V80" i="10" s="1"/>
  <c r="V72" i="10" a="1"/>
  <c r="V72" i="10" s="1"/>
  <c r="V70" i="10" a="1"/>
  <c r="V70" i="10" s="1"/>
  <c r="V60" i="10" a="1"/>
  <c r="V60" i="10" s="1"/>
  <c r="V76" i="10" a="1"/>
  <c r="V76" i="10" s="1"/>
  <c r="V67" i="10" a="1"/>
  <c r="V67" i="10" s="1"/>
  <c r="V64" i="10" a="1"/>
  <c r="V64" i="10" s="1"/>
  <c r="V97" i="10" a="1"/>
  <c r="V97" i="10" s="1"/>
  <c r="V94" i="10" a="1"/>
  <c r="V94" i="10" s="1"/>
  <c r="V81" i="10" a="1"/>
  <c r="V81" i="10" s="1"/>
  <c r="V73" i="10" a="1"/>
  <c r="V73" i="10" s="1"/>
  <c r="V65" i="10" a="1"/>
  <c r="V65" i="10" s="1"/>
  <c r="V56" i="10" a="1"/>
  <c r="V56" i="10" s="1"/>
  <c r="V48" i="10" a="1"/>
  <c r="V48" i="10" s="1"/>
  <c r="V40" i="10" a="1"/>
  <c r="V40" i="10" s="1"/>
  <c r="V32" i="10" a="1"/>
  <c r="V32" i="10" s="1"/>
  <c r="V66" i="10" a="1"/>
  <c r="V66" i="10" s="1"/>
  <c r="V53" i="10" a="1"/>
  <c r="V53" i="10" s="1"/>
  <c r="V45" i="10" a="1"/>
  <c r="V45" i="10" s="1"/>
  <c r="V37" i="10" a="1"/>
  <c r="V37" i="10" s="1"/>
  <c r="V69" i="10" a="1"/>
  <c r="V69" i="10" s="1"/>
  <c r="V59" i="10" a="1"/>
  <c r="V59" i="10" s="1"/>
  <c r="V50" i="10" a="1"/>
  <c r="V50" i="10" s="1"/>
  <c r="V42" i="10" a="1"/>
  <c r="V42" i="10" s="1"/>
  <c r="V34" i="10" a="1"/>
  <c r="V34" i="10" s="1"/>
  <c r="V89" i="10" a="1"/>
  <c r="V89" i="10" s="1"/>
  <c r="V78" i="10" a="1"/>
  <c r="V78" i="10" s="1"/>
  <c r="V63" i="10" a="1"/>
  <c r="V63" i="10" s="1"/>
  <c r="V51" i="10" a="1"/>
  <c r="V51" i="10" s="1"/>
  <c r="V43" i="10" a="1"/>
  <c r="V43" i="10" s="1"/>
  <c r="V35" i="10" a="1"/>
  <c r="V35" i="10" s="1"/>
  <c r="V58" i="10" a="1"/>
  <c r="V58" i="10" s="1"/>
  <c r="V46" i="10" a="1"/>
  <c r="V46" i="10" s="1"/>
  <c r="V29" i="10" a="1"/>
  <c r="V29" i="10" s="1"/>
  <c r="V49" i="10" a="1"/>
  <c r="V49" i="10" s="1"/>
  <c r="V38" i="10" a="1"/>
  <c r="V38" i="10" s="1"/>
  <c r="V26" i="10" a="1"/>
  <c r="V26" i="10" s="1"/>
  <c r="V83" i="10" a="1"/>
  <c r="V83" i="10" s="1"/>
  <c r="V68" i="10" a="1"/>
  <c r="V68" i="10" s="1"/>
  <c r="V41" i="10" a="1"/>
  <c r="V41" i="10" s="1"/>
  <c r="V23" i="10" a="1"/>
  <c r="V23" i="10" s="1"/>
  <c r="V52" i="10" a="1"/>
  <c r="V52" i="10" s="1"/>
  <c r="V71" i="10" a="1"/>
  <c r="V71" i="10" s="1"/>
  <c r="V55" i="10" a="1"/>
  <c r="V55" i="10" s="1"/>
  <c r="V88" i="10" a="1"/>
  <c r="V88" i="10" s="1"/>
  <c r="V54" i="10" a="1"/>
  <c r="V54" i="10" s="1"/>
  <c r="V31" i="10" a="1"/>
  <c r="V31" i="10" s="1"/>
  <c r="V24" i="10" a="1"/>
  <c r="V24" i="10" s="1"/>
  <c r="V28" i="10" a="1"/>
  <c r="V28" i="10" s="1"/>
  <c r="V44" i="10" a="1"/>
  <c r="V44" i="10" s="1"/>
  <c r="V39" i="10" a="1"/>
  <c r="V39" i="10" s="1"/>
  <c r="V33" i="10" a="1"/>
  <c r="V33" i="10" s="1"/>
  <c r="V15" i="10" a="1"/>
  <c r="V15" i="10" s="1"/>
  <c r="V20" i="10" a="1"/>
  <c r="V20" i="10" s="1"/>
  <c r="V12" i="10" a="1"/>
  <c r="V12" i="10" s="1"/>
  <c r="W7" i="10"/>
  <c r="V75" i="10" a="1"/>
  <c r="V75" i="10" s="1"/>
  <c r="V17" i="10" a="1"/>
  <c r="V17" i="10" s="1"/>
  <c r="V9" i="10" a="1"/>
  <c r="V9" i="10" s="1"/>
  <c r="V47" i="10" a="1"/>
  <c r="V47" i="10" s="1"/>
  <c r="V25" i="10" a="1"/>
  <c r="V25" i="10" s="1"/>
  <c r="V22" i="10" a="1"/>
  <c r="V22" i="10" s="1"/>
  <c r="V30" i="10" a="1"/>
  <c r="V30" i="10" s="1"/>
  <c r="V36" i="10" a="1"/>
  <c r="V36" i="10" s="1"/>
  <c r="V21" i="10" a="1"/>
  <c r="V21" i="10" s="1"/>
  <c r="V27" i="10" a="1"/>
  <c r="V27" i="10" s="1"/>
  <c r="V18" i="10" a="1"/>
  <c r="V18" i="10" s="1"/>
  <c r="V10" i="10" a="1"/>
  <c r="V10" i="10" s="1"/>
  <c r="V19" i="10" a="1"/>
  <c r="V19" i="10" s="1"/>
  <c r="V11" i="10" a="1"/>
  <c r="V11" i="10" s="1"/>
  <c r="V14" i="10" a="1"/>
  <c r="V14" i="10" s="1"/>
  <c r="V13" i="10" a="1"/>
  <c r="V13" i="10" s="1"/>
  <c r="V16" i="10" a="1"/>
  <c r="V16" i="10" s="1"/>
  <c r="V8" i="10" a="1"/>
  <c r="V8" i="10" s="1"/>
  <c r="V9" i="3" a="1"/>
  <c r="V9" i="3" s="1"/>
  <c r="V20" i="3" a="1"/>
  <c r="V20" i="3" s="1"/>
  <c r="V29" i="3" a="1"/>
  <c r="V29" i="3" s="1"/>
  <c r="V49" i="3" a="1"/>
  <c r="V49" i="3" s="1"/>
  <c r="V8" i="3" a="1"/>
  <c r="V8" i="3" s="1"/>
  <c r="V10" i="3" a="1"/>
  <c r="V10" i="3" s="1"/>
  <c r="V11" i="3" a="1"/>
  <c r="V11" i="3" s="1"/>
  <c r="V13" i="3" a="1"/>
  <c r="V13" i="3" s="1"/>
  <c r="V19" i="3" a="1"/>
  <c r="V19" i="3" s="1"/>
  <c r="V63" i="3" a="1"/>
  <c r="V63" i="3" s="1"/>
  <c r="V76" i="3" a="1"/>
  <c r="V76" i="3" s="1"/>
  <c r="V84" i="3" a="1"/>
  <c r="V84" i="3" s="1"/>
  <c r="V16" i="3" a="1"/>
  <c r="V16" i="3" s="1"/>
  <c r="V35" i="3" a="1"/>
  <c r="V35" i="3" s="1"/>
  <c r="V38" i="3" a="1"/>
  <c r="V38" i="3" s="1"/>
  <c r="V53" i="3" a="1"/>
  <c r="V53" i="3" s="1"/>
  <c r="V58" i="3" a="1"/>
  <c r="V58" i="3" s="1"/>
  <c r="V65" i="3" a="1"/>
  <c r="V65" i="3" s="1"/>
  <c r="V70" i="3" a="1"/>
  <c r="V70" i="3" s="1"/>
  <c r="V80" i="3" a="1"/>
  <c r="V80" i="3" s="1"/>
  <c r="V21" i="3" a="1"/>
  <c r="V21" i="3" s="1"/>
  <c r="V23" i="3" a="1"/>
  <c r="V23" i="3" s="1"/>
  <c r="V30" i="3" a="1"/>
  <c r="V30" i="3" s="1"/>
  <c r="V32" i="3" a="1"/>
  <c r="V32" i="3" s="1"/>
  <c r="V34" i="3" a="1"/>
  <c r="V34" i="3" s="1"/>
  <c r="V55" i="3" a="1"/>
  <c r="V55" i="3" s="1"/>
  <c r="V60" i="3" a="1"/>
  <c r="V60" i="3" s="1"/>
  <c r="V73" i="3" a="1"/>
  <c r="V73" i="3" s="1"/>
  <c r="V77" i="3" a="1"/>
  <c r="V77" i="3" s="1"/>
  <c r="V15" i="3" a="1"/>
  <c r="V15" i="3" s="1"/>
  <c r="V25" i="3" a="1"/>
  <c r="V25" i="3" s="1"/>
  <c r="V27" i="3" a="1"/>
  <c r="V27" i="3" s="1"/>
  <c r="V12" i="3" a="1"/>
  <c r="V12" i="3" s="1"/>
  <c r="V18" i="3" a="1"/>
  <c r="V18" i="3" s="1"/>
  <c r="V14" i="3" a="1"/>
  <c r="V14" i="3" s="1"/>
  <c r="V22" i="3" a="1"/>
  <c r="V22" i="3" s="1"/>
  <c r="V31" i="3" a="1"/>
  <c r="V31" i="3" s="1"/>
  <c r="V17" i="3" a="1"/>
  <c r="V17" i="3" s="1"/>
  <c r="V24" i="3" a="1"/>
  <c r="V24" i="3" s="1"/>
  <c r="V26" i="3" a="1"/>
  <c r="V26" i="3" s="1"/>
  <c r="V28" i="3" a="1"/>
  <c r="V28" i="3" s="1"/>
  <c r="V36" i="3" a="1"/>
  <c r="V36" i="3" s="1"/>
  <c r="V39" i="3" a="1"/>
  <c r="V39" i="3" s="1"/>
  <c r="V43" i="3" a="1"/>
  <c r="V43" i="3" s="1"/>
  <c r="V45" i="3" a="1"/>
  <c r="V45" i="3" s="1"/>
  <c r="V47" i="3" a="1"/>
  <c r="V47" i="3" s="1"/>
  <c r="V51" i="3" a="1"/>
  <c r="V51" i="3" s="1"/>
  <c r="V56" i="3" a="1"/>
  <c r="V56" i="3" s="1"/>
  <c r="V61" i="3" a="1"/>
  <c r="V61" i="3" s="1"/>
  <c r="V66" i="3" a="1"/>
  <c r="V66" i="3" s="1"/>
  <c r="V68" i="3" a="1"/>
  <c r="V68" i="3" s="1"/>
  <c r="V79" i="3" a="1"/>
  <c r="V79" i="3" s="1"/>
  <c r="V86" i="3" a="1"/>
  <c r="V86" i="3" s="1"/>
  <c r="V94" i="3" a="1"/>
  <c r="V94" i="3" s="1"/>
  <c r="V106" i="3" a="1"/>
  <c r="V106" i="3" s="1"/>
  <c r="V114" i="3" a="1"/>
  <c r="V114" i="3" s="1"/>
  <c r="V122" i="3" a="1"/>
  <c r="V122" i="3" s="1"/>
  <c r="V44" i="3" a="1"/>
  <c r="V44" i="3" s="1"/>
  <c r="V48" i="3" a="1"/>
  <c r="V48" i="3" s="1"/>
  <c r="V62" i="3" a="1"/>
  <c r="V62" i="3" s="1"/>
  <c r="V67" i="3" a="1"/>
  <c r="V67" i="3" s="1"/>
  <c r="V72" i="3" a="1"/>
  <c r="V72" i="3" s="1"/>
  <c r="V81" i="3" a="1"/>
  <c r="V81" i="3" s="1"/>
  <c r="V91" i="3" a="1"/>
  <c r="V91" i="3" s="1"/>
  <c r="V96" i="3" a="1"/>
  <c r="V96" i="3" s="1"/>
  <c r="V102" i="3" a="1"/>
  <c r="V102" i="3" s="1"/>
  <c r="V109" i="3" a="1"/>
  <c r="V109" i="3" s="1"/>
  <c r="V117" i="3" a="1"/>
  <c r="V117" i="3" s="1"/>
  <c r="V52" i="3" a="1"/>
  <c r="V52" i="3" s="1"/>
  <c r="V57" i="3" a="1"/>
  <c r="V57" i="3" s="1"/>
  <c r="V74" i="3" a="1"/>
  <c r="V74" i="3" s="1"/>
  <c r="V82" i="3" a="1"/>
  <c r="V82" i="3" s="1"/>
  <c r="V85" i="3" a="1"/>
  <c r="V85" i="3" s="1"/>
  <c r="V90" i="3" a="1"/>
  <c r="V90" i="3" s="1"/>
  <c r="V98" i="3" a="1"/>
  <c r="V98" i="3" s="1"/>
  <c r="V100" i="3" a="1"/>
  <c r="V100" i="3" s="1"/>
  <c r="V104" i="3" a="1"/>
  <c r="V104" i="3" s="1"/>
  <c r="V112" i="3" a="1"/>
  <c r="V112" i="3" s="1"/>
  <c r="V120" i="3" a="1"/>
  <c r="V120" i="3" s="1"/>
  <c r="V37" i="3" a="1"/>
  <c r="V37" i="3" s="1"/>
  <c r="V71" i="3" a="1"/>
  <c r="V71" i="3" s="1"/>
  <c r="V75" i="3" a="1"/>
  <c r="V75" i="3" s="1"/>
  <c r="V89" i="3" a="1"/>
  <c r="V89" i="3" s="1"/>
  <c r="V93" i="3" a="1"/>
  <c r="V93" i="3" s="1"/>
  <c r="V107" i="3" a="1"/>
  <c r="V107" i="3" s="1"/>
  <c r="V83" i="3" a="1"/>
  <c r="V83" i="3" s="1"/>
  <c r="V95" i="3" a="1"/>
  <c r="V95" i="3" s="1"/>
  <c r="V42" i="3" a="1"/>
  <c r="V42" i="3" s="1"/>
  <c r="V46" i="3" a="1"/>
  <c r="V46" i="3" s="1"/>
  <c r="V92" i="3" a="1"/>
  <c r="V92" i="3" s="1"/>
  <c r="V101" i="3" a="1"/>
  <c r="V101" i="3" s="1"/>
  <c r="V105" i="3" a="1"/>
  <c r="V105" i="3" s="1"/>
  <c r="V50" i="3" a="1"/>
  <c r="V50" i="3" s="1"/>
  <c r="V78" i="3" a="1"/>
  <c r="V78" i="3" s="1"/>
  <c r="V88" i="3" a="1"/>
  <c r="V88" i="3" s="1"/>
  <c r="V97" i="3" a="1"/>
  <c r="V97" i="3" s="1"/>
  <c r="V99" i="3" a="1"/>
  <c r="V99" i="3" s="1"/>
  <c r="V103" i="3" a="1"/>
  <c r="V103" i="3" s="1"/>
  <c r="V108" i="3" a="1"/>
  <c r="V108" i="3" s="1"/>
  <c r="V33" i="3" a="1"/>
  <c r="V33" i="3" s="1"/>
  <c r="V40" i="3" a="1"/>
  <c r="V40" i="3" s="1"/>
  <c r="V41" i="3" a="1"/>
  <c r="V41" i="3" s="1"/>
  <c r="V54" i="3" a="1"/>
  <c r="V54" i="3" s="1"/>
  <c r="V59" i="3" a="1"/>
  <c r="V59" i="3" s="1"/>
  <c r="V64" i="3" a="1"/>
  <c r="V64" i="3" s="1"/>
  <c r="V69" i="3" a="1"/>
  <c r="V69" i="3" s="1"/>
  <c r="V87" i="3" a="1"/>
  <c r="V87" i="3" s="1"/>
  <c r="V110" i="3" a="1"/>
  <c r="V110" i="3" s="1"/>
  <c r="V111" i="3" a="1"/>
  <c r="V111" i="3" s="1"/>
  <c r="V115" i="3" a="1"/>
  <c r="V115" i="3" s="1"/>
  <c r="V116" i="3" a="1"/>
  <c r="V116" i="3" s="1"/>
  <c r="V121" i="3" a="1"/>
  <c r="V121" i="3" s="1"/>
  <c r="V113" i="3" a="1"/>
  <c r="V113" i="3" s="1"/>
  <c r="V118" i="3" a="1"/>
  <c r="V118" i="3" s="1"/>
  <c r="V119" i="3" a="1"/>
  <c r="V119" i="3" s="1"/>
  <c r="V87" i="11" l="1" a="1"/>
  <c r="V87" i="11" s="1"/>
  <c r="V82" i="11" a="1"/>
  <c r="V82" i="11" s="1"/>
  <c r="V59" i="11" a="1"/>
  <c r="V59" i="11" s="1"/>
  <c r="V76" i="11" a="1"/>
  <c r="V76" i="11" s="1"/>
  <c r="V40" i="11" a="1"/>
  <c r="V40" i="11" s="1"/>
  <c r="V67" i="11" a="1"/>
  <c r="V67" i="11" s="1"/>
  <c r="V23" i="11" a="1"/>
  <c r="V23" i="11" s="1"/>
  <c r="W7" i="11"/>
  <c r="V26" i="11" a="1"/>
  <c r="V26" i="11" s="1"/>
  <c r="V24" i="11" a="1"/>
  <c r="V24" i="11" s="1"/>
  <c r="V11" i="11" a="1"/>
  <c r="V11" i="11" s="1"/>
  <c r="V72" i="11" a="1"/>
  <c r="V72" i="11" s="1"/>
  <c r="V15" i="11" a="1"/>
  <c r="V15" i="11" s="1"/>
  <c r="V38" i="11" a="1"/>
  <c r="V38" i="11" s="1"/>
  <c r="V18" i="11" a="1"/>
  <c r="V18" i="11" s="1"/>
  <c r="V42" i="11" a="1"/>
  <c r="V42" i="11" s="1"/>
  <c r="V14" i="11" a="1"/>
  <c r="V14" i="11" s="1"/>
  <c r="V78" i="11" a="1"/>
  <c r="V78" i="11" s="1"/>
  <c r="V61" i="11" a="1"/>
  <c r="V61" i="11" s="1"/>
  <c r="V9" i="11" a="1"/>
  <c r="V9" i="11" s="1"/>
  <c r="V81" i="11" a="1"/>
  <c r="V81" i="11" s="1"/>
  <c r="V89" i="11" a="1"/>
  <c r="V89" i="11" s="1"/>
  <c r="V79" i="11" a="1"/>
  <c r="V79" i="11" s="1"/>
  <c r="V80" i="11" a="1"/>
  <c r="V80" i="11" s="1"/>
  <c r="V57" i="11" a="1"/>
  <c r="V57" i="11" s="1"/>
  <c r="V70" i="11" a="1"/>
  <c r="V70" i="11" s="1"/>
  <c r="V62" i="11" a="1"/>
  <c r="V62" i="11" s="1"/>
  <c r="V13" i="11" a="1"/>
  <c r="V13" i="11" s="1"/>
  <c r="V90" i="11" a="1"/>
  <c r="V90" i="11" s="1"/>
  <c r="V52" i="11" a="1"/>
  <c r="V52" i="11" s="1"/>
  <c r="V56" i="11" a="1"/>
  <c r="V56" i="11" s="1"/>
  <c r="V41" i="11" a="1"/>
  <c r="V41" i="11" s="1"/>
  <c r="V27" i="11" a="1"/>
  <c r="V27" i="11" s="1"/>
  <c r="V84" i="11" a="1"/>
  <c r="V84" i="11" s="1"/>
  <c r="V63" i="11" a="1"/>
  <c r="V63" i="11" s="1"/>
  <c r="V34" i="11" a="1"/>
  <c r="V34" i="11" s="1"/>
  <c r="V8" i="11" a="1"/>
  <c r="V8" i="11" s="1"/>
  <c r="V35" i="11" a="1"/>
  <c r="V35" i="11" s="1"/>
  <c r="V51" i="11" a="1"/>
  <c r="V51" i="11" s="1"/>
  <c r="V36" i="11" a="1"/>
  <c r="V36" i="11" s="1"/>
  <c r="V77" i="11" a="1"/>
  <c r="V77" i="11" s="1"/>
  <c r="V74" i="11" a="1"/>
  <c r="V74" i="11" s="1"/>
  <c r="V49" i="11" a="1"/>
  <c r="V49" i="11" s="1"/>
  <c r="V65" i="11" a="1"/>
  <c r="V65" i="11" s="1"/>
  <c r="V64" i="11" a="1"/>
  <c r="V64" i="11" s="1"/>
  <c r="V50" i="11" a="1"/>
  <c r="V50" i="11" s="1"/>
  <c r="V46" i="11" a="1"/>
  <c r="V46" i="11" s="1"/>
  <c r="V25" i="11" a="1"/>
  <c r="V25" i="11" s="1"/>
  <c r="V10" i="11" a="1"/>
  <c r="V10" i="11" s="1"/>
  <c r="V16" i="11" a="1"/>
  <c r="V16" i="11" s="1"/>
  <c r="V71" i="11" a="1"/>
  <c r="V71" i="11" s="1"/>
  <c r="V45" i="11" a="1"/>
  <c r="V45" i="11" s="1"/>
  <c r="V17" i="11" a="1"/>
  <c r="V17" i="11" s="1"/>
  <c r="V91" i="11" a="1"/>
  <c r="V91" i="11" s="1"/>
  <c r="V58" i="11" a="1"/>
  <c r="V58" i="11" s="1"/>
  <c r="V55" i="11" a="1"/>
  <c r="V55" i="11" s="1"/>
  <c r="V29" i="11" a="1"/>
  <c r="V29" i="11" s="1"/>
  <c r="V37" i="11" a="1"/>
  <c r="V37" i="11" s="1"/>
  <c r="V86" i="11" a="1"/>
  <c r="V86" i="11" s="1"/>
  <c r="V73" i="11" a="1"/>
  <c r="V73" i="11" s="1"/>
  <c r="V31" i="11" a="1"/>
  <c r="V31" i="11" s="1"/>
  <c r="V21" i="11" a="1"/>
  <c r="V21" i="11" s="1"/>
  <c r="V83" i="11" a="1"/>
  <c r="V83" i="11" s="1"/>
  <c r="V85" i="11" a="1"/>
  <c r="V85" i="11" s="1"/>
  <c r="V68" i="11" a="1"/>
  <c r="V68" i="11" s="1"/>
  <c r="V54" i="11" a="1"/>
  <c r="V54" i="11" s="1"/>
  <c r="V44" i="11" a="1"/>
  <c r="V44" i="11" s="1"/>
  <c r="V39" i="11" a="1"/>
  <c r="V39" i="11" s="1"/>
  <c r="V43" i="11" a="1"/>
  <c r="V43" i="11" s="1"/>
  <c r="V28" i="11" a="1"/>
  <c r="V28" i="11" s="1"/>
  <c r="V48" i="11" a="1"/>
  <c r="V48" i="11" s="1"/>
  <c r="V33" i="11" a="1"/>
  <c r="V33" i="11" s="1"/>
  <c r="V30" i="11" a="1"/>
  <c r="V30" i="11" s="1"/>
  <c r="V88" i="11" a="1"/>
  <c r="V88" i="11" s="1"/>
  <c r="V69" i="11" a="1"/>
  <c r="V69" i="11" s="1"/>
  <c r="V60" i="11" a="1"/>
  <c r="V60" i="11" s="1"/>
  <c r="V20" i="11" a="1"/>
  <c r="V20" i="11" s="1"/>
  <c r="V47" i="11" a="1"/>
  <c r="V47" i="11" s="1"/>
  <c r="V32" i="11" a="1"/>
  <c r="V32" i="11" s="1"/>
  <c r="V19" i="11" a="1"/>
  <c r="V19" i="11" s="1"/>
  <c r="V66" i="11" a="1"/>
  <c r="V66" i="11" s="1"/>
  <c r="V53" i="11" a="1"/>
  <c r="V53" i="11" s="1"/>
  <c r="V12" i="11" a="1"/>
  <c r="V12" i="11" s="1"/>
  <c r="V22" i="11" a="1"/>
  <c r="V22" i="11" s="1"/>
  <c r="V75" i="11" a="1"/>
  <c r="V75" i="11" s="1"/>
  <c r="U1001" i="11"/>
  <c r="V1001" i="3"/>
  <c r="V1001" i="10"/>
  <c r="W100" i="10" a="1"/>
  <c r="W100" i="10" s="1"/>
  <c r="W97" i="10" a="1"/>
  <c r="W97" i="10" s="1"/>
  <c r="W57" i="10" a="1"/>
  <c r="W57" i="10" s="1"/>
  <c r="W94" i="10" a="1"/>
  <c r="W94" i="10" s="1"/>
  <c r="W62" i="10" a="1"/>
  <c r="W62" i="10" s="1"/>
  <c r="W95" i="10" a="1"/>
  <c r="W95" i="10" s="1"/>
  <c r="W99" i="10" a="1"/>
  <c r="W99" i="10" s="1"/>
  <c r="W98" i="10" a="1"/>
  <c r="W98" i="10" s="1"/>
  <c r="W92" i="10" a="1"/>
  <c r="W92" i="10" s="1"/>
  <c r="W84" i="10" a="1"/>
  <c r="W84" i="10" s="1"/>
  <c r="W89" i="10" a="1"/>
  <c r="W89" i="10" s="1"/>
  <c r="W86" i="10" a="1"/>
  <c r="W86" i="10" s="1"/>
  <c r="W61" i="10" a="1"/>
  <c r="W61" i="10" s="1"/>
  <c r="W96" i="10" a="1"/>
  <c r="W96" i="10" s="1"/>
  <c r="W87" i="10" a="1"/>
  <c r="W87" i="10" s="1"/>
  <c r="W79" i="10" a="1"/>
  <c r="W79" i="10" s="1"/>
  <c r="W85" i="10" a="1"/>
  <c r="W85" i="10" s="1"/>
  <c r="W76" i="10" a="1"/>
  <c r="W76" i="10" s="1"/>
  <c r="W81" i="10" a="1"/>
  <c r="W81" i="10" s="1"/>
  <c r="W73" i="10" a="1"/>
  <c r="W73" i="10" s="1"/>
  <c r="W93" i="10" a="1"/>
  <c r="W93" i="10" s="1"/>
  <c r="W82" i="10" a="1"/>
  <c r="W82" i="10" s="1"/>
  <c r="W74" i="10" a="1"/>
  <c r="W74" i="10" s="1"/>
  <c r="W64" i="10" a="1"/>
  <c r="W64" i="10" s="1"/>
  <c r="W83" i="10" a="1"/>
  <c r="W83" i="10" s="1"/>
  <c r="W75" i="10" a="1"/>
  <c r="W75" i="10" s="1"/>
  <c r="W69" i="10" a="1"/>
  <c r="W69" i="10" s="1"/>
  <c r="W66" i="10" a="1"/>
  <c r="W66" i="10" s="1"/>
  <c r="W67" i="10" a="1"/>
  <c r="W67" i="10" s="1"/>
  <c r="W72" i="10" a="1"/>
  <c r="W72" i="10" s="1"/>
  <c r="W65" i="10" a="1"/>
  <c r="W65" i="10" s="1"/>
  <c r="W59" i="10" a="1"/>
  <c r="W59" i="10" s="1"/>
  <c r="W50" i="10" a="1"/>
  <c r="W50" i="10" s="1"/>
  <c r="W42" i="10" a="1"/>
  <c r="W42" i="10" s="1"/>
  <c r="W34" i="10" a="1"/>
  <c r="W34" i="10" s="1"/>
  <c r="W91" i="10" a="1"/>
  <c r="W91" i="10" s="1"/>
  <c r="W77" i="10" a="1"/>
  <c r="W77" i="10" s="1"/>
  <c r="W55" i="10" a="1"/>
  <c r="W55" i="10" s="1"/>
  <c r="W47" i="10" a="1"/>
  <c r="W47" i="10" s="1"/>
  <c r="W39" i="10" a="1"/>
  <c r="W39" i="10" s="1"/>
  <c r="W31" i="10" a="1"/>
  <c r="W31" i="10" s="1"/>
  <c r="W52" i="10" a="1"/>
  <c r="W52" i="10" s="1"/>
  <c r="W44" i="10" a="1"/>
  <c r="W44" i="10" s="1"/>
  <c r="W36" i="10" a="1"/>
  <c r="W36" i="10" s="1"/>
  <c r="W90" i="10" a="1"/>
  <c r="W90" i="10" s="1"/>
  <c r="W88" i="10" a="1"/>
  <c r="W88" i="10" s="1"/>
  <c r="W80" i="10" a="1"/>
  <c r="W80" i="10" s="1"/>
  <c r="W53" i="10" a="1"/>
  <c r="W53" i="10" s="1"/>
  <c r="W45" i="10" a="1"/>
  <c r="W45" i="10" s="1"/>
  <c r="W37" i="10" a="1"/>
  <c r="W37" i="10" s="1"/>
  <c r="W68" i="10" a="1"/>
  <c r="W68" i="10" s="1"/>
  <c r="W41" i="10" a="1"/>
  <c r="W41" i="10" s="1"/>
  <c r="W40" i="10" a="1"/>
  <c r="W40" i="10" s="1"/>
  <c r="W33" i="10" a="1"/>
  <c r="W33" i="10" s="1"/>
  <c r="W32" i="10" a="1"/>
  <c r="W32" i="10" s="1"/>
  <c r="W28" i="10" a="1"/>
  <c r="W28" i="10" s="1"/>
  <c r="W78" i="10" a="1"/>
  <c r="W78" i="10" s="1"/>
  <c r="W71" i="10" a="1"/>
  <c r="W71" i="10" s="1"/>
  <c r="W51" i="10" a="1"/>
  <c r="W51" i="10" s="1"/>
  <c r="W25" i="10" a="1"/>
  <c r="W25" i="10" s="1"/>
  <c r="W60" i="10" a="1"/>
  <c r="W60" i="10" s="1"/>
  <c r="W63" i="10" a="1"/>
  <c r="W63" i="10" s="1"/>
  <c r="W49" i="10" a="1"/>
  <c r="W49" i="10" s="1"/>
  <c r="W48" i="10" a="1"/>
  <c r="W48" i="10" s="1"/>
  <c r="W38" i="10" a="1"/>
  <c r="W38" i="10" s="1"/>
  <c r="W26" i="10" a="1"/>
  <c r="W26" i="10" s="1"/>
  <c r="W27" i="10" a="1"/>
  <c r="W27" i="10" s="1"/>
  <c r="W35" i="10" a="1"/>
  <c r="W35" i="10" s="1"/>
  <c r="W30" i="10" a="1"/>
  <c r="W30" i="10" s="1"/>
  <c r="W29" i="10" a="1"/>
  <c r="W29" i="10" s="1"/>
  <c r="W70" i="10" a="1"/>
  <c r="W70" i="10" s="1"/>
  <c r="W23" i="10" a="1"/>
  <c r="W23" i="10" s="1"/>
  <c r="W17" i="10" a="1"/>
  <c r="W17" i="10" s="1"/>
  <c r="W9" i="10" a="1"/>
  <c r="W9" i="10" s="1"/>
  <c r="X7" i="10"/>
  <c r="W46" i="10" a="1"/>
  <c r="W46" i="10" s="1"/>
  <c r="W14" i="10" a="1"/>
  <c r="W14" i="10" s="1"/>
  <c r="W22" i="10" a="1"/>
  <c r="W22" i="10" s="1"/>
  <c r="W19" i="10" a="1"/>
  <c r="W19" i="10" s="1"/>
  <c r="W11" i="10" a="1"/>
  <c r="W11" i="10" s="1"/>
  <c r="W43" i="10" a="1"/>
  <c r="W43" i="10" s="1"/>
  <c r="W21" i="10" a="1"/>
  <c r="W21" i="10" s="1"/>
  <c r="W58" i="10" a="1"/>
  <c r="W58" i="10" s="1"/>
  <c r="W56" i="10" a="1"/>
  <c r="W56" i="10" s="1"/>
  <c r="W24" i="10" a="1"/>
  <c r="W24" i="10" s="1"/>
  <c r="W54" i="10" a="1"/>
  <c r="W54" i="10" s="1"/>
  <c r="W20" i="10" a="1"/>
  <c r="W20" i="10" s="1"/>
  <c r="W12" i="10" a="1"/>
  <c r="W12" i="10" s="1"/>
  <c r="W18" i="10" a="1"/>
  <c r="W18" i="10" s="1"/>
  <c r="W10" i="10" a="1"/>
  <c r="W10" i="10" s="1"/>
  <c r="W13" i="10" a="1"/>
  <c r="W13" i="10" s="1"/>
  <c r="W16" i="10" a="1"/>
  <c r="W16" i="10" s="1"/>
  <c r="W15" i="10" a="1"/>
  <c r="W15" i="10" s="1"/>
  <c r="W8" i="10" a="1"/>
  <c r="W8" i="10" s="1"/>
  <c r="W10" i="3" a="1"/>
  <c r="W10" i="3" s="1"/>
  <c r="W13" i="3" a="1"/>
  <c r="W13" i="3" s="1"/>
  <c r="W16" i="3" a="1"/>
  <c r="W16" i="3" s="1"/>
  <c r="W21" i="3" a="1"/>
  <c r="W21" i="3" s="1"/>
  <c r="W25" i="3" a="1"/>
  <c r="W25" i="3" s="1"/>
  <c r="W30" i="3" a="1"/>
  <c r="W30" i="3" s="1"/>
  <c r="W33" i="3" a="1"/>
  <c r="W33" i="3" s="1"/>
  <c r="W34" i="3" a="1"/>
  <c r="W34" i="3" s="1"/>
  <c r="W36" i="3" a="1"/>
  <c r="W36" i="3" s="1"/>
  <c r="W37" i="3" a="1"/>
  <c r="W37" i="3" s="1"/>
  <c r="W41" i="3" a="1"/>
  <c r="W41" i="3" s="1"/>
  <c r="W42" i="3" a="1"/>
  <c r="W42" i="3" s="1"/>
  <c r="W46" i="3" a="1"/>
  <c r="W46" i="3" s="1"/>
  <c r="W20" i="3" a="1"/>
  <c r="W20" i="3" s="1"/>
  <c r="W17" i="3" a="1"/>
  <c r="W17" i="3" s="1"/>
  <c r="W28" i="3" a="1"/>
  <c r="W28" i="3" s="1"/>
  <c r="W39" i="3" a="1"/>
  <c r="W39" i="3" s="1"/>
  <c r="W43" i="3" a="1"/>
  <c r="W43" i="3" s="1"/>
  <c r="W45" i="3" a="1"/>
  <c r="W45" i="3" s="1"/>
  <c r="W49" i="3" a="1"/>
  <c r="W49" i="3" s="1"/>
  <c r="W51" i="3" a="1"/>
  <c r="W51" i="3" s="1"/>
  <c r="W56" i="3" a="1"/>
  <c r="W56" i="3" s="1"/>
  <c r="W61" i="3" a="1"/>
  <c r="W61" i="3" s="1"/>
  <c r="W66" i="3" a="1"/>
  <c r="W66" i="3" s="1"/>
  <c r="W68" i="3" a="1"/>
  <c r="W68" i="3" s="1"/>
  <c r="W79" i="3" a="1"/>
  <c r="W79" i="3" s="1"/>
  <c r="W83" i="3" a="1"/>
  <c r="W83" i="3" s="1"/>
  <c r="W11" i="3" a="1"/>
  <c r="W11" i="3" s="1"/>
  <c r="W26" i="3" a="1"/>
  <c r="W26" i="3" s="1"/>
  <c r="W47" i="3" a="1"/>
  <c r="W47" i="3" s="1"/>
  <c r="W76" i="3" a="1"/>
  <c r="W76" i="3" s="1"/>
  <c r="W8" i="3" a="1"/>
  <c r="W8" i="3" s="1"/>
  <c r="W19" i="3" a="1"/>
  <c r="W19" i="3" s="1"/>
  <c r="W35" i="3" a="1"/>
  <c r="W35" i="3" s="1"/>
  <c r="W38" i="3" a="1"/>
  <c r="W38" i="3" s="1"/>
  <c r="W53" i="3" a="1"/>
  <c r="W53" i="3" s="1"/>
  <c r="W58" i="3" a="1"/>
  <c r="W58" i="3" s="1"/>
  <c r="W63" i="3" a="1"/>
  <c r="W63" i="3" s="1"/>
  <c r="W65" i="3" a="1"/>
  <c r="W65" i="3" s="1"/>
  <c r="W80" i="3" a="1"/>
  <c r="W80" i="3" s="1"/>
  <c r="W23" i="3" a="1"/>
  <c r="W23" i="3" s="1"/>
  <c r="W9" i="3" a="1"/>
  <c r="W9" i="3" s="1"/>
  <c r="W12" i="3" a="1"/>
  <c r="W12" i="3" s="1"/>
  <c r="W15" i="3" a="1"/>
  <c r="W15" i="3" s="1"/>
  <c r="W18" i="3" a="1"/>
  <c r="W18" i="3" s="1"/>
  <c r="W27" i="3" a="1"/>
  <c r="W27" i="3" s="1"/>
  <c r="W29" i="3" a="1"/>
  <c r="W29" i="3" s="1"/>
  <c r="W31" i="3" a="1"/>
  <c r="W31" i="3" s="1"/>
  <c r="W14" i="3" a="1"/>
  <c r="W14" i="3" s="1"/>
  <c r="W22" i="3" a="1"/>
  <c r="W22" i="3" s="1"/>
  <c r="W24" i="3" a="1"/>
  <c r="W24" i="3" s="1"/>
  <c r="W40" i="3" a="1"/>
  <c r="W40" i="3" s="1"/>
  <c r="W54" i="3" a="1"/>
  <c r="W54" i="3" s="1"/>
  <c r="W71" i="3" a="1"/>
  <c r="W71" i="3" s="1"/>
  <c r="W75" i="3" a="1"/>
  <c r="W75" i="3" s="1"/>
  <c r="W59" i="3" a="1"/>
  <c r="W59" i="3" s="1"/>
  <c r="W64" i="3" a="1"/>
  <c r="W64" i="3" s="1"/>
  <c r="W69" i="3" a="1"/>
  <c r="W69" i="3" s="1"/>
  <c r="W78" i="3" a="1"/>
  <c r="W78" i="3" s="1"/>
  <c r="W87" i="3" a="1"/>
  <c r="W87" i="3" s="1"/>
  <c r="W97" i="3" a="1"/>
  <c r="W97" i="3" s="1"/>
  <c r="W111" i="3" a="1"/>
  <c r="W111" i="3" s="1"/>
  <c r="W119" i="3" a="1"/>
  <c r="W119" i="3" s="1"/>
  <c r="W32" i="3" a="1"/>
  <c r="W32" i="3" s="1"/>
  <c r="W73" i="3" a="1"/>
  <c r="W73" i="3" s="1"/>
  <c r="W84" i="3" a="1"/>
  <c r="W84" i="3" s="1"/>
  <c r="W86" i="3" a="1"/>
  <c r="W86" i="3" s="1"/>
  <c r="W94" i="3" a="1"/>
  <c r="W94" i="3" s="1"/>
  <c r="W106" i="3" a="1"/>
  <c r="W106" i="3" s="1"/>
  <c r="W114" i="3" a="1"/>
  <c r="W114" i="3" s="1"/>
  <c r="W122" i="3" a="1"/>
  <c r="W122" i="3" s="1"/>
  <c r="W44" i="3" a="1"/>
  <c r="W44" i="3" s="1"/>
  <c r="W48" i="3" a="1"/>
  <c r="W48" i="3" s="1"/>
  <c r="W62" i="3" a="1"/>
  <c r="W62" i="3" s="1"/>
  <c r="W67" i="3" a="1"/>
  <c r="W67" i="3" s="1"/>
  <c r="W72" i="3" a="1"/>
  <c r="W72" i="3" s="1"/>
  <c r="W91" i="3" a="1"/>
  <c r="W91" i="3" s="1"/>
  <c r="W96" i="3" a="1"/>
  <c r="W96" i="3" s="1"/>
  <c r="W109" i="3" a="1"/>
  <c r="W109" i="3" s="1"/>
  <c r="W117" i="3" a="1"/>
  <c r="W117" i="3" s="1"/>
  <c r="W52" i="3" a="1"/>
  <c r="W52" i="3" s="1"/>
  <c r="W57" i="3" a="1"/>
  <c r="W57" i="3" s="1"/>
  <c r="W74" i="3" a="1"/>
  <c r="W74" i="3" s="1"/>
  <c r="W81" i="3" a="1"/>
  <c r="W81" i="3" s="1"/>
  <c r="W90" i="3" a="1"/>
  <c r="W90" i="3" s="1"/>
  <c r="W98" i="3" a="1"/>
  <c r="W98" i="3" s="1"/>
  <c r="W100" i="3" a="1"/>
  <c r="W100" i="3" s="1"/>
  <c r="W102" i="3" a="1"/>
  <c r="W102" i="3" s="1"/>
  <c r="W104" i="3" a="1"/>
  <c r="W104" i="3" s="1"/>
  <c r="W82" i="3" a="1"/>
  <c r="W82" i="3" s="1"/>
  <c r="W85" i="3" a="1"/>
  <c r="W85" i="3" s="1"/>
  <c r="W93" i="3" a="1"/>
  <c r="W93" i="3" s="1"/>
  <c r="W107" i="3" a="1"/>
  <c r="W107" i="3" s="1"/>
  <c r="W60" i="3" a="1"/>
  <c r="W60" i="3" s="1"/>
  <c r="W70" i="3" a="1"/>
  <c r="W70" i="3" s="1"/>
  <c r="W89" i="3" a="1"/>
  <c r="W89" i="3" s="1"/>
  <c r="W95" i="3" a="1"/>
  <c r="W95" i="3" s="1"/>
  <c r="W55" i="3" a="1"/>
  <c r="W55" i="3" s="1"/>
  <c r="W77" i="3" a="1"/>
  <c r="W77" i="3" s="1"/>
  <c r="W92" i="3" a="1"/>
  <c r="W92" i="3" s="1"/>
  <c r="W101" i="3" a="1"/>
  <c r="W101" i="3" s="1"/>
  <c r="W105" i="3" a="1"/>
  <c r="W105" i="3" s="1"/>
  <c r="W50" i="3" a="1"/>
  <c r="W50" i="3" s="1"/>
  <c r="W88" i="3" a="1"/>
  <c r="W88" i="3" s="1"/>
  <c r="W99" i="3" a="1"/>
  <c r="W99" i="3" s="1"/>
  <c r="W103" i="3" a="1"/>
  <c r="W103" i="3" s="1"/>
  <c r="W108" i="3" a="1"/>
  <c r="W108" i="3" s="1"/>
  <c r="W118" i="3" a="1"/>
  <c r="W118" i="3" s="1"/>
  <c r="W110" i="3" a="1"/>
  <c r="W110" i="3" s="1"/>
  <c r="W115" i="3" a="1"/>
  <c r="W115" i="3" s="1"/>
  <c r="W116" i="3" a="1"/>
  <c r="W116" i="3" s="1"/>
  <c r="W120" i="3" a="1"/>
  <c r="W120" i="3" s="1"/>
  <c r="W121" i="3" a="1"/>
  <c r="W121" i="3" s="1"/>
  <c r="W112" i="3" a="1"/>
  <c r="W112" i="3" s="1"/>
  <c r="W113" i="3" a="1"/>
  <c r="W113" i="3" s="1"/>
  <c r="W83" i="11" l="1" a="1"/>
  <c r="W83" i="11" s="1"/>
  <c r="W91" i="11" a="1"/>
  <c r="W91" i="11" s="1"/>
  <c r="W72" i="11" a="1"/>
  <c r="W72" i="11" s="1"/>
  <c r="W61" i="11" a="1"/>
  <c r="W61" i="11" s="1"/>
  <c r="W66" i="11" a="1"/>
  <c r="W66" i="11" s="1"/>
  <c r="W34" i="11" a="1"/>
  <c r="W34" i="11" s="1"/>
  <c r="W49" i="11" a="1"/>
  <c r="W49" i="11" s="1"/>
  <c r="W57" i="11" a="1"/>
  <c r="W57" i="11" s="1"/>
  <c r="W20" i="11" a="1"/>
  <c r="W20" i="11" s="1"/>
  <c r="W16" i="11" a="1"/>
  <c r="W16" i="11" s="1"/>
  <c r="W77" i="11" a="1"/>
  <c r="W77" i="11" s="1"/>
  <c r="W62" i="11" a="1"/>
  <c r="W62" i="11" s="1"/>
  <c r="W47" i="11" a="1"/>
  <c r="W47" i="11" s="1"/>
  <c r="W50" i="11" a="1"/>
  <c r="W50" i="11" s="1"/>
  <c r="W12" i="11" a="1"/>
  <c r="W12" i="11" s="1"/>
  <c r="W55" i="11" a="1"/>
  <c r="W55" i="11" s="1"/>
  <c r="W79" i="11" a="1"/>
  <c r="W79" i="11" s="1"/>
  <c r="W56" i="11" a="1"/>
  <c r="W56" i="11" s="1"/>
  <c r="W43" i="11" a="1"/>
  <c r="W43" i="11" s="1"/>
  <c r="W25" i="11" a="1"/>
  <c r="W25" i="11" s="1"/>
  <c r="W15" i="11" a="1"/>
  <c r="W15" i="11" s="1"/>
  <c r="W60" i="11" a="1"/>
  <c r="W60" i="11" s="1"/>
  <c r="W35" i="11" a="1"/>
  <c r="W35" i="11" s="1"/>
  <c r="W18" i="11" a="1"/>
  <c r="W18" i="11" s="1"/>
  <c r="W88" i="11" a="1"/>
  <c r="W88" i="11" s="1"/>
  <c r="W53" i="11" a="1"/>
  <c r="W53" i="11" s="1"/>
  <c r="W40" i="11" a="1"/>
  <c r="W40" i="11" s="1"/>
  <c r="W19" i="11" a="1"/>
  <c r="W19" i="11" s="1"/>
  <c r="W24" i="11" a="1"/>
  <c r="W24" i="11" s="1"/>
  <c r="W10" i="11" a="1"/>
  <c r="W10" i="11" s="1"/>
  <c r="W86" i="11" a="1"/>
  <c r="W86" i="11" s="1"/>
  <c r="W54" i="11" a="1"/>
  <c r="W54" i="11" s="1"/>
  <c r="W38" i="11" a="1"/>
  <c r="W38" i="11" s="1"/>
  <c r="W22" i="11" a="1"/>
  <c r="W22" i="11" s="1"/>
  <c r="W11" i="11" a="1"/>
  <c r="W11" i="11" s="1"/>
  <c r="W23" i="11" a="1"/>
  <c r="W23" i="11" s="1"/>
  <c r="W73" i="11" a="1"/>
  <c r="W73" i="11" s="1"/>
  <c r="W36" i="11" a="1"/>
  <c r="W36" i="11" s="1"/>
  <c r="W85" i="11" a="1"/>
  <c r="W85" i="11" s="1"/>
  <c r="W80" i="11" a="1"/>
  <c r="W80" i="11" s="1"/>
  <c r="W70" i="11" a="1"/>
  <c r="W70" i="11" s="1"/>
  <c r="W48" i="11" a="1"/>
  <c r="W48" i="11" s="1"/>
  <c r="W39" i="11" a="1"/>
  <c r="W39" i="11" s="1"/>
  <c r="W69" i="11" a="1"/>
  <c r="W69" i="11" s="1"/>
  <c r="W17" i="11" a="1"/>
  <c r="W17" i="11" s="1"/>
  <c r="W42" i="11" a="1"/>
  <c r="W42" i="11" s="1"/>
  <c r="W45" i="11" a="1"/>
  <c r="W45" i="11" s="1"/>
  <c r="W32" i="11" a="1"/>
  <c r="W32" i="11" s="1"/>
  <c r="W8" i="11" a="1"/>
  <c r="W8" i="11" s="1"/>
  <c r="W74" i="11" a="1"/>
  <c r="W74" i="11" s="1"/>
  <c r="X7" i="11"/>
  <c r="W68" i="11" a="1"/>
  <c r="W68" i="11" s="1"/>
  <c r="W51" i="11" a="1"/>
  <c r="W51" i="11" s="1"/>
  <c r="W59" i="11" a="1"/>
  <c r="W59" i="11" s="1"/>
  <c r="W30" i="11" a="1"/>
  <c r="W30" i="11" s="1"/>
  <c r="W46" i="11" a="1"/>
  <c r="W46" i="11" s="1"/>
  <c r="W58" i="11" a="1"/>
  <c r="W58" i="11" s="1"/>
  <c r="W67" i="11" a="1"/>
  <c r="W67" i="11" s="1"/>
  <c r="W41" i="11" a="1"/>
  <c r="W41" i="11" s="1"/>
  <c r="W82" i="11" a="1"/>
  <c r="W82" i="11" s="1"/>
  <c r="W81" i="11" a="1"/>
  <c r="W81" i="11" s="1"/>
  <c r="W52" i="11" a="1"/>
  <c r="W52" i="11" s="1"/>
  <c r="W37" i="11" a="1"/>
  <c r="W37" i="11" s="1"/>
  <c r="W14" i="11" a="1"/>
  <c r="W14" i="11" s="1"/>
  <c r="W13" i="11" a="1"/>
  <c r="W13" i="11" s="1"/>
  <c r="W90" i="11" a="1"/>
  <c r="W90" i="11" s="1"/>
  <c r="W78" i="11" a="1"/>
  <c r="W78" i="11" s="1"/>
  <c r="W71" i="11" a="1"/>
  <c r="W71" i="11" s="1"/>
  <c r="W75" i="11" a="1"/>
  <c r="W75" i="11" s="1"/>
  <c r="W89" i="11" a="1"/>
  <c r="W89" i="11" s="1"/>
  <c r="W63" i="11" a="1"/>
  <c r="W63" i="11" s="1"/>
  <c r="W9" i="11" a="1"/>
  <c r="W9" i="11" s="1"/>
  <c r="W33" i="11" a="1"/>
  <c r="W33" i="11" s="1"/>
  <c r="W31" i="11" a="1"/>
  <c r="W31" i="11" s="1"/>
  <c r="W26" i="11" a="1"/>
  <c r="W26" i="11" s="1"/>
  <c r="W87" i="11" a="1"/>
  <c r="W87" i="11" s="1"/>
  <c r="W64" i="11" a="1"/>
  <c r="W64" i="11" s="1"/>
  <c r="W84" i="11" a="1"/>
  <c r="W84" i="11" s="1"/>
  <c r="W65" i="11" a="1"/>
  <c r="W65" i="11" s="1"/>
  <c r="W27" i="11" a="1"/>
  <c r="W27" i="11" s="1"/>
  <c r="W21" i="11" a="1"/>
  <c r="W21" i="11" s="1"/>
  <c r="W44" i="11" a="1"/>
  <c r="W44" i="11" s="1"/>
  <c r="W29" i="11" a="1"/>
  <c r="W29" i="11" s="1"/>
  <c r="W76" i="11" a="1"/>
  <c r="W76" i="11" s="1"/>
  <c r="W28" i="11" a="1"/>
  <c r="W28" i="11" s="1"/>
  <c r="V1001" i="11"/>
  <c r="W1001" i="3"/>
  <c r="W1001" i="10"/>
  <c r="X57" i="10" a="1"/>
  <c r="X57" i="10" s="1"/>
  <c r="X94" i="10" a="1"/>
  <c r="X94" i="10" s="1"/>
  <c r="X99" i="10" a="1"/>
  <c r="X99" i="10" s="1"/>
  <c r="X96" i="10" a="1"/>
  <c r="X96" i="10" s="1"/>
  <c r="X97" i="10" a="1"/>
  <c r="X97" i="10" s="1"/>
  <c r="X100" i="10" a="1"/>
  <c r="X100" i="10" s="1"/>
  <c r="X86" i="10" a="1"/>
  <c r="X86" i="10" s="1"/>
  <c r="X61" i="10" a="1"/>
  <c r="X61" i="10" s="1"/>
  <c r="X91" i="10" a="1"/>
  <c r="X91" i="10" s="1"/>
  <c r="X93" i="10" a="1"/>
  <c r="X93" i="10" s="1"/>
  <c r="X88" i="10" a="1"/>
  <c r="X88" i="10" s="1"/>
  <c r="X62" i="10" a="1"/>
  <c r="X62" i="10" s="1"/>
  <c r="X89" i="10" a="1"/>
  <c r="X89" i="10" s="1"/>
  <c r="X81" i="10" a="1"/>
  <c r="X81" i="10" s="1"/>
  <c r="X73" i="10" a="1"/>
  <c r="X73" i="10" s="1"/>
  <c r="X87" i="10" a="1"/>
  <c r="X87" i="10" s="1"/>
  <c r="X78" i="10" a="1"/>
  <c r="X78" i="10" s="1"/>
  <c r="X83" i="10" a="1"/>
  <c r="X83" i="10" s="1"/>
  <c r="X75" i="10" a="1"/>
  <c r="X75" i="10" s="1"/>
  <c r="X85" i="10" a="1"/>
  <c r="X85" i="10" s="1"/>
  <c r="X76" i="10" a="1"/>
  <c r="X76" i="10" s="1"/>
  <c r="X95" i="10" a="1"/>
  <c r="X95" i="10" s="1"/>
  <c r="X92" i="10" a="1"/>
  <c r="X92" i="10" s="1"/>
  <c r="X84" i="10" a="1"/>
  <c r="X84" i="10" s="1"/>
  <c r="X66" i="10" a="1"/>
  <c r="X66" i="10" s="1"/>
  <c r="X90" i="10" a="1"/>
  <c r="X90" i="10" s="1"/>
  <c r="X77" i="10" a="1"/>
  <c r="X77" i="10" s="1"/>
  <c r="X71" i="10" a="1"/>
  <c r="X71" i="10" s="1"/>
  <c r="X63" i="10" a="1"/>
  <c r="X63" i="10" s="1"/>
  <c r="X68" i="10" a="1"/>
  <c r="X68" i="10" s="1"/>
  <c r="X69" i="10" a="1"/>
  <c r="X69" i="10" s="1"/>
  <c r="X67" i="10" a="1"/>
  <c r="X67" i="10" s="1"/>
  <c r="X52" i="10" a="1"/>
  <c r="X52" i="10" s="1"/>
  <c r="X44" i="10" a="1"/>
  <c r="X44" i="10" s="1"/>
  <c r="X36" i="10" a="1"/>
  <c r="X36" i="10" s="1"/>
  <c r="X79" i="10" a="1"/>
  <c r="X79" i="10" s="1"/>
  <c r="X58" i="10" a="1"/>
  <c r="X58" i="10" s="1"/>
  <c r="X49" i="10" a="1"/>
  <c r="X49" i="10" s="1"/>
  <c r="X41" i="10" a="1"/>
  <c r="X41" i="10" s="1"/>
  <c r="X33" i="10" a="1"/>
  <c r="X33" i="10" s="1"/>
  <c r="X98" i="10" a="1"/>
  <c r="X98" i="10" s="1"/>
  <c r="X82" i="10" a="1"/>
  <c r="X82" i="10" s="1"/>
  <c r="X70" i="10" a="1"/>
  <c r="X70" i="10" s="1"/>
  <c r="X54" i="10" a="1"/>
  <c r="X54" i="10" s="1"/>
  <c r="X46" i="10" a="1"/>
  <c r="X46" i="10" s="1"/>
  <c r="X38" i="10" a="1"/>
  <c r="X38" i="10" s="1"/>
  <c r="X55" i="10" a="1"/>
  <c r="X55" i="10" s="1"/>
  <c r="X47" i="10" a="1"/>
  <c r="X47" i="10" s="1"/>
  <c r="X39" i="10" a="1"/>
  <c r="X39" i="10" s="1"/>
  <c r="X31" i="10" a="1"/>
  <c r="X31" i="10" s="1"/>
  <c r="X51" i="10" a="1"/>
  <c r="X51" i="10" s="1"/>
  <c r="X42" i="10" a="1"/>
  <c r="X42" i="10" s="1"/>
  <c r="X25" i="10" a="1"/>
  <c r="X25" i="10" s="1"/>
  <c r="X64" i="10" a="1"/>
  <c r="X64" i="10" s="1"/>
  <c r="X43" i="10" a="1"/>
  <c r="X43" i="10" s="1"/>
  <c r="X34" i="10" a="1"/>
  <c r="X34" i="10" s="1"/>
  <c r="X30" i="10" a="1"/>
  <c r="X30" i="10" s="1"/>
  <c r="X80" i="10" a="1"/>
  <c r="X80" i="10" s="1"/>
  <c r="X74" i="10" a="1"/>
  <c r="X74" i="10" s="1"/>
  <c r="X60" i="10" a="1"/>
  <c r="X60" i="10" s="1"/>
  <c r="X53" i="10" a="1"/>
  <c r="X53" i="10" s="1"/>
  <c r="X35" i="10" a="1"/>
  <c r="X35" i="10" s="1"/>
  <c r="X27" i="10" a="1"/>
  <c r="X27" i="10" s="1"/>
  <c r="X65" i="10" a="1"/>
  <c r="X65" i="10" s="1"/>
  <c r="X56" i="10" a="1"/>
  <c r="X56" i="10" s="1"/>
  <c r="X72" i="10" a="1"/>
  <c r="X72" i="10" s="1"/>
  <c r="X50" i="10" a="1"/>
  <c r="X50" i="10" s="1"/>
  <c r="X32" i="10" a="1"/>
  <c r="X32" i="10" s="1"/>
  <c r="X28" i="10" a="1"/>
  <c r="X28" i="10" s="1"/>
  <c r="X29" i="10" a="1"/>
  <c r="X29" i="10" s="1"/>
  <c r="X37" i="10" a="1"/>
  <c r="X37" i="10" s="1"/>
  <c r="X59" i="10" a="1"/>
  <c r="X59" i="10" s="1"/>
  <c r="X48" i="10" a="1"/>
  <c r="X48" i="10" s="1"/>
  <c r="X26" i="10" a="1"/>
  <c r="X26" i="10" s="1"/>
  <c r="X19" i="10" a="1"/>
  <c r="X19" i="10" s="1"/>
  <c r="X11" i="10" a="1"/>
  <c r="X11" i="10" s="1"/>
  <c r="X22" i="10" a="1"/>
  <c r="X22" i="10" s="1"/>
  <c r="X16" i="10" a="1"/>
  <c r="X16" i="10" s="1"/>
  <c r="X8" i="10" a="1"/>
  <c r="X8" i="10" s="1"/>
  <c r="X21" i="10" a="1"/>
  <c r="X21" i="10" s="1"/>
  <c r="X13" i="10" a="1"/>
  <c r="X13" i="10" s="1"/>
  <c r="X40" i="10" a="1"/>
  <c r="X40" i="10" s="1"/>
  <c r="X24" i="10" a="1"/>
  <c r="X24" i="10" s="1"/>
  <c r="X45" i="10" a="1"/>
  <c r="X45" i="10" s="1"/>
  <c r="X20" i="10" a="1"/>
  <c r="X20" i="10" s="1"/>
  <c r="X23" i="10" a="1"/>
  <c r="X23" i="10" s="1"/>
  <c r="X14" i="10" a="1"/>
  <c r="X14" i="10" s="1"/>
  <c r="Y7" i="10"/>
  <c r="X12" i="10" a="1"/>
  <c r="X12" i="10" s="1"/>
  <c r="X15" i="10" a="1"/>
  <c r="X15" i="10" s="1"/>
  <c r="X17" i="10" a="1"/>
  <c r="X17" i="10" s="1"/>
  <c r="X9" i="10" a="1"/>
  <c r="X9" i="10" s="1"/>
  <c r="X18" i="10" a="1"/>
  <c r="X18" i="10" s="1"/>
  <c r="X10" i="10" a="1"/>
  <c r="X10" i="10" s="1"/>
  <c r="X19" i="3" a="1"/>
  <c r="X19" i="3" s="1"/>
  <c r="X39" i="3" a="1"/>
  <c r="X39" i="3" s="1"/>
  <c r="X43" i="3" a="1"/>
  <c r="X43" i="3" s="1"/>
  <c r="X50" i="3" a="1"/>
  <c r="X50" i="3" s="1"/>
  <c r="X15" i="3" a="1"/>
  <c r="X15" i="3" s="1"/>
  <c r="X21" i="3" a="1"/>
  <c r="X21" i="3" s="1"/>
  <c r="X10" i="3" a="1"/>
  <c r="X10" i="3" s="1"/>
  <c r="X22" i="3" a="1"/>
  <c r="X22" i="3" s="1"/>
  <c r="X31" i="3" a="1"/>
  <c r="X31" i="3" s="1"/>
  <c r="X40" i="3" a="1"/>
  <c r="X40" i="3" s="1"/>
  <c r="X54" i="3" a="1"/>
  <c r="X54" i="3" s="1"/>
  <c r="X71" i="3" a="1"/>
  <c r="X71" i="3" s="1"/>
  <c r="X78" i="3" a="1"/>
  <c r="X78" i="3" s="1"/>
  <c r="X82" i="3" a="1"/>
  <c r="X82" i="3" s="1"/>
  <c r="X14" i="3" a="1"/>
  <c r="X14" i="3" s="1"/>
  <c r="X17" i="3" a="1"/>
  <c r="X17" i="3" s="1"/>
  <c r="X20" i="3" a="1"/>
  <c r="X20" i="3" s="1"/>
  <c r="X24" i="3" a="1"/>
  <c r="X24" i="3" s="1"/>
  <c r="X36" i="3" a="1"/>
  <c r="X36" i="3" s="1"/>
  <c r="X45" i="3" a="1"/>
  <c r="X45" i="3" s="1"/>
  <c r="X49" i="3" a="1"/>
  <c r="X49" i="3" s="1"/>
  <c r="X56" i="3" a="1"/>
  <c r="X56" i="3" s="1"/>
  <c r="X61" i="3" a="1"/>
  <c r="X61" i="3" s="1"/>
  <c r="X66" i="3" a="1"/>
  <c r="X66" i="3" s="1"/>
  <c r="X75" i="3" a="1"/>
  <c r="X75" i="3" s="1"/>
  <c r="X83" i="3" a="1"/>
  <c r="X83" i="3" s="1"/>
  <c r="X13" i="3" a="1"/>
  <c r="X13" i="3" s="1"/>
  <c r="X16" i="3" a="1"/>
  <c r="X16" i="3" s="1"/>
  <c r="X26" i="3" a="1"/>
  <c r="X26" i="3" s="1"/>
  <c r="X28" i="3" a="1"/>
  <c r="X28" i="3" s="1"/>
  <c r="X47" i="3" a="1"/>
  <c r="X47" i="3" s="1"/>
  <c r="X51" i="3" a="1"/>
  <c r="X51" i="3" s="1"/>
  <c r="X68" i="3" a="1"/>
  <c r="X68" i="3" s="1"/>
  <c r="X79" i="3" a="1"/>
  <c r="X79" i="3" s="1"/>
  <c r="X11" i="3" a="1"/>
  <c r="X11" i="3" s="1"/>
  <c r="X30" i="3" a="1"/>
  <c r="X30" i="3" s="1"/>
  <c r="X8" i="3" a="1"/>
  <c r="X8" i="3" s="1"/>
  <c r="X25" i="3" a="1"/>
  <c r="X25" i="3" s="1"/>
  <c r="X9" i="3" a="1"/>
  <c r="X9" i="3" s="1"/>
  <c r="X23" i="3" a="1"/>
  <c r="X23" i="3" s="1"/>
  <c r="X27" i="3" a="1"/>
  <c r="X27" i="3" s="1"/>
  <c r="X12" i="3" a="1"/>
  <c r="X12" i="3" s="1"/>
  <c r="X18" i="3" a="1"/>
  <c r="X18" i="3" s="1"/>
  <c r="X29" i="3" a="1"/>
  <c r="X29" i="3" s="1"/>
  <c r="X41" i="3" a="1"/>
  <c r="X41" i="3" s="1"/>
  <c r="X52" i="3" a="1"/>
  <c r="X52" i="3" s="1"/>
  <c r="X59" i="3" a="1"/>
  <c r="X59" i="3" s="1"/>
  <c r="X64" i="3" a="1"/>
  <c r="X64" i="3" s="1"/>
  <c r="X69" i="3" a="1"/>
  <c r="X69" i="3" s="1"/>
  <c r="X74" i="3" a="1"/>
  <c r="X74" i="3" s="1"/>
  <c r="X33" i="3" a="1"/>
  <c r="X33" i="3" s="1"/>
  <c r="X88" i="3" a="1"/>
  <c r="X88" i="3" s="1"/>
  <c r="X103" i="3" a="1"/>
  <c r="X103" i="3" s="1"/>
  <c r="X108" i="3" a="1"/>
  <c r="X108" i="3" s="1"/>
  <c r="X116" i="3" a="1"/>
  <c r="X116" i="3" s="1"/>
  <c r="X38" i="3" a="1"/>
  <c r="X38" i="3" s="1"/>
  <c r="X53" i="3" a="1"/>
  <c r="X53" i="3" s="1"/>
  <c r="X58" i="3" a="1"/>
  <c r="X58" i="3" s="1"/>
  <c r="X63" i="3" a="1"/>
  <c r="X63" i="3" s="1"/>
  <c r="X87" i="3" a="1"/>
  <c r="X87" i="3" s="1"/>
  <c r="X97" i="3" a="1"/>
  <c r="X97" i="3" s="1"/>
  <c r="X99" i="3" a="1"/>
  <c r="X99" i="3" s="1"/>
  <c r="X111" i="3" a="1"/>
  <c r="X111" i="3" s="1"/>
  <c r="X119" i="3" a="1"/>
  <c r="X119" i="3" s="1"/>
  <c r="X32" i="3" a="1"/>
  <c r="X32" i="3" s="1"/>
  <c r="X73" i="3" a="1"/>
  <c r="X73" i="3" s="1"/>
  <c r="X80" i="3" a="1"/>
  <c r="X80" i="3" s="1"/>
  <c r="X106" i="3" a="1"/>
  <c r="X106" i="3" s="1"/>
  <c r="X114" i="3" a="1"/>
  <c r="X114" i="3" s="1"/>
  <c r="X122" i="3" a="1"/>
  <c r="X122" i="3" s="1"/>
  <c r="X48" i="3" a="1"/>
  <c r="X48" i="3" s="1"/>
  <c r="X62" i="3" a="1"/>
  <c r="X62" i="3" s="1"/>
  <c r="X72" i="3" a="1"/>
  <c r="X72" i="3" s="1"/>
  <c r="X84" i="3" a="1"/>
  <c r="X84" i="3" s="1"/>
  <c r="X86" i="3" a="1"/>
  <c r="X86" i="3" s="1"/>
  <c r="X91" i="3" a="1"/>
  <c r="X91" i="3" s="1"/>
  <c r="X94" i="3" a="1"/>
  <c r="X94" i="3" s="1"/>
  <c r="X96" i="3" a="1"/>
  <c r="X96" i="3" s="1"/>
  <c r="X37" i="3" a="1"/>
  <c r="X37" i="3" s="1"/>
  <c r="X44" i="3" a="1"/>
  <c r="X44" i="3" s="1"/>
  <c r="X57" i="3" a="1"/>
  <c r="X57" i="3" s="1"/>
  <c r="X67" i="3" a="1"/>
  <c r="X67" i="3" s="1"/>
  <c r="X81" i="3" a="1"/>
  <c r="X81" i="3" s="1"/>
  <c r="X98" i="3" a="1"/>
  <c r="X98" i="3" s="1"/>
  <c r="X100" i="3" a="1"/>
  <c r="X100" i="3" s="1"/>
  <c r="X102" i="3" a="1"/>
  <c r="X102" i="3" s="1"/>
  <c r="X104" i="3" a="1"/>
  <c r="X104" i="3" s="1"/>
  <c r="X35" i="3" a="1"/>
  <c r="X35" i="3" s="1"/>
  <c r="X65" i="3" a="1"/>
  <c r="X65" i="3" s="1"/>
  <c r="X76" i="3" a="1"/>
  <c r="X76" i="3" s="1"/>
  <c r="X85" i="3" a="1"/>
  <c r="X85" i="3" s="1"/>
  <c r="X90" i="3" a="1"/>
  <c r="X90" i="3" s="1"/>
  <c r="X93" i="3" a="1"/>
  <c r="X93" i="3" s="1"/>
  <c r="X107" i="3" a="1"/>
  <c r="X107" i="3" s="1"/>
  <c r="X42" i="3" a="1"/>
  <c r="X42" i="3" s="1"/>
  <c r="X70" i="3" a="1"/>
  <c r="X70" i="3" s="1"/>
  <c r="X89" i="3" a="1"/>
  <c r="X89" i="3" s="1"/>
  <c r="X34" i="3" a="1"/>
  <c r="X34" i="3" s="1"/>
  <c r="X46" i="3" a="1"/>
  <c r="X46" i="3" s="1"/>
  <c r="X55" i="3" a="1"/>
  <c r="X55" i="3" s="1"/>
  <c r="X60" i="3" a="1"/>
  <c r="X60" i="3" s="1"/>
  <c r="X77" i="3" a="1"/>
  <c r="X77" i="3" s="1"/>
  <c r="X92" i="3" a="1"/>
  <c r="X92" i="3" s="1"/>
  <c r="X95" i="3" a="1"/>
  <c r="X95" i="3" s="1"/>
  <c r="X101" i="3" a="1"/>
  <c r="X101" i="3" s="1"/>
  <c r="X105" i="3" a="1"/>
  <c r="X105" i="3" s="1"/>
  <c r="X117" i="3" a="1"/>
  <c r="X117" i="3" s="1"/>
  <c r="X118" i="3" a="1"/>
  <c r="X118" i="3" s="1"/>
  <c r="X109" i="3" a="1"/>
  <c r="X109" i="3" s="1"/>
  <c r="X110" i="3" a="1"/>
  <c r="X110" i="3" s="1"/>
  <c r="X115" i="3" a="1"/>
  <c r="X115" i="3" s="1"/>
  <c r="X120" i="3" a="1"/>
  <c r="X120" i="3" s="1"/>
  <c r="X121" i="3" a="1"/>
  <c r="X121" i="3" s="1"/>
  <c r="X112" i="3" a="1"/>
  <c r="X112" i="3" s="1"/>
  <c r="X113" i="3" a="1"/>
  <c r="X113" i="3" s="1"/>
  <c r="X90" i="11" l="1" a="1"/>
  <c r="X90" i="11" s="1"/>
  <c r="X63" i="11" a="1"/>
  <c r="X63" i="11" s="1"/>
  <c r="X80" i="11" a="1"/>
  <c r="X80" i="11" s="1"/>
  <c r="X50" i="11" a="1"/>
  <c r="X50" i="11" s="1"/>
  <c r="X60" i="11" a="1"/>
  <c r="X60" i="11" s="1"/>
  <c r="X65" i="11" a="1"/>
  <c r="X65" i="11" s="1"/>
  <c r="X11" i="11" a="1"/>
  <c r="X11" i="11" s="1"/>
  <c r="X29" i="11" a="1"/>
  <c r="X29" i="11" s="1"/>
  <c r="X51" i="11" a="1"/>
  <c r="X51" i="11" s="1"/>
  <c r="X17" i="11" a="1"/>
  <c r="X17" i="11" s="1"/>
  <c r="X34" i="11" a="1"/>
  <c r="X34" i="11" s="1"/>
  <c r="X85" i="11" a="1"/>
  <c r="X85" i="11" s="1"/>
  <c r="X84" i="11" a="1"/>
  <c r="X84" i="11" s="1"/>
  <c r="X66" i="11" a="1"/>
  <c r="X66" i="11" s="1"/>
  <c r="X54" i="11" a="1"/>
  <c r="X54" i="11" s="1"/>
  <c r="X61" i="11" a="1"/>
  <c r="X61" i="11" s="1"/>
  <c r="X13" i="11" a="1"/>
  <c r="X13" i="11" s="1"/>
  <c r="X22" i="11" a="1"/>
  <c r="X22" i="11" s="1"/>
  <c r="X76" i="11" a="1"/>
  <c r="X76" i="11" s="1"/>
  <c r="X33" i="11" a="1"/>
  <c r="X33" i="11" s="1"/>
  <c r="X45" i="11" a="1"/>
  <c r="X45" i="11" s="1"/>
  <c r="X87" i="11" a="1"/>
  <c r="X87" i="11" s="1"/>
  <c r="X58" i="11" a="1"/>
  <c r="X58" i="11" s="1"/>
  <c r="X44" i="11" a="1"/>
  <c r="X44" i="11" s="1"/>
  <c r="X88" i="11" a="1"/>
  <c r="X88" i="11" s="1"/>
  <c r="X67" i="11" a="1"/>
  <c r="X67" i="11" s="1"/>
  <c r="X78" i="11" a="1"/>
  <c r="X78" i="11" s="1"/>
  <c r="X74" i="11" a="1"/>
  <c r="X74" i="11" s="1"/>
  <c r="X59" i="11" a="1"/>
  <c r="X59" i="11" s="1"/>
  <c r="X68" i="11" a="1"/>
  <c r="X68" i="11" s="1"/>
  <c r="X52" i="11" a="1"/>
  <c r="X52" i="11" s="1"/>
  <c r="X21" i="11" a="1"/>
  <c r="X21" i="11" s="1"/>
  <c r="X30" i="11" a="1"/>
  <c r="X30" i="11" s="1"/>
  <c r="X18" i="11" a="1"/>
  <c r="X18" i="11" s="1"/>
  <c r="X23" i="11" a="1"/>
  <c r="X23" i="11" s="1"/>
  <c r="X75" i="11" a="1"/>
  <c r="X75" i="11" s="1"/>
  <c r="X40" i="11" a="1"/>
  <c r="X40" i="11" s="1"/>
  <c r="X9" i="11" a="1"/>
  <c r="X9" i="11" s="1"/>
  <c r="X81" i="11" a="1"/>
  <c r="X81" i="11" s="1"/>
  <c r="X55" i="11" a="1"/>
  <c r="X55" i="11" s="1"/>
  <c r="X32" i="11" a="1"/>
  <c r="X32" i="11" s="1"/>
  <c r="X28" i="11" a="1"/>
  <c r="X28" i="11" s="1"/>
  <c r="X82" i="11" a="1"/>
  <c r="X82" i="11" s="1"/>
  <c r="X56" i="11" a="1"/>
  <c r="X56" i="11" s="1"/>
  <c r="X16" i="11" a="1"/>
  <c r="X16" i="11" s="1"/>
  <c r="X20" i="11" a="1"/>
  <c r="X20" i="11" s="1"/>
  <c r="X91" i="11" a="1"/>
  <c r="X91" i="11" s="1"/>
  <c r="X72" i="11" a="1"/>
  <c r="X72" i="11" s="1"/>
  <c r="X53" i="11" a="1"/>
  <c r="X53" i="11" s="1"/>
  <c r="X47" i="11" a="1"/>
  <c r="X47" i="11" s="1"/>
  <c r="X42" i="11" a="1"/>
  <c r="X42" i="11" s="1"/>
  <c r="X39" i="11" a="1"/>
  <c r="X39" i="11" s="1"/>
  <c r="X24" i="11" a="1"/>
  <c r="X24" i="11" s="1"/>
  <c r="X35" i="11" a="1"/>
  <c r="X35" i="11" s="1"/>
  <c r="Y7" i="11"/>
  <c r="X79" i="11" a="1"/>
  <c r="X79" i="11" s="1"/>
  <c r="X77" i="11" a="1"/>
  <c r="X77" i="11" s="1"/>
  <c r="X83" i="11" a="1"/>
  <c r="X83" i="11" s="1"/>
  <c r="X38" i="11" a="1"/>
  <c r="X38" i="11" s="1"/>
  <c r="X48" i="11" a="1"/>
  <c r="X48" i="11" s="1"/>
  <c r="X57" i="11" a="1"/>
  <c r="X57" i="11" s="1"/>
  <c r="X27" i="11" a="1"/>
  <c r="X27" i="11" s="1"/>
  <c r="X8" i="11" a="1"/>
  <c r="X8" i="11" s="1"/>
  <c r="X41" i="11" a="1"/>
  <c r="X41" i="11" s="1"/>
  <c r="X25" i="11" a="1"/>
  <c r="X25" i="11" s="1"/>
  <c r="X31" i="11" a="1"/>
  <c r="X31" i="11" s="1"/>
  <c r="X89" i="11" a="1"/>
  <c r="X89" i="11" s="1"/>
  <c r="X70" i="11" a="1"/>
  <c r="X70" i="11" s="1"/>
  <c r="X73" i="11" a="1"/>
  <c r="X73" i="11" s="1"/>
  <c r="X62" i="11" a="1"/>
  <c r="X62" i="11" s="1"/>
  <c r="X71" i="11" a="1"/>
  <c r="X71" i="11" s="1"/>
  <c r="X69" i="11" a="1"/>
  <c r="X69" i="11" s="1"/>
  <c r="X19" i="11" a="1"/>
  <c r="X19" i="11" s="1"/>
  <c r="X36" i="11" a="1"/>
  <c r="X36" i="11" s="1"/>
  <c r="X37" i="11" a="1"/>
  <c r="X37" i="11" s="1"/>
  <c r="X26" i="11" a="1"/>
  <c r="X26" i="11" s="1"/>
  <c r="X12" i="11" a="1"/>
  <c r="X12" i="11" s="1"/>
  <c r="X64" i="11" a="1"/>
  <c r="X64" i="11" s="1"/>
  <c r="X43" i="11" a="1"/>
  <c r="X43" i="11" s="1"/>
  <c r="X14" i="11" a="1"/>
  <c r="X14" i="11" s="1"/>
  <c r="X10" i="11" a="1"/>
  <c r="X10" i="11" s="1"/>
  <c r="X86" i="11" a="1"/>
  <c r="X86" i="11" s="1"/>
  <c r="X46" i="11" a="1"/>
  <c r="X46" i="11" s="1"/>
  <c r="X49" i="11" a="1"/>
  <c r="X49" i="11" s="1"/>
  <c r="X15" i="11" a="1"/>
  <c r="X15" i="11" s="1"/>
  <c r="W1001" i="11"/>
  <c r="X1001" i="3"/>
  <c r="X1001" i="10"/>
  <c r="Y96" i="10" a="1"/>
  <c r="Y96" i="10" s="1"/>
  <c r="Y61" i="10" a="1"/>
  <c r="Y61" i="10" s="1"/>
  <c r="Y93" i="10" a="1"/>
  <c r="Y93" i="10" s="1"/>
  <c r="Y98" i="10" a="1"/>
  <c r="Y98" i="10" s="1"/>
  <c r="Y99" i="10" a="1"/>
  <c r="Y99" i="10" s="1"/>
  <c r="Y88" i="10" a="1"/>
  <c r="Y88" i="10" s="1"/>
  <c r="Y62" i="10" a="1"/>
  <c r="Y62" i="10" s="1"/>
  <c r="Y85" i="10" a="1"/>
  <c r="Y85" i="10" s="1"/>
  <c r="Y57" i="10" a="1"/>
  <c r="Y57" i="10" s="1"/>
  <c r="Y95" i="10" a="1"/>
  <c r="Y95" i="10" s="1"/>
  <c r="Y90" i="10" a="1"/>
  <c r="Y90" i="10" s="1"/>
  <c r="Y91" i="10" a="1"/>
  <c r="Y91" i="10" s="1"/>
  <c r="Y86" i="10" a="1"/>
  <c r="Y86" i="10" s="1"/>
  <c r="Y83" i="10" a="1"/>
  <c r="Y83" i="10" s="1"/>
  <c r="Y75" i="10" a="1"/>
  <c r="Y75" i="10" s="1"/>
  <c r="Y97" i="10" a="1"/>
  <c r="Y97" i="10" s="1"/>
  <c r="Y89" i="10" a="1"/>
  <c r="Y89" i="10" s="1"/>
  <c r="Y80" i="10" a="1"/>
  <c r="Y80" i="10" s="1"/>
  <c r="Y72" i="10" a="1"/>
  <c r="Y72" i="10" s="1"/>
  <c r="Y94" i="10" a="1"/>
  <c r="Y94" i="10" s="1"/>
  <c r="Y77" i="10" a="1"/>
  <c r="Y77" i="10" s="1"/>
  <c r="Y87" i="10" a="1"/>
  <c r="Y87" i="10" s="1"/>
  <c r="Y78" i="10" a="1"/>
  <c r="Y78" i="10" s="1"/>
  <c r="Y68" i="10" a="1"/>
  <c r="Y68" i="10" s="1"/>
  <c r="Y79" i="10" a="1"/>
  <c r="Y79" i="10" s="1"/>
  <c r="Y65" i="10" a="1"/>
  <c r="Y65" i="10" s="1"/>
  <c r="Y70" i="10" a="1"/>
  <c r="Y70" i="10" s="1"/>
  <c r="Y60" i="10" a="1"/>
  <c r="Y60" i="10" s="1"/>
  <c r="Y100" i="10" a="1"/>
  <c r="Y100" i="10" s="1"/>
  <c r="Y76" i="10" a="1"/>
  <c r="Y76" i="10" s="1"/>
  <c r="Y71" i="10" a="1"/>
  <c r="Y71" i="10" s="1"/>
  <c r="Y63" i="10" a="1"/>
  <c r="Y63" i="10" s="1"/>
  <c r="Y82" i="10" a="1"/>
  <c r="Y82" i="10" s="1"/>
  <c r="Y81" i="10" a="1"/>
  <c r="Y81" i="10" s="1"/>
  <c r="Y69" i="10" a="1"/>
  <c r="Y69" i="10" s="1"/>
  <c r="Y54" i="10" a="1"/>
  <c r="Y54" i="10" s="1"/>
  <c r="Y46" i="10" a="1"/>
  <c r="Y46" i="10" s="1"/>
  <c r="Y38" i="10" a="1"/>
  <c r="Y38" i="10" s="1"/>
  <c r="Y74" i="10" a="1"/>
  <c r="Y74" i="10" s="1"/>
  <c r="Y73" i="10" a="1"/>
  <c r="Y73" i="10" s="1"/>
  <c r="Y51" i="10" a="1"/>
  <c r="Y51" i="10" s="1"/>
  <c r="Y43" i="10" a="1"/>
  <c r="Y43" i="10" s="1"/>
  <c r="Y35" i="10" a="1"/>
  <c r="Y35" i="10" s="1"/>
  <c r="Y56" i="10" a="1"/>
  <c r="Y56" i="10" s="1"/>
  <c r="Y48" i="10" a="1"/>
  <c r="Y48" i="10" s="1"/>
  <c r="Y40" i="10" a="1"/>
  <c r="Y40" i="10" s="1"/>
  <c r="Y32" i="10" a="1"/>
  <c r="Y32" i="10" s="1"/>
  <c r="Y66" i="10" a="1"/>
  <c r="Y66" i="10" s="1"/>
  <c r="Y58" i="10" a="1"/>
  <c r="Y58" i="10" s="1"/>
  <c r="Y49" i="10" a="1"/>
  <c r="Y49" i="10" s="1"/>
  <c r="Y41" i="10" a="1"/>
  <c r="Y41" i="10" s="1"/>
  <c r="Y33" i="10" a="1"/>
  <c r="Y33" i="10" s="1"/>
  <c r="Y53" i="10" a="1"/>
  <c r="Y53" i="10" s="1"/>
  <c r="Y27" i="10" a="1"/>
  <c r="Y27" i="10" s="1"/>
  <c r="Y84" i="10" a="1"/>
  <c r="Y84" i="10" s="1"/>
  <c r="Y52" i="10" a="1"/>
  <c r="Y52" i="10" s="1"/>
  <c r="Y45" i="10" a="1"/>
  <c r="Y45" i="10" s="1"/>
  <c r="Y24" i="10" a="1"/>
  <c r="Y24" i="10" s="1"/>
  <c r="Y92" i="10" a="1"/>
  <c r="Y92" i="10" s="1"/>
  <c r="Y55" i="10" a="1"/>
  <c r="Y55" i="10" s="1"/>
  <c r="Y44" i="10" a="1"/>
  <c r="Y44" i="10" s="1"/>
  <c r="Y37" i="10" a="1"/>
  <c r="Y37" i="10" s="1"/>
  <c r="Y29" i="10" a="1"/>
  <c r="Y29" i="10" s="1"/>
  <c r="Y67" i="10" a="1"/>
  <c r="Y67" i="10" s="1"/>
  <c r="Y59" i="10" a="1"/>
  <c r="Y59" i="10" s="1"/>
  <c r="Y64" i="10" a="1"/>
  <c r="Y64" i="10" s="1"/>
  <c r="Y34" i="10" a="1"/>
  <c r="Y34" i="10" s="1"/>
  <c r="Y30" i="10" a="1"/>
  <c r="Y30" i="10" s="1"/>
  <c r="Y50" i="10" a="1"/>
  <c r="Y50" i="10" s="1"/>
  <c r="Y31" i="10" a="1"/>
  <c r="Y31" i="10" s="1"/>
  <c r="Y42" i="10" a="1"/>
  <c r="Y42" i="10" s="1"/>
  <c r="Y47" i="10" a="1"/>
  <c r="Y47" i="10" s="1"/>
  <c r="Y28" i="10" a="1"/>
  <c r="Y28" i="10" s="1"/>
  <c r="Y21" i="10" a="1"/>
  <c r="Y21" i="10" s="1"/>
  <c r="Y13" i="10" a="1"/>
  <c r="Y13" i="10" s="1"/>
  <c r="Y25" i="10" a="1"/>
  <c r="Y25" i="10" s="1"/>
  <c r="Y18" i="10" a="1"/>
  <c r="Y18" i="10" s="1"/>
  <c r="Y10" i="10" a="1"/>
  <c r="Y10" i="10" s="1"/>
  <c r="Y15" i="10" a="1"/>
  <c r="Y15" i="10" s="1"/>
  <c r="Y20" i="10" a="1"/>
  <c r="Y20" i="10" s="1"/>
  <c r="Y36" i="10" a="1"/>
  <c r="Y36" i="10" s="1"/>
  <c r="Y23" i="10" a="1"/>
  <c r="Y23" i="10" s="1"/>
  <c r="Y39" i="10" a="1"/>
  <c r="Y39" i="10" s="1"/>
  <c r="Y26" i="10" a="1"/>
  <c r="Y26" i="10" s="1"/>
  <c r="Y22" i="10" a="1"/>
  <c r="Y22" i="10" s="1"/>
  <c r="Y16" i="10" a="1"/>
  <c r="Y16" i="10" s="1"/>
  <c r="Y8" i="10" a="1"/>
  <c r="Y8" i="10" s="1"/>
  <c r="Y14" i="10" a="1"/>
  <c r="Y14" i="10" s="1"/>
  <c r="Y17" i="10" a="1"/>
  <c r="Y17" i="10" s="1"/>
  <c r="Y9" i="10" a="1"/>
  <c r="Y9" i="10" s="1"/>
  <c r="Z7" i="10"/>
  <c r="Y12" i="10" a="1"/>
  <c r="Y12" i="10" s="1"/>
  <c r="Y19" i="10" a="1"/>
  <c r="Y19" i="10" s="1"/>
  <c r="Y11" i="10" a="1"/>
  <c r="Y11" i="10" s="1"/>
  <c r="Y9" i="3" a="1"/>
  <c r="Y9" i="3" s="1"/>
  <c r="Y14" i="3" a="1"/>
  <c r="Y14" i="3" s="1"/>
  <c r="Y18" i="3" a="1"/>
  <c r="Y18" i="3" s="1"/>
  <c r="Y22" i="3" a="1"/>
  <c r="Y22" i="3" s="1"/>
  <c r="Y23" i="3" a="1"/>
  <c r="Y23" i="3" s="1"/>
  <c r="Y31" i="3" a="1"/>
  <c r="Y31" i="3" s="1"/>
  <c r="Y38" i="3" a="1"/>
  <c r="Y38" i="3" s="1"/>
  <c r="Y47" i="3" a="1"/>
  <c r="Y47" i="3" s="1"/>
  <c r="Y12" i="3" a="1"/>
  <c r="Y12" i="3" s="1"/>
  <c r="Y29" i="3" a="1"/>
  <c r="Y29" i="3" s="1"/>
  <c r="Y33" i="3" a="1"/>
  <c r="Y33" i="3" s="1"/>
  <c r="Y52" i="3" a="1"/>
  <c r="Y52" i="3" s="1"/>
  <c r="Y57" i="3" a="1"/>
  <c r="Y57" i="3" s="1"/>
  <c r="Y59" i="3" a="1"/>
  <c r="Y59" i="3" s="1"/>
  <c r="Y69" i="3" a="1"/>
  <c r="Y69" i="3" s="1"/>
  <c r="Y74" i="3" a="1"/>
  <c r="Y74" i="3" s="1"/>
  <c r="Y81" i="3" a="1"/>
  <c r="Y81" i="3" s="1"/>
  <c r="Y10" i="3" a="1"/>
  <c r="Y10" i="3" s="1"/>
  <c r="Y40" i="3" a="1"/>
  <c r="Y40" i="3" s="1"/>
  <c r="Y41" i="3" a="1"/>
  <c r="Y41" i="3" s="1"/>
  <c r="Y54" i="3" a="1"/>
  <c r="Y54" i="3" s="1"/>
  <c r="Y64" i="3" a="1"/>
  <c r="Y64" i="3" s="1"/>
  <c r="Y71" i="3" a="1"/>
  <c r="Y71" i="3" s="1"/>
  <c r="Y78" i="3" a="1"/>
  <c r="Y78" i="3" s="1"/>
  <c r="Y82" i="3" a="1"/>
  <c r="Y82" i="3" s="1"/>
  <c r="Y24" i="3" a="1"/>
  <c r="Y24" i="3" s="1"/>
  <c r="Y39" i="3" a="1"/>
  <c r="Y39" i="3" s="1"/>
  <c r="Y43" i="3" a="1"/>
  <c r="Y43" i="3" s="1"/>
  <c r="Y45" i="3" a="1"/>
  <c r="Y45" i="3" s="1"/>
  <c r="Y56" i="3" a="1"/>
  <c r="Y56" i="3" s="1"/>
  <c r="Y61" i="3" a="1"/>
  <c r="Y61" i="3" s="1"/>
  <c r="Y66" i="3" a="1"/>
  <c r="Y66" i="3" s="1"/>
  <c r="Y17" i="3" a="1"/>
  <c r="Y17" i="3" s="1"/>
  <c r="Y20" i="3" a="1"/>
  <c r="Y20" i="3" s="1"/>
  <c r="Y26" i="3" a="1"/>
  <c r="Y26" i="3" s="1"/>
  <c r="Y13" i="3" a="1"/>
  <c r="Y13" i="3" s="1"/>
  <c r="Y16" i="3" a="1"/>
  <c r="Y16" i="3" s="1"/>
  <c r="Y19" i="3" a="1"/>
  <c r="Y19" i="3" s="1"/>
  <c r="Y28" i="3" a="1"/>
  <c r="Y28" i="3" s="1"/>
  <c r="Y30" i="3" a="1"/>
  <c r="Y30" i="3" s="1"/>
  <c r="Y8" i="3" a="1"/>
  <c r="Y8" i="3" s="1"/>
  <c r="Y11" i="3" a="1"/>
  <c r="Y11" i="3" s="1"/>
  <c r="Y21" i="3" a="1"/>
  <c r="Y21" i="3" s="1"/>
  <c r="Y25" i="3" a="1"/>
  <c r="Y25" i="3" s="1"/>
  <c r="Y15" i="3" a="1"/>
  <c r="Y15" i="3" s="1"/>
  <c r="Y27" i="3" a="1"/>
  <c r="Y27" i="3" s="1"/>
  <c r="Y37" i="3" a="1"/>
  <c r="Y37" i="3" s="1"/>
  <c r="Y44" i="3" a="1"/>
  <c r="Y44" i="3" s="1"/>
  <c r="Y48" i="3" a="1"/>
  <c r="Y48" i="3" s="1"/>
  <c r="Y67" i="3" a="1"/>
  <c r="Y67" i="3" s="1"/>
  <c r="Y77" i="3" a="1"/>
  <c r="Y77" i="3" s="1"/>
  <c r="Y34" i="3" a="1"/>
  <c r="Y34" i="3" s="1"/>
  <c r="Y46" i="3" a="1"/>
  <c r="Y46" i="3" s="1"/>
  <c r="Y50" i="3" a="1"/>
  <c r="Y50" i="3" s="1"/>
  <c r="Y55" i="3" a="1"/>
  <c r="Y55" i="3" s="1"/>
  <c r="Y60" i="3" a="1"/>
  <c r="Y60" i="3" s="1"/>
  <c r="Y95" i="3" a="1"/>
  <c r="Y95" i="3" s="1"/>
  <c r="Y101" i="3" a="1"/>
  <c r="Y101" i="3" s="1"/>
  <c r="Y105" i="3" a="1"/>
  <c r="Y105" i="3" s="1"/>
  <c r="Y113" i="3" a="1"/>
  <c r="Y113" i="3" s="1"/>
  <c r="Y121" i="3" a="1"/>
  <c r="Y121" i="3" s="1"/>
  <c r="Y49" i="3" a="1"/>
  <c r="Y49" i="3" s="1"/>
  <c r="Y68" i="3" a="1"/>
  <c r="Y68" i="3" s="1"/>
  <c r="Y88" i="3" a="1"/>
  <c r="Y88" i="3" s="1"/>
  <c r="Y92" i="3" a="1"/>
  <c r="Y92" i="3" s="1"/>
  <c r="Y103" i="3" a="1"/>
  <c r="Y103" i="3" s="1"/>
  <c r="Y108" i="3" a="1"/>
  <c r="Y108" i="3" s="1"/>
  <c r="Y116" i="3" a="1"/>
  <c r="Y116" i="3" s="1"/>
  <c r="Y53" i="3" a="1"/>
  <c r="Y53" i="3" s="1"/>
  <c r="Y58" i="3" a="1"/>
  <c r="Y58" i="3" s="1"/>
  <c r="Y63" i="3" a="1"/>
  <c r="Y63" i="3" s="1"/>
  <c r="Y79" i="3" a="1"/>
  <c r="Y79" i="3" s="1"/>
  <c r="Y97" i="3" a="1"/>
  <c r="Y97" i="3" s="1"/>
  <c r="Y99" i="3" a="1"/>
  <c r="Y99" i="3" s="1"/>
  <c r="Y111" i="3" a="1"/>
  <c r="Y111" i="3" s="1"/>
  <c r="Y119" i="3" a="1"/>
  <c r="Y119" i="3" s="1"/>
  <c r="Y32" i="3" a="1"/>
  <c r="Y32" i="3" s="1"/>
  <c r="Y87" i="3" a="1"/>
  <c r="Y87" i="3" s="1"/>
  <c r="Y106" i="3" a="1"/>
  <c r="Y106" i="3" s="1"/>
  <c r="Y62" i="3" a="1"/>
  <c r="Y62" i="3" s="1"/>
  <c r="Y72" i="3" a="1"/>
  <c r="Y72" i="3" s="1"/>
  <c r="Y73" i="3" a="1"/>
  <c r="Y73" i="3" s="1"/>
  <c r="Y80" i="3" a="1"/>
  <c r="Y80" i="3" s="1"/>
  <c r="Y84" i="3" a="1"/>
  <c r="Y84" i="3" s="1"/>
  <c r="Y86" i="3" a="1"/>
  <c r="Y86" i="3" s="1"/>
  <c r="Y94" i="3" a="1"/>
  <c r="Y94" i="3" s="1"/>
  <c r="Y36" i="3" a="1"/>
  <c r="Y36" i="3" s="1"/>
  <c r="Y51" i="3" a="1"/>
  <c r="Y51" i="3" s="1"/>
  <c r="Y75" i="3" a="1"/>
  <c r="Y75" i="3" s="1"/>
  <c r="Y83" i="3" a="1"/>
  <c r="Y83" i="3" s="1"/>
  <c r="Y91" i="3" a="1"/>
  <c r="Y91" i="3" s="1"/>
  <c r="Y96" i="3" a="1"/>
  <c r="Y96" i="3" s="1"/>
  <c r="Y98" i="3" a="1"/>
  <c r="Y98" i="3" s="1"/>
  <c r="Y100" i="3" a="1"/>
  <c r="Y100" i="3" s="1"/>
  <c r="Y102" i="3" a="1"/>
  <c r="Y102" i="3" s="1"/>
  <c r="Y104" i="3" a="1"/>
  <c r="Y104" i="3" s="1"/>
  <c r="Y35" i="3" a="1"/>
  <c r="Y35" i="3" s="1"/>
  <c r="Y85" i="3" a="1"/>
  <c r="Y85" i="3" s="1"/>
  <c r="Y90" i="3" a="1"/>
  <c r="Y90" i="3" s="1"/>
  <c r="Y93" i="3" a="1"/>
  <c r="Y93" i="3" s="1"/>
  <c r="Y107" i="3" a="1"/>
  <c r="Y107" i="3" s="1"/>
  <c r="Y42" i="3" a="1"/>
  <c r="Y42" i="3" s="1"/>
  <c r="Y65" i="3" a="1"/>
  <c r="Y65" i="3" s="1"/>
  <c r="Y70" i="3" a="1"/>
  <c r="Y70" i="3" s="1"/>
  <c r="Y76" i="3" a="1"/>
  <c r="Y76" i="3" s="1"/>
  <c r="Y89" i="3" a="1"/>
  <c r="Y89" i="3" s="1"/>
  <c r="Y112" i="3" a="1"/>
  <c r="Y112" i="3" s="1"/>
  <c r="Y117" i="3" a="1"/>
  <c r="Y117" i="3" s="1"/>
  <c r="Y118" i="3" a="1"/>
  <c r="Y118" i="3" s="1"/>
  <c r="Y109" i="3" a="1"/>
  <c r="Y109" i="3" s="1"/>
  <c r="Y110" i="3" a="1"/>
  <c r="Y110" i="3" s="1"/>
  <c r="Y122" i="3" a="1"/>
  <c r="Y122" i="3" s="1"/>
  <c r="Y114" i="3" a="1"/>
  <c r="Y114" i="3" s="1"/>
  <c r="Y115" i="3" a="1"/>
  <c r="Y115" i="3" s="1"/>
  <c r="Y120" i="3" a="1"/>
  <c r="Y120" i="3" s="1"/>
  <c r="X1001" i="11" l="1"/>
  <c r="Y81" i="11" a="1"/>
  <c r="Y81" i="11" s="1"/>
  <c r="Y85" i="11" a="1"/>
  <c r="Y85" i="11" s="1"/>
  <c r="Y67" i="11" a="1"/>
  <c r="Y67" i="11" s="1"/>
  <c r="Y68" i="11" a="1"/>
  <c r="Y68" i="11" s="1"/>
  <c r="Y62" i="11" a="1"/>
  <c r="Y62" i="11" s="1"/>
  <c r="Y64" i="11" a="1"/>
  <c r="Y64" i="11" s="1"/>
  <c r="Y36" i="11" a="1"/>
  <c r="Y36" i="11" s="1"/>
  <c r="Y54" i="11" a="1"/>
  <c r="Y54" i="11" s="1"/>
  <c r="Y43" i="11" a="1"/>
  <c r="Y43" i="11" s="1"/>
  <c r="Y28" i="11" a="1"/>
  <c r="Y28" i="11" s="1"/>
  <c r="Y22" i="11" a="1"/>
  <c r="Y22" i="11" s="1"/>
  <c r="Y86" i="11" a="1"/>
  <c r="Y86" i="11" s="1"/>
  <c r="Y83" i="11" a="1"/>
  <c r="Y83" i="11" s="1"/>
  <c r="Y63" i="11" a="1"/>
  <c r="Y63" i="11" s="1"/>
  <c r="Y50" i="11" a="1"/>
  <c r="Y50" i="11" s="1"/>
  <c r="Y48" i="11" a="1"/>
  <c r="Y48" i="11" s="1"/>
  <c r="Y29" i="11" a="1"/>
  <c r="Y29" i="11" s="1"/>
  <c r="Y33" i="11" a="1"/>
  <c r="Y33" i="11" s="1"/>
  <c r="Y27" i="11" a="1"/>
  <c r="Y27" i="11" s="1"/>
  <c r="Y11" i="11" a="1"/>
  <c r="Y11" i="11" s="1"/>
  <c r="Y91" i="11" a="1"/>
  <c r="Y91" i="11" s="1"/>
  <c r="Y76" i="11" a="1"/>
  <c r="Y76" i="11" s="1"/>
  <c r="Y52" i="11" a="1"/>
  <c r="Y52" i="11" s="1"/>
  <c r="Y58" i="11" a="1"/>
  <c r="Y58" i="11" s="1"/>
  <c r="Y45" i="11" a="1"/>
  <c r="Y45" i="11" s="1"/>
  <c r="Y21" i="11" a="1"/>
  <c r="Y21" i="11" s="1"/>
  <c r="Y23" i="11" a="1"/>
  <c r="Y23" i="11" s="1"/>
  <c r="Y20" i="11" a="1"/>
  <c r="Y20" i="11" s="1"/>
  <c r="Y14" i="11" a="1"/>
  <c r="Y14" i="11" s="1"/>
  <c r="Y72" i="11" a="1"/>
  <c r="Y72" i="11" s="1"/>
  <c r="Y65" i="11" a="1"/>
  <c r="Y65" i="11" s="1"/>
  <c r="Y41" i="11" a="1"/>
  <c r="Y41" i="11" s="1"/>
  <c r="Y15" i="11" a="1"/>
  <c r="Y15" i="11" s="1"/>
  <c r="Z7" i="11"/>
  <c r="Y55" i="11" a="1"/>
  <c r="Y55" i="11" s="1"/>
  <c r="Y39" i="11" a="1"/>
  <c r="Y39" i="11" s="1"/>
  <c r="Y30" i="11" a="1"/>
  <c r="Y30" i="11" s="1"/>
  <c r="Y75" i="11" a="1"/>
  <c r="Y75" i="11" s="1"/>
  <c r="Y38" i="11" a="1"/>
  <c r="Y38" i="11" s="1"/>
  <c r="Y44" i="11" a="1"/>
  <c r="Y44" i="11" s="1"/>
  <c r="Y88" i="11" a="1"/>
  <c r="Y88" i="11" s="1"/>
  <c r="Y31" i="11" a="1"/>
  <c r="Y31" i="11" s="1"/>
  <c r="Y74" i="11" a="1"/>
  <c r="Y74" i="11" s="1"/>
  <c r="Y32" i="11" a="1"/>
  <c r="Y32" i="11" s="1"/>
  <c r="Y90" i="11" a="1"/>
  <c r="Y90" i="11" s="1"/>
  <c r="Y66" i="11" a="1"/>
  <c r="Y66" i="11" s="1"/>
  <c r="Y56" i="11" a="1"/>
  <c r="Y56" i="11" s="1"/>
  <c r="Y13" i="11" a="1"/>
  <c r="Y13" i="11" s="1"/>
  <c r="Y24" i="11" a="1"/>
  <c r="Y24" i="11" s="1"/>
  <c r="Y25" i="11" a="1"/>
  <c r="Y25" i="11" s="1"/>
  <c r="Y59" i="11" a="1"/>
  <c r="Y59" i="11" s="1"/>
  <c r="Y61" i="11" a="1"/>
  <c r="Y61" i="11" s="1"/>
  <c r="Y47" i="11" a="1"/>
  <c r="Y47" i="11" s="1"/>
  <c r="Y26" i="11" a="1"/>
  <c r="Y26" i="11" s="1"/>
  <c r="Y19" i="11" a="1"/>
  <c r="Y19" i="11" s="1"/>
  <c r="Y80" i="11" a="1"/>
  <c r="Y80" i="11" s="1"/>
  <c r="Y60" i="11" a="1"/>
  <c r="Y60" i="11" s="1"/>
  <c r="Y71" i="11" a="1"/>
  <c r="Y71" i="11" s="1"/>
  <c r="Y57" i="11" a="1"/>
  <c r="Y57" i="11" s="1"/>
  <c r="Y84" i="11" a="1"/>
  <c r="Y84" i="11" s="1"/>
  <c r="Y69" i="11" a="1"/>
  <c r="Y69" i="11" s="1"/>
  <c r="Y40" i="11" a="1"/>
  <c r="Y40" i="11" s="1"/>
  <c r="Y49" i="11" a="1"/>
  <c r="Y49" i="11" s="1"/>
  <c r="Y35" i="11" a="1"/>
  <c r="Y35" i="11" s="1"/>
  <c r="Y53" i="11" a="1"/>
  <c r="Y53" i="11" s="1"/>
  <c r="Y18" i="11" a="1"/>
  <c r="Y18" i="11" s="1"/>
  <c r="Y37" i="11" a="1"/>
  <c r="Y37" i="11" s="1"/>
  <c r="Y17" i="11" a="1"/>
  <c r="Y17" i="11" s="1"/>
  <c r="Y12" i="11" a="1"/>
  <c r="Y12" i="11" s="1"/>
  <c r="Y89" i="11" a="1"/>
  <c r="Y89" i="11" s="1"/>
  <c r="Y87" i="11" a="1"/>
  <c r="Y87" i="11" s="1"/>
  <c r="Y82" i="11" a="1"/>
  <c r="Y82" i="11" s="1"/>
  <c r="Y77" i="11" a="1"/>
  <c r="Y77" i="11" s="1"/>
  <c r="Y78" i="11" a="1"/>
  <c r="Y78" i="11" s="1"/>
  <c r="Y73" i="11" a="1"/>
  <c r="Y73" i="11" s="1"/>
  <c r="Y42" i="11" a="1"/>
  <c r="Y42" i="11" s="1"/>
  <c r="Y10" i="11" a="1"/>
  <c r="Y10" i="11" s="1"/>
  <c r="Y51" i="11" a="1"/>
  <c r="Y51" i="11" s="1"/>
  <c r="Y9" i="11" a="1"/>
  <c r="Y9" i="11" s="1"/>
  <c r="Y34" i="11" a="1"/>
  <c r="Y34" i="11" s="1"/>
  <c r="Y46" i="11" a="1"/>
  <c r="Y46" i="11" s="1"/>
  <c r="Y16" i="11" a="1"/>
  <c r="Y16" i="11" s="1"/>
  <c r="Y79" i="11" a="1"/>
  <c r="Y79" i="11" s="1"/>
  <c r="Y70" i="11" a="1"/>
  <c r="Y70" i="11" s="1"/>
  <c r="Y8" i="11" a="1"/>
  <c r="Y8" i="11" s="1"/>
  <c r="Y1001" i="3"/>
  <c r="Y1001" i="10"/>
  <c r="Z98" i="10" a="1"/>
  <c r="Z98" i="10" s="1"/>
  <c r="Z62" i="10" a="1"/>
  <c r="Z62" i="10" s="1"/>
  <c r="Z95" i="10" a="1"/>
  <c r="Z95" i="10" s="1"/>
  <c r="Z100" i="10" a="1"/>
  <c r="Z100" i="10" s="1"/>
  <c r="Z61" i="10" a="1"/>
  <c r="Z61" i="10" s="1"/>
  <c r="Z93" i="10" a="1"/>
  <c r="Z93" i="10" s="1"/>
  <c r="Z57" i="10" a="1"/>
  <c r="Z57" i="10" s="1"/>
  <c r="Z90" i="10" a="1"/>
  <c r="Z90" i="10" s="1"/>
  <c r="Z94" i="10" a="1"/>
  <c r="Z94" i="10" s="1"/>
  <c r="Z87" i="10" a="1"/>
  <c r="Z87" i="10" s="1"/>
  <c r="Z97" i="10" a="1"/>
  <c r="Z97" i="10" s="1"/>
  <c r="Z92" i="10" a="1"/>
  <c r="Z92" i="10" s="1"/>
  <c r="Z84" i="10" a="1"/>
  <c r="Z84" i="10" s="1"/>
  <c r="Z85" i="10" a="1"/>
  <c r="Z85" i="10" s="1"/>
  <c r="Z77" i="10" a="1"/>
  <c r="Z77" i="10" s="1"/>
  <c r="Z96" i="10" a="1"/>
  <c r="Z96" i="10" s="1"/>
  <c r="Z82" i="10" a="1"/>
  <c r="Z82" i="10" s="1"/>
  <c r="Z74" i="10" a="1"/>
  <c r="Z74" i="10" s="1"/>
  <c r="Z88" i="10" a="1"/>
  <c r="Z88" i="10" s="1"/>
  <c r="Z79" i="10" a="1"/>
  <c r="Z79" i="10" s="1"/>
  <c r="Z89" i="10" a="1"/>
  <c r="Z89" i="10" s="1"/>
  <c r="Z80" i="10" a="1"/>
  <c r="Z80" i="10" s="1"/>
  <c r="Z72" i="10" a="1"/>
  <c r="Z72" i="10" s="1"/>
  <c r="Z99" i="10" a="1"/>
  <c r="Z99" i="10" s="1"/>
  <c r="Z70" i="10" a="1"/>
  <c r="Z70" i="10" s="1"/>
  <c r="Z60" i="10" a="1"/>
  <c r="Z60" i="10" s="1"/>
  <c r="Z78" i="10" a="1"/>
  <c r="Z78" i="10" s="1"/>
  <c r="Z67" i="10" a="1"/>
  <c r="Z67" i="10" s="1"/>
  <c r="Z64" i="10" a="1"/>
  <c r="Z64" i="10" s="1"/>
  <c r="Z83" i="10" a="1"/>
  <c r="Z83" i="10" s="1"/>
  <c r="Z75" i="10" a="1"/>
  <c r="Z75" i="10" s="1"/>
  <c r="Z65" i="10" a="1"/>
  <c r="Z65" i="10" s="1"/>
  <c r="Z56" i="10" a="1"/>
  <c r="Z56" i="10" s="1"/>
  <c r="Z48" i="10" a="1"/>
  <c r="Z48" i="10" s="1"/>
  <c r="Z40" i="10" a="1"/>
  <c r="Z40" i="10" s="1"/>
  <c r="Z32" i="10" a="1"/>
  <c r="Z32" i="10" s="1"/>
  <c r="Z68" i="10" a="1"/>
  <c r="Z68" i="10" s="1"/>
  <c r="Z53" i="10" a="1"/>
  <c r="Z53" i="10" s="1"/>
  <c r="Z45" i="10" a="1"/>
  <c r="Z45" i="10" s="1"/>
  <c r="Z37" i="10" a="1"/>
  <c r="Z37" i="10" s="1"/>
  <c r="Z86" i="10" a="1"/>
  <c r="Z86" i="10" s="1"/>
  <c r="Z71" i="10" a="1"/>
  <c r="Z71" i="10" s="1"/>
  <c r="Z59" i="10" a="1"/>
  <c r="Z59" i="10" s="1"/>
  <c r="Z50" i="10" a="1"/>
  <c r="Z50" i="10" s="1"/>
  <c r="Z42" i="10" a="1"/>
  <c r="Z42" i="10" s="1"/>
  <c r="Z34" i="10" a="1"/>
  <c r="Z34" i="10" s="1"/>
  <c r="Z91" i="10" a="1"/>
  <c r="Z91" i="10" s="1"/>
  <c r="Z73" i="10" a="1"/>
  <c r="Z73" i="10" s="1"/>
  <c r="Z51" i="10" a="1"/>
  <c r="Z51" i="10" s="1"/>
  <c r="Z43" i="10" a="1"/>
  <c r="Z43" i="10" s="1"/>
  <c r="Z35" i="10" a="1"/>
  <c r="Z35" i="10" s="1"/>
  <c r="Z55" i="10" a="1"/>
  <c r="Z55" i="10" s="1"/>
  <c r="Z44" i="10" a="1"/>
  <c r="Z44" i="10" s="1"/>
  <c r="Z29" i="10" a="1"/>
  <c r="Z29" i="10" s="1"/>
  <c r="Z81" i="10" a="1"/>
  <c r="Z81" i="10" s="1"/>
  <c r="Z69" i="10" a="1"/>
  <c r="Z69" i="10" s="1"/>
  <c r="Z47" i="10" a="1"/>
  <c r="Z47" i="10" s="1"/>
  <c r="Z36" i="10" a="1"/>
  <c r="Z36" i="10" s="1"/>
  <c r="Z26" i="10" a="1"/>
  <c r="Z26" i="10" s="1"/>
  <c r="Z76" i="10" a="1"/>
  <c r="Z76" i="10" s="1"/>
  <c r="Z39" i="10" a="1"/>
  <c r="Z39" i="10" s="1"/>
  <c r="Z23" i="10" a="1"/>
  <c r="Z23" i="10" s="1"/>
  <c r="Z66" i="10" a="1"/>
  <c r="Z66" i="10" s="1"/>
  <c r="Z54" i="10" a="1"/>
  <c r="Z54" i="10" s="1"/>
  <c r="Z58" i="10" a="1"/>
  <c r="Z58" i="10" s="1"/>
  <c r="Z52" i="10" a="1"/>
  <c r="Z52" i="10" s="1"/>
  <c r="Z33" i="10" a="1"/>
  <c r="Z33" i="10" s="1"/>
  <c r="Z24" i="10" a="1"/>
  <c r="Z24" i="10" s="1"/>
  <c r="Z41" i="10" a="1"/>
  <c r="Z41" i="10" s="1"/>
  <c r="Z63" i="10" a="1"/>
  <c r="Z63" i="10" s="1"/>
  <c r="Z46" i="10" a="1"/>
  <c r="Z46" i="10" s="1"/>
  <c r="Z30" i="10" a="1"/>
  <c r="Z30" i="10" s="1"/>
  <c r="Z49" i="10" a="1"/>
  <c r="Z49" i="10" s="1"/>
  <c r="Z31" i="10" a="1"/>
  <c r="Z31" i="10" s="1"/>
  <c r="Z15" i="10" a="1"/>
  <c r="Z15" i="10" s="1"/>
  <c r="Z20" i="10" a="1"/>
  <c r="Z20" i="10" s="1"/>
  <c r="Z12" i="10" a="1"/>
  <c r="Z12" i="10" s="1"/>
  <c r="Z17" i="10" a="1"/>
  <c r="Z17" i="10" s="1"/>
  <c r="Z9" i="10" a="1"/>
  <c r="Z9" i="10" s="1"/>
  <c r="Z38" i="10" a="1"/>
  <c r="Z38" i="10" s="1"/>
  <c r="Z28" i="10" a="1"/>
  <c r="Z28" i="10" s="1"/>
  <c r="Z22" i="10" a="1"/>
  <c r="Z22" i="10" s="1"/>
  <c r="Z27" i="10" a="1"/>
  <c r="Z27" i="10" s="1"/>
  <c r="Z21" i="10" a="1"/>
  <c r="Z21" i="10" s="1"/>
  <c r="Z25" i="10" a="1"/>
  <c r="Z25" i="10" s="1"/>
  <c r="Z18" i="10" a="1"/>
  <c r="Z18" i="10" s="1"/>
  <c r="Z10" i="10" a="1"/>
  <c r="Z10" i="10" s="1"/>
  <c r="Z13" i="10" a="1"/>
  <c r="Z13" i="10" s="1"/>
  <c r="Z16" i="10" a="1"/>
  <c r="Z16" i="10" s="1"/>
  <c r="Z8" i="10" a="1"/>
  <c r="Z8" i="10" s="1"/>
  <c r="AA7" i="10"/>
  <c r="Z19" i="10" a="1"/>
  <c r="Z19" i="10" s="1"/>
  <c r="Z11" i="10" a="1"/>
  <c r="Z11" i="10" s="1"/>
  <c r="Z14" i="10" a="1"/>
  <c r="Z14" i="10" s="1"/>
  <c r="Z8" i="3" a="1"/>
  <c r="Z8" i="3" s="1"/>
  <c r="Z11" i="3" a="1"/>
  <c r="Z11" i="3" s="1"/>
  <c r="Z12" i="3" a="1"/>
  <c r="Z12" i="3" s="1"/>
  <c r="Z13" i="3" a="1"/>
  <c r="Z13" i="3" s="1"/>
  <c r="Z27" i="3" a="1"/>
  <c r="Z27" i="3" s="1"/>
  <c r="Z44" i="3" a="1"/>
  <c r="Z44" i="3" s="1"/>
  <c r="Z17" i="3" a="1"/>
  <c r="Z17" i="3" s="1"/>
  <c r="Z10" i="3" a="1"/>
  <c r="Z10" i="3" s="1"/>
  <c r="Z9" i="3" a="1"/>
  <c r="Z9" i="3" s="1"/>
  <c r="Z15" i="3" a="1"/>
  <c r="Z15" i="3" s="1"/>
  <c r="Z18" i="3" a="1"/>
  <c r="Z18" i="3" s="1"/>
  <c r="Z25" i="3" a="1"/>
  <c r="Z25" i="3" s="1"/>
  <c r="Z37" i="3" a="1"/>
  <c r="Z37" i="3" s="1"/>
  <c r="Z46" i="3" a="1"/>
  <c r="Z46" i="3" s="1"/>
  <c r="Z48" i="3" a="1"/>
  <c r="Z48" i="3" s="1"/>
  <c r="Z62" i="3" a="1"/>
  <c r="Z62" i="3" s="1"/>
  <c r="Z67" i="3" a="1"/>
  <c r="Z67" i="3" s="1"/>
  <c r="Z73" i="3" a="1"/>
  <c r="Z73" i="3" s="1"/>
  <c r="Z80" i="3" a="1"/>
  <c r="Z80" i="3" s="1"/>
  <c r="Z29" i="3" a="1"/>
  <c r="Z29" i="3" s="1"/>
  <c r="Z31" i="3" a="1"/>
  <c r="Z31" i="3" s="1"/>
  <c r="Z52" i="3" a="1"/>
  <c r="Z52" i="3" s="1"/>
  <c r="Z57" i="3" a="1"/>
  <c r="Z57" i="3" s="1"/>
  <c r="Z59" i="3" a="1"/>
  <c r="Z59" i="3" s="1"/>
  <c r="Z69" i="3" a="1"/>
  <c r="Z69" i="3" s="1"/>
  <c r="Z77" i="3" a="1"/>
  <c r="Z77" i="3" s="1"/>
  <c r="Z81" i="3" a="1"/>
  <c r="Z81" i="3" s="1"/>
  <c r="Z14" i="3" a="1"/>
  <c r="Z14" i="3" s="1"/>
  <c r="Z22" i="3" a="1"/>
  <c r="Z22" i="3" s="1"/>
  <c r="Z33" i="3" a="1"/>
  <c r="Z33" i="3" s="1"/>
  <c r="Z40" i="3" a="1"/>
  <c r="Z40" i="3" s="1"/>
  <c r="Z64" i="3" a="1"/>
  <c r="Z64" i="3" s="1"/>
  <c r="Z71" i="3" a="1"/>
  <c r="Z71" i="3" s="1"/>
  <c r="Z74" i="3" a="1"/>
  <c r="Z74" i="3" s="1"/>
  <c r="Z24" i="3" a="1"/>
  <c r="Z24" i="3" s="1"/>
  <c r="Z26" i="3" a="1"/>
  <c r="Z26" i="3" s="1"/>
  <c r="Z19" i="3" a="1"/>
  <c r="Z19" i="3" s="1"/>
  <c r="Z20" i="3" a="1"/>
  <c r="Z20" i="3" s="1"/>
  <c r="Z28" i="3" a="1"/>
  <c r="Z28" i="3" s="1"/>
  <c r="Z16" i="3" a="1"/>
  <c r="Z16" i="3" s="1"/>
  <c r="Z21" i="3" a="1"/>
  <c r="Z21" i="3" s="1"/>
  <c r="Z30" i="3" a="1"/>
  <c r="Z30" i="3" s="1"/>
  <c r="Z23" i="3" a="1"/>
  <c r="Z23" i="3" s="1"/>
  <c r="Z34" i="3" a="1"/>
  <c r="Z34" i="3" s="1"/>
  <c r="Z42" i="3" a="1"/>
  <c r="Z42" i="3" s="1"/>
  <c r="Z50" i="3" a="1"/>
  <c r="Z50" i="3" s="1"/>
  <c r="Z55" i="3" a="1"/>
  <c r="Z55" i="3" s="1"/>
  <c r="Z60" i="3" a="1"/>
  <c r="Z60" i="3" s="1"/>
  <c r="Z72" i="3" a="1"/>
  <c r="Z72" i="3" s="1"/>
  <c r="Z76" i="3" a="1"/>
  <c r="Z76" i="3" s="1"/>
  <c r="Z65" i="3" a="1"/>
  <c r="Z65" i="3" s="1"/>
  <c r="Z70" i="3" a="1"/>
  <c r="Z70" i="3" s="1"/>
  <c r="Z93" i="3" a="1"/>
  <c r="Z93" i="3" s="1"/>
  <c r="Z110" i="3" a="1"/>
  <c r="Z110" i="3" s="1"/>
  <c r="Z118" i="3" a="1"/>
  <c r="Z118" i="3" s="1"/>
  <c r="Z41" i="3" a="1"/>
  <c r="Z41" i="3" s="1"/>
  <c r="Z54" i="3" a="1"/>
  <c r="Z54" i="3" s="1"/>
  <c r="Z78" i="3" a="1"/>
  <c r="Z78" i="3" s="1"/>
  <c r="Z89" i="3" a="1"/>
  <c r="Z89" i="3" s="1"/>
  <c r="Z95" i="3" a="1"/>
  <c r="Z95" i="3" s="1"/>
  <c r="Z101" i="3" a="1"/>
  <c r="Z101" i="3" s="1"/>
  <c r="Z105" i="3" a="1"/>
  <c r="Z105" i="3" s="1"/>
  <c r="Z113" i="3" a="1"/>
  <c r="Z113" i="3" s="1"/>
  <c r="Z121" i="3" a="1"/>
  <c r="Z121" i="3" s="1"/>
  <c r="Z39" i="3" a="1"/>
  <c r="Z39" i="3" s="1"/>
  <c r="Z45" i="3" a="1"/>
  <c r="Z45" i="3" s="1"/>
  <c r="Z49" i="3" a="1"/>
  <c r="Z49" i="3" s="1"/>
  <c r="Z68" i="3" a="1"/>
  <c r="Z68" i="3" s="1"/>
  <c r="Z103" i="3" a="1"/>
  <c r="Z103" i="3" s="1"/>
  <c r="Z108" i="3" a="1"/>
  <c r="Z108" i="3" s="1"/>
  <c r="Z116" i="3" a="1"/>
  <c r="Z116" i="3" s="1"/>
  <c r="Z38" i="3" a="1"/>
  <c r="Z38" i="3" s="1"/>
  <c r="Z53" i="3" a="1"/>
  <c r="Z53" i="3" s="1"/>
  <c r="Z58" i="3" a="1"/>
  <c r="Z58" i="3" s="1"/>
  <c r="Z63" i="3" a="1"/>
  <c r="Z63" i="3" s="1"/>
  <c r="Z79" i="3" a="1"/>
  <c r="Z79" i="3" s="1"/>
  <c r="Z88" i="3" a="1"/>
  <c r="Z88" i="3" s="1"/>
  <c r="Z92" i="3" a="1"/>
  <c r="Z92" i="3" s="1"/>
  <c r="Z97" i="3" a="1"/>
  <c r="Z97" i="3" s="1"/>
  <c r="Z99" i="3" a="1"/>
  <c r="Z99" i="3" s="1"/>
  <c r="Z32" i="3" a="1"/>
  <c r="Z32" i="3" s="1"/>
  <c r="Z87" i="3" a="1"/>
  <c r="Z87" i="3" s="1"/>
  <c r="Z106" i="3" a="1"/>
  <c r="Z106" i="3" s="1"/>
  <c r="Z43" i="3" a="1"/>
  <c r="Z43" i="3" s="1"/>
  <c r="Z47" i="3" a="1"/>
  <c r="Z47" i="3" s="1"/>
  <c r="Z56" i="3" a="1"/>
  <c r="Z56" i="3" s="1"/>
  <c r="Z66" i="3" a="1"/>
  <c r="Z66" i="3" s="1"/>
  <c r="Z82" i="3" a="1"/>
  <c r="Z82" i="3" s="1"/>
  <c r="Z86" i="3" a="1"/>
  <c r="Z86" i="3" s="1"/>
  <c r="Z94" i="3" a="1"/>
  <c r="Z94" i="3" s="1"/>
  <c r="Z36" i="3" a="1"/>
  <c r="Z36" i="3" s="1"/>
  <c r="Z51" i="3" a="1"/>
  <c r="Z51" i="3" s="1"/>
  <c r="Z61" i="3" a="1"/>
  <c r="Z61" i="3" s="1"/>
  <c r="Z75" i="3" a="1"/>
  <c r="Z75" i="3" s="1"/>
  <c r="Z83" i="3" a="1"/>
  <c r="Z83" i="3" s="1"/>
  <c r="Z84" i="3" a="1"/>
  <c r="Z84" i="3" s="1"/>
  <c r="Z91" i="3" a="1"/>
  <c r="Z91" i="3" s="1"/>
  <c r="Z96" i="3" a="1"/>
  <c r="Z96" i="3" s="1"/>
  <c r="Z98" i="3" a="1"/>
  <c r="Z98" i="3" s="1"/>
  <c r="Z100" i="3" a="1"/>
  <c r="Z100" i="3" s="1"/>
  <c r="Z102" i="3" a="1"/>
  <c r="Z102" i="3" s="1"/>
  <c r="Z104" i="3" a="1"/>
  <c r="Z104" i="3" s="1"/>
  <c r="Z35" i="3" a="1"/>
  <c r="Z35" i="3" s="1"/>
  <c r="Z85" i="3" a="1"/>
  <c r="Z85" i="3" s="1"/>
  <c r="Z90" i="3" a="1"/>
  <c r="Z90" i="3" s="1"/>
  <c r="Z107" i="3" a="1"/>
  <c r="Z107" i="3" s="1"/>
  <c r="Z119" i="3" a="1"/>
  <c r="Z119" i="3" s="1"/>
  <c r="Z120" i="3" a="1"/>
  <c r="Z120" i="3" s="1"/>
  <c r="Z111" i="3" a="1"/>
  <c r="Z111" i="3" s="1"/>
  <c r="Z112" i="3" a="1"/>
  <c r="Z112" i="3" s="1"/>
  <c r="Z117" i="3" a="1"/>
  <c r="Z117" i="3" s="1"/>
  <c r="Z109" i="3" a="1"/>
  <c r="Z109" i="3" s="1"/>
  <c r="Z122" i="3" a="1"/>
  <c r="Z122" i="3" s="1"/>
  <c r="Z114" i="3" a="1"/>
  <c r="Z114" i="3" s="1"/>
  <c r="Z115" i="3" a="1"/>
  <c r="Z115" i="3" s="1"/>
  <c r="Z88" i="11" l="1" a="1"/>
  <c r="Z88" i="11" s="1"/>
  <c r="Z71" i="11" a="1"/>
  <c r="Z71" i="11" s="1"/>
  <c r="Z85" i="11" a="1"/>
  <c r="Z85" i="11" s="1"/>
  <c r="Z54" i="11" a="1"/>
  <c r="Z54" i="11" s="1"/>
  <c r="Z55" i="11" a="1"/>
  <c r="Z55" i="11" s="1"/>
  <c r="Z60" i="11" a="1"/>
  <c r="Z60" i="11" s="1"/>
  <c r="Z53" i="11" a="1"/>
  <c r="Z53" i="11" s="1"/>
  <c r="Z17" i="11" a="1"/>
  <c r="Z17" i="11" s="1"/>
  <c r="Z39" i="11" a="1"/>
  <c r="Z39" i="11" s="1"/>
  <c r="Z19" i="11" a="1"/>
  <c r="Z19" i="11" s="1"/>
  <c r="Z33" i="11" a="1"/>
  <c r="Z33" i="11" s="1"/>
  <c r="Z58" i="11" a="1"/>
  <c r="Z58" i="11" s="1"/>
  <c r="Z73" i="11" a="1"/>
  <c r="Z73" i="11" s="1"/>
  <c r="Z61" i="11" a="1"/>
  <c r="Z61" i="11" s="1"/>
  <c r="Z9" i="11" a="1"/>
  <c r="Z9" i="11" s="1"/>
  <c r="AA7" i="11"/>
  <c r="Z24" i="11" a="1"/>
  <c r="Z24" i="11" s="1"/>
  <c r="Z84" i="11" a="1"/>
  <c r="Z84" i="11" s="1"/>
  <c r="Z74" i="11" a="1"/>
  <c r="Z74" i="11" s="1"/>
  <c r="Z65" i="11" a="1"/>
  <c r="Z65" i="11" s="1"/>
  <c r="Z62" i="11" a="1"/>
  <c r="Z62" i="11" s="1"/>
  <c r="Z35" i="11" a="1"/>
  <c r="Z35" i="11" s="1"/>
  <c r="Z50" i="11" a="1"/>
  <c r="Z50" i="11" s="1"/>
  <c r="Z18" i="11" a="1"/>
  <c r="Z18" i="11" s="1"/>
  <c r="Z22" i="11" a="1"/>
  <c r="Z22" i="11" s="1"/>
  <c r="Z57" i="11" a="1"/>
  <c r="Z57" i="11" s="1"/>
  <c r="Z47" i="11" a="1"/>
  <c r="Z47" i="11" s="1"/>
  <c r="Z43" i="11" a="1"/>
  <c r="Z43" i="11" s="1"/>
  <c r="Z87" i="11" a="1"/>
  <c r="Z87" i="11" s="1"/>
  <c r="Z63" i="11" a="1"/>
  <c r="Z63" i="11" s="1"/>
  <c r="Z40" i="11" a="1"/>
  <c r="Z40" i="11" s="1"/>
  <c r="Z46" i="11" a="1"/>
  <c r="Z46" i="11" s="1"/>
  <c r="Z14" i="11" a="1"/>
  <c r="Z14" i="11" s="1"/>
  <c r="Z79" i="11" a="1"/>
  <c r="Z79" i="11" s="1"/>
  <c r="Z78" i="11" a="1"/>
  <c r="Z78" i="11" s="1"/>
  <c r="Z38" i="11" a="1"/>
  <c r="Z38" i="11" s="1"/>
  <c r="Z86" i="11" a="1"/>
  <c r="Z86" i="11" s="1"/>
  <c r="Z81" i="11" a="1"/>
  <c r="Z81" i="11" s="1"/>
  <c r="Z82" i="11" a="1"/>
  <c r="Z82" i="11" s="1"/>
  <c r="Z44" i="11" a="1"/>
  <c r="Z44" i="11" s="1"/>
  <c r="Z26" i="11" a="1"/>
  <c r="Z26" i="11" s="1"/>
  <c r="Z64" i="11" a="1"/>
  <c r="Z64" i="11" s="1"/>
  <c r="Z13" i="11" a="1"/>
  <c r="Z13" i="11" s="1"/>
  <c r="Z68" i="11" a="1"/>
  <c r="Z68" i="11" s="1"/>
  <c r="Z48" i="11" a="1"/>
  <c r="Z48" i="11" s="1"/>
  <c r="Z10" i="11" a="1"/>
  <c r="Z10" i="11" s="1"/>
  <c r="Z49" i="11" a="1"/>
  <c r="Z49" i="11" s="1"/>
  <c r="Z20" i="11" a="1"/>
  <c r="Z20" i="11" s="1"/>
  <c r="Z80" i="11" a="1"/>
  <c r="Z80" i="11" s="1"/>
  <c r="Z52" i="11" a="1"/>
  <c r="Z52" i="11" s="1"/>
  <c r="Z12" i="11" a="1"/>
  <c r="Z12" i="11" s="1"/>
  <c r="Z29" i="11" a="1"/>
  <c r="Z29" i="11" s="1"/>
  <c r="Z51" i="11" a="1"/>
  <c r="Z51" i="11" s="1"/>
  <c r="Z89" i="11" a="1"/>
  <c r="Z89" i="11" s="1"/>
  <c r="Z72" i="11" a="1"/>
  <c r="Z72" i="11" s="1"/>
  <c r="Z28" i="11" a="1"/>
  <c r="Z28" i="11" s="1"/>
  <c r="Z11" i="11" a="1"/>
  <c r="Z11" i="11" s="1"/>
  <c r="Z77" i="11" a="1"/>
  <c r="Z77" i="11" s="1"/>
  <c r="Z41" i="11" a="1"/>
  <c r="Z41" i="11" s="1"/>
  <c r="Z16" i="11" a="1"/>
  <c r="Z16" i="11" s="1"/>
  <c r="Z42" i="11" a="1"/>
  <c r="Z42" i="11" s="1"/>
  <c r="Z31" i="11" a="1"/>
  <c r="Z31" i="11" s="1"/>
  <c r="Z27" i="11" a="1"/>
  <c r="Z27" i="11" s="1"/>
  <c r="Z91" i="11" a="1"/>
  <c r="Z91" i="11" s="1"/>
  <c r="Z66" i="11" a="1"/>
  <c r="Z66" i="11" s="1"/>
  <c r="Z69" i="11" a="1"/>
  <c r="Z69" i="11" s="1"/>
  <c r="Z67" i="11" a="1"/>
  <c r="Z67" i="11" s="1"/>
  <c r="Z45" i="11" a="1"/>
  <c r="Z45" i="11" s="1"/>
  <c r="Z76" i="11" a="1"/>
  <c r="Z76" i="11" s="1"/>
  <c r="Z23" i="11" a="1"/>
  <c r="Z23" i="11" s="1"/>
  <c r="Z34" i="11" a="1"/>
  <c r="Z34" i="11" s="1"/>
  <c r="Z36" i="11" a="1"/>
  <c r="Z36" i="11" s="1"/>
  <c r="Z8" i="11" a="1"/>
  <c r="Z8" i="11" s="1"/>
  <c r="Z32" i="11" a="1"/>
  <c r="Z32" i="11" s="1"/>
  <c r="Z83" i="11" a="1"/>
  <c r="Z83" i="11" s="1"/>
  <c r="Z75" i="11" a="1"/>
  <c r="Z75" i="11" s="1"/>
  <c r="Z90" i="11" a="1"/>
  <c r="Z90" i="11" s="1"/>
  <c r="Z59" i="11" a="1"/>
  <c r="Z59" i="11" s="1"/>
  <c r="Z37" i="11" a="1"/>
  <c r="Z37" i="11" s="1"/>
  <c r="Z70" i="11" a="1"/>
  <c r="Z70" i="11" s="1"/>
  <c r="Z15" i="11" a="1"/>
  <c r="Z15" i="11" s="1"/>
  <c r="Z25" i="11" a="1"/>
  <c r="Z25" i="11" s="1"/>
  <c r="Z56" i="11" a="1"/>
  <c r="Z56" i="11" s="1"/>
  <c r="Z30" i="11" a="1"/>
  <c r="Z30" i="11" s="1"/>
  <c r="Z21" i="11" a="1"/>
  <c r="Z21" i="11" s="1"/>
  <c r="Y1001" i="11"/>
  <c r="Z1001" i="3"/>
  <c r="Z1001" i="10"/>
  <c r="AA100" i="10" a="1"/>
  <c r="AA100" i="10" s="1"/>
  <c r="AA97" i="10" a="1"/>
  <c r="AA97" i="10" s="1"/>
  <c r="AA57" i="10" a="1"/>
  <c r="AA57" i="10" s="1"/>
  <c r="AA94" i="10" a="1"/>
  <c r="AA94" i="10" s="1"/>
  <c r="AA62" i="10" a="1"/>
  <c r="AA62" i="10" s="1"/>
  <c r="AA95" i="10" a="1"/>
  <c r="AA95" i="10" s="1"/>
  <c r="AA93" i="10" a="1"/>
  <c r="AA93" i="10" s="1"/>
  <c r="AA92" i="10" a="1"/>
  <c r="AA92" i="10" s="1"/>
  <c r="AA84" i="10" a="1"/>
  <c r="AA84" i="10" s="1"/>
  <c r="AA89" i="10" a="1"/>
  <c r="AA89" i="10" s="1"/>
  <c r="AA86" i="10" a="1"/>
  <c r="AA86" i="10" s="1"/>
  <c r="AA61" i="10" a="1"/>
  <c r="AA61" i="10" s="1"/>
  <c r="AA87" i="10" a="1"/>
  <c r="AA87" i="10" s="1"/>
  <c r="AA88" i="10" a="1"/>
  <c r="AA88" i="10" s="1"/>
  <c r="AA79" i="10" a="1"/>
  <c r="AA79" i="10" s="1"/>
  <c r="AA91" i="10" a="1"/>
  <c r="AA91" i="10" s="1"/>
  <c r="AA90" i="10" a="1"/>
  <c r="AA90" i="10" s="1"/>
  <c r="AA76" i="10" a="1"/>
  <c r="AA76" i="10" s="1"/>
  <c r="AA98" i="10" a="1"/>
  <c r="AA98" i="10" s="1"/>
  <c r="AA81" i="10" a="1"/>
  <c r="AA81" i="10" s="1"/>
  <c r="AA73" i="10" a="1"/>
  <c r="AA73" i="10" s="1"/>
  <c r="AA96" i="10" a="1"/>
  <c r="AA96" i="10" s="1"/>
  <c r="AA82" i="10" a="1"/>
  <c r="AA82" i="10" s="1"/>
  <c r="AA74" i="10" a="1"/>
  <c r="AA74" i="10" s="1"/>
  <c r="AA85" i="10" a="1"/>
  <c r="AA85" i="10" s="1"/>
  <c r="AA64" i="10" a="1"/>
  <c r="AA64" i="10" s="1"/>
  <c r="AA69" i="10" a="1"/>
  <c r="AA69" i="10" s="1"/>
  <c r="AA80" i="10" a="1"/>
  <c r="AA80" i="10" s="1"/>
  <c r="AA72" i="10" a="1"/>
  <c r="AA72" i="10" s="1"/>
  <c r="AA66" i="10" a="1"/>
  <c r="AA66" i="10" s="1"/>
  <c r="AA99" i="10" a="1"/>
  <c r="AA99" i="10" s="1"/>
  <c r="AA78" i="10" a="1"/>
  <c r="AA78" i="10" s="1"/>
  <c r="AA77" i="10" a="1"/>
  <c r="AA77" i="10" s="1"/>
  <c r="AA67" i="10" a="1"/>
  <c r="AA67" i="10" s="1"/>
  <c r="AA71" i="10" a="1"/>
  <c r="AA71" i="10" s="1"/>
  <c r="AA70" i="10" a="1"/>
  <c r="AA70" i="10" s="1"/>
  <c r="AA59" i="10" a="1"/>
  <c r="AA59" i="10" s="1"/>
  <c r="AA50" i="10" a="1"/>
  <c r="AA50" i="10" s="1"/>
  <c r="AA42" i="10" a="1"/>
  <c r="AA42" i="10" s="1"/>
  <c r="AA34" i="10" a="1"/>
  <c r="AA34" i="10" s="1"/>
  <c r="AA63" i="10" a="1"/>
  <c r="AA63" i="10" s="1"/>
  <c r="AA60" i="10" a="1"/>
  <c r="AA60" i="10" s="1"/>
  <c r="AA55" i="10" a="1"/>
  <c r="AA55" i="10" s="1"/>
  <c r="AA47" i="10" a="1"/>
  <c r="AA47" i="10" s="1"/>
  <c r="AA39" i="10" a="1"/>
  <c r="AA39" i="10" s="1"/>
  <c r="AA31" i="10" a="1"/>
  <c r="AA31" i="10" s="1"/>
  <c r="AA83" i="10" a="1"/>
  <c r="AA83" i="10" s="1"/>
  <c r="AA52" i="10" a="1"/>
  <c r="AA52" i="10" s="1"/>
  <c r="AA44" i="10" a="1"/>
  <c r="AA44" i="10" s="1"/>
  <c r="AA36" i="10" a="1"/>
  <c r="AA36" i="10" s="1"/>
  <c r="AA68" i="10" a="1"/>
  <c r="AA68" i="10" s="1"/>
  <c r="AA53" i="10" a="1"/>
  <c r="AA53" i="10" s="1"/>
  <c r="AA45" i="10" a="1"/>
  <c r="AA45" i="10" s="1"/>
  <c r="AA37" i="10" a="1"/>
  <c r="AA37" i="10" s="1"/>
  <c r="AA35" i="10" a="1"/>
  <c r="AA35" i="10" s="1"/>
  <c r="AA65" i="10" a="1"/>
  <c r="AA65" i="10" s="1"/>
  <c r="AA54" i="10" a="1"/>
  <c r="AA54" i="10" s="1"/>
  <c r="AA28" i="10" a="1"/>
  <c r="AA28" i="10" s="1"/>
  <c r="AA58" i="10" a="1"/>
  <c r="AA58" i="10" s="1"/>
  <c r="AA56" i="10" a="1"/>
  <c r="AA56" i="10" s="1"/>
  <c r="AA46" i="10" a="1"/>
  <c r="AA46" i="10" s="1"/>
  <c r="AA25" i="10" a="1"/>
  <c r="AA25" i="10" s="1"/>
  <c r="AA49" i="10" a="1"/>
  <c r="AA49" i="10" s="1"/>
  <c r="AA75" i="10" a="1"/>
  <c r="AA75" i="10" s="1"/>
  <c r="AA43" i="10" a="1"/>
  <c r="AA43" i="10" s="1"/>
  <c r="AA26" i="10" a="1"/>
  <c r="AA26" i="10" s="1"/>
  <c r="AA32" i="10" a="1"/>
  <c r="AA32" i="10" s="1"/>
  <c r="AA38" i="10" a="1"/>
  <c r="AA38" i="10" s="1"/>
  <c r="AA33" i="10" a="1"/>
  <c r="AA33" i="10" s="1"/>
  <c r="AA24" i="10" a="1"/>
  <c r="AA24" i="10" s="1"/>
  <c r="AA41" i="10" a="1"/>
  <c r="AA41" i="10" s="1"/>
  <c r="AA29" i="10" a="1"/>
  <c r="AA29" i="10" s="1"/>
  <c r="AA17" i="10" a="1"/>
  <c r="AA17" i="10" s="1"/>
  <c r="AA9" i="10" a="1"/>
  <c r="AA9" i="10" s="1"/>
  <c r="AA14" i="10" a="1"/>
  <c r="AA14" i="10" s="1"/>
  <c r="AA40" i="10" a="1"/>
  <c r="AA40" i="10" s="1"/>
  <c r="AA19" i="10" a="1"/>
  <c r="AA19" i="10" s="1"/>
  <c r="AA11" i="10" a="1"/>
  <c r="AA11" i="10" s="1"/>
  <c r="AA30" i="10" a="1"/>
  <c r="AA30" i="10" s="1"/>
  <c r="AA22" i="10" a="1"/>
  <c r="AA22" i="10" s="1"/>
  <c r="AA23" i="10" a="1"/>
  <c r="AA23" i="10" s="1"/>
  <c r="AA21" i="10" a="1"/>
  <c r="AA21" i="10" s="1"/>
  <c r="AA51" i="10" a="1"/>
  <c r="AA51" i="10" s="1"/>
  <c r="AA27" i="10" a="1"/>
  <c r="AA27" i="10" s="1"/>
  <c r="AA48" i="10" a="1"/>
  <c r="AA48" i="10" s="1"/>
  <c r="AA20" i="10" a="1"/>
  <c r="AA20" i="10" s="1"/>
  <c r="AA12" i="10" a="1"/>
  <c r="AA12" i="10" s="1"/>
  <c r="AA16" i="10" a="1"/>
  <c r="AA16" i="10" s="1"/>
  <c r="AA15" i="10" a="1"/>
  <c r="AA15" i="10" s="1"/>
  <c r="AA8" i="10" a="1"/>
  <c r="AA8" i="10" s="1"/>
  <c r="AB7" i="10"/>
  <c r="AA18" i="10" a="1"/>
  <c r="AA18" i="10" s="1"/>
  <c r="AA10" i="10" a="1"/>
  <c r="AA10" i="10" s="1"/>
  <c r="AA13" i="10" a="1"/>
  <c r="AA13" i="10" s="1"/>
  <c r="AA9" i="3" a="1"/>
  <c r="AA9" i="3" s="1"/>
  <c r="AA20" i="3" a="1"/>
  <c r="AA20" i="3" s="1"/>
  <c r="AA28" i="3" a="1"/>
  <c r="AA28" i="3" s="1"/>
  <c r="AA32" i="3" a="1"/>
  <c r="AA32" i="3" s="1"/>
  <c r="AA48" i="3" a="1"/>
  <c r="AA48" i="3" s="1"/>
  <c r="AA10" i="3" a="1"/>
  <c r="AA10" i="3" s="1"/>
  <c r="AA11" i="3" a="1"/>
  <c r="AA11" i="3" s="1"/>
  <c r="AA12" i="3" a="1"/>
  <c r="AA12" i="3" s="1"/>
  <c r="AA8" i="3" a="1"/>
  <c r="AA8" i="3" s="1"/>
  <c r="AA23" i="3" a="1"/>
  <c r="AA23" i="3" s="1"/>
  <c r="AA34" i="3" a="1"/>
  <c r="AA34" i="3" s="1"/>
  <c r="AA44" i="3" a="1"/>
  <c r="AA44" i="3" s="1"/>
  <c r="AA55" i="3" a="1"/>
  <c r="AA55" i="3" s="1"/>
  <c r="AA60" i="3" a="1"/>
  <c r="AA60" i="3" s="1"/>
  <c r="AA76" i="3" a="1"/>
  <c r="AA76" i="3" s="1"/>
  <c r="AA18" i="3" a="1"/>
  <c r="AA18" i="3" s="1"/>
  <c r="AA25" i="3" a="1"/>
  <c r="AA25" i="3" s="1"/>
  <c r="AA27" i="3" a="1"/>
  <c r="AA27" i="3" s="1"/>
  <c r="AA42" i="3" a="1"/>
  <c r="AA42" i="3" s="1"/>
  <c r="AA46" i="3" a="1"/>
  <c r="AA46" i="3" s="1"/>
  <c r="AA50" i="3" a="1"/>
  <c r="AA50" i="3" s="1"/>
  <c r="AA62" i="3" a="1"/>
  <c r="AA62" i="3" s="1"/>
  <c r="AA67" i="3" a="1"/>
  <c r="AA67" i="3" s="1"/>
  <c r="AA72" i="3" a="1"/>
  <c r="AA72" i="3" s="1"/>
  <c r="AA80" i="3" a="1"/>
  <c r="AA80" i="3" s="1"/>
  <c r="AA15" i="3" a="1"/>
  <c r="AA15" i="3" s="1"/>
  <c r="AA31" i="3" a="1"/>
  <c r="AA31" i="3" s="1"/>
  <c r="AA37" i="3" a="1"/>
  <c r="AA37" i="3" s="1"/>
  <c r="AA52" i="3" a="1"/>
  <c r="AA52" i="3" s="1"/>
  <c r="AA57" i="3" a="1"/>
  <c r="AA57" i="3" s="1"/>
  <c r="AA69" i="3" a="1"/>
  <c r="AA69" i="3" s="1"/>
  <c r="AA73" i="3" a="1"/>
  <c r="AA73" i="3" s="1"/>
  <c r="AA29" i="3" a="1"/>
  <c r="AA29" i="3" s="1"/>
  <c r="AA14" i="3" a="1"/>
  <c r="AA14" i="3" s="1"/>
  <c r="AA22" i="3" a="1"/>
  <c r="AA22" i="3" s="1"/>
  <c r="AA24" i="3" a="1"/>
  <c r="AA24" i="3" s="1"/>
  <c r="AA17" i="3" a="1"/>
  <c r="AA17" i="3" s="1"/>
  <c r="AA26" i="3" a="1"/>
  <c r="AA26" i="3" s="1"/>
  <c r="AA13" i="3" a="1"/>
  <c r="AA13" i="3" s="1"/>
  <c r="AA16" i="3" a="1"/>
  <c r="AA16" i="3" s="1"/>
  <c r="AA19" i="3" a="1"/>
  <c r="AA19" i="3" s="1"/>
  <c r="AA21" i="3" a="1"/>
  <c r="AA21" i="3" s="1"/>
  <c r="AA30" i="3" a="1"/>
  <c r="AA30" i="3" s="1"/>
  <c r="AA35" i="3" a="1"/>
  <c r="AA35" i="3" s="1"/>
  <c r="AA38" i="3" a="1"/>
  <c r="AA38" i="3" s="1"/>
  <c r="AA58" i="3" a="1"/>
  <c r="AA58" i="3" s="1"/>
  <c r="AA65" i="3" a="1"/>
  <c r="AA65" i="3" s="1"/>
  <c r="AA70" i="3" a="1"/>
  <c r="AA70" i="3" s="1"/>
  <c r="AA79" i="3" a="1"/>
  <c r="AA79" i="3" s="1"/>
  <c r="AA51" i="3" a="1"/>
  <c r="AA51" i="3" s="1"/>
  <c r="AA75" i="3" a="1"/>
  <c r="AA75" i="3" s="1"/>
  <c r="AA83" i="3" a="1"/>
  <c r="AA83" i="3" s="1"/>
  <c r="AA90" i="3" a="1"/>
  <c r="AA90" i="3" s="1"/>
  <c r="AA107" i="3" a="1"/>
  <c r="AA107" i="3" s="1"/>
  <c r="AA115" i="3" a="1"/>
  <c r="AA115" i="3" s="1"/>
  <c r="AA33" i="3" a="1"/>
  <c r="AA33" i="3" s="1"/>
  <c r="AA59" i="3" a="1"/>
  <c r="AA59" i="3" s="1"/>
  <c r="AA64" i="3" a="1"/>
  <c r="AA64" i="3" s="1"/>
  <c r="AA77" i="3" a="1"/>
  <c r="AA77" i="3" s="1"/>
  <c r="AA85" i="3" a="1"/>
  <c r="AA85" i="3" s="1"/>
  <c r="AA93" i="3" a="1"/>
  <c r="AA93" i="3" s="1"/>
  <c r="AA110" i="3" a="1"/>
  <c r="AA110" i="3" s="1"/>
  <c r="AA118" i="3" a="1"/>
  <c r="AA118" i="3" s="1"/>
  <c r="AA40" i="3" a="1"/>
  <c r="AA40" i="3" s="1"/>
  <c r="AA41" i="3" a="1"/>
  <c r="AA41" i="3" s="1"/>
  <c r="AA54" i="3" a="1"/>
  <c r="AA54" i="3" s="1"/>
  <c r="AA78" i="3" a="1"/>
  <c r="AA78" i="3" s="1"/>
  <c r="AA95" i="3" a="1"/>
  <c r="AA95" i="3" s="1"/>
  <c r="AA105" i="3" a="1"/>
  <c r="AA105" i="3" s="1"/>
  <c r="AA113" i="3" a="1"/>
  <c r="AA113" i="3" s="1"/>
  <c r="AA121" i="3" a="1"/>
  <c r="AA121" i="3" s="1"/>
  <c r="AA39" i="3" a="1"/>
  <c r="AA39" i="3" s="1"/>
  <c r="AA45" i="3" a="1"/>
  <c r="AA45" i="3" s="1"/>
  <c r="AA49" i="3" a="1"/>
  <c r="AA49" i="3" s="1"/>
  <c r="AA68" i="3" a="1"/>
  <c r="AA68" i="3" s="1"/>
  <c r="AA89" i="3" a="1"/>
  <c r="AA89" i="3" s="1"/>
  <c r="AA101" i="3" a="1"/>
  <c r="AA101" i="3" s="1"/>
  <c r="AA103" i="3" a="1"/>
  <c r="AA103" i="3" s="1"/>
  <c r="AA108" i="3" a="1"/>
  <c r="AA108" i="3" s="1"/>
  <c r="AA53" i="3" a="1"/>
  <c r="AA53" i="3" s="1"/>
  <c r="AA63" i="3" a="1"/>
  <c r="AA63" i="3" s="1"/>
  <c r="AA88" i="3" a="1"/>
  <c r="AA88" i="3" s="1"/>
  <c r="AA92" i="3" a="1"/>
  <c r="AA92" i="3" s="1"/>
  <c r="AA97" i="3" a="1"/>
  <c r="AA97" i="3" s="1"/>
  <c r="AA99" i="3" a="1"/>
  <c r="AA99" i="3" s="1"/>
  <c r="AA71" i="3" a="1"/>
  <c r="AA71" i="3" s="1"/>
  <c r="AA81" i="3" a="1"/>
  <c r="AA81" i="3" s="1"/>
  <c r="AA87" i="3" a="1"/>
  <c r="AA87" i="3" s="1"/>
  <c r="AA106" i="3" a="1"/>
  <c r="AA106" i="3" s="1"/>
  <c r="AA47" i="3" a="1"/>
  <c r="AA47" i="3" s="1"/>
  <c r="AA56" i="3" a="1"/>
  <c r="AA56" i="3" s="1"/>
  <c r="AA66" i="3" a="1"/>
  <c r="AA66" i="3" s="1"/>
  <c r="AA74" i="3" a="1"/>
  <c r="AA74" i="3" s="1"/>
  <c r="AA94" i="3" a="1"/>
  <c r="AA94" i="3" s="1"/>
  <c r="AA36" i="3" a="1"/>
  <c r="AA36" i="3" s="1"/>
  <c r="AA43" i="3" a="1"/>
  <c r="AA43" i="3" s="1"/>
  <c r="AA61" i="3" a="1"/>
  <c r="AA61" i="3" s="1"/>
  <c r="AA82" i="3" a="1"/>
  <c r="AA82" i="3" s="1"/>
  <c r="AA84" i="3" a="1"/>
  <c r="AA84" i="3" s="1"/>
  <c r="AA86" i="3" a="1"/>
  <c r="AA86" i="3" s="1"/>
  <c r="AA91" i="3" a="1"/>
  <c r="AA91" i="3" s="1"/>
  <c r="AA96" i="3" a="1"/>
  <c r="AA96" i="3" s="1"/>
  <c r="AA98" i="3" a="1"/>
  <c r="AA98" i="3" s="1"/>
  <c r="AA100" i="3" a="1"/>
  <c r="AA100" i="3" s="1"/>
  <c r="AA102" i="3" a="1"/>
  <c r="AA102" i="3" s="1"/>
  <c r="AA104" i="3" a="1"/>
  <c r="AA104" i="3" s="1"/>
  <c r="AA119" i="3" a="1"/>
  <c r="AA119" i="3" s="1"/>
  <c r="AA120" i="3" a="1"/>
  <c r="AA120" i="3" s="1"/>
  <c r="AA111" i="3" a="1"/>
  <c r="AA111" i="3" s="1"/>
  <c r="AA112" i="3" a="1"/>
  <c r="AA112" i="3" s="1"/>
  <c r="AA116" i="3" a="1"/>
  <c r="AA116" i="3" s="1"/>
  <c r="AA117" i="3" a="1"/>
  <c r="AA117" i="3" s="1"/>
  <c r="AA109" i="3" a="1"/>
  <c r="AA109" i="3" s="1"/>
  <c r="AA122" i="3" a="1"/>
  <c r="AA122" i="3" s="1"/>
  <c r="AA114" i="3" a="1"/>
  <c r="AA114" i="3" s="1"/>
  <c r="AA88" i="11" l="1" a="1"/>
  <c r="AA88" i="11" s="1"/>
  <c r="AA58" i="11" a="1"/>
  <c r="AA58" i="11" s="1"/>
  <c r="AA51" i="11" a="1"/>
  <c r="AA51" i="11" s="1"/>
  <c r="AA67" i="11" a="1"/>
  <c r="AA67" i="11" s="1"/>
  <c r="AA40" i="11" a="1"/>
  <c r="AA40" i="11" s="1"/>
  <c r="AA63" i="11" a="1"/>
  <c r="AA63" i="11" s="1"/>
  <c r="AA34" i="11" a="1"/>
  <c r="AA34" i="11" s="1"/>
  <c r="AA11" i="11" a="1"/>
  <c r="AA11" i="11" s="1"/>
  <c r="AA28" i="11" a="1"/>
  <c r="AA28" i="11" s="1"/>
  <c r="AA32" i="11" a="1"/>
  <c r="AA32" i="11" s="1"/>
  <c r="AA15" i="11" a="1"/>
  <c r="AA15" i="11" s="1"/>
  <c r="AA83" i="11" a="1"/>
  <c r="AA83" i="11" s="1"/>
  <c r="AA60" i="11" a="1"/>
  <c r="AA60" i="11" s="1"/>
  <c r="AA54" i="11" a="1"/>
  <c r="AA54" i="11" s="1"/>
  <c r="AA50" i="11" a="1"/>
  <c r="AA50" i="11" s="1"/>
  <c r="AA64" i="11" a="1"/>
  <c r="AA64" i="11" s="1"/>
  <c r="AA41" i="11" a="1"/>
  <c r="AA41" i="11" s="1"/>
  <c r="AA12" i="11" a="1"/>
  <c r="AA12" i="11" s="1"/>
  <c r="AA21" i="11" a="1"/>
  <c r="AA21" i="11" s="1"/>
  <c r="AA56" i="11" a="1"/>
  <c r="AA56" i="11" s="1"/>
  <c r="AA38" i="11" a="1"/>
  <c r="AA38" i="11" s="1"/>
  <c r="AA82" i="11" a="1"/>
  <c r="AA82" i="11" s="1"/>
  <c r="AA73" i="11" a="1"/>
  <c r="AA73" i="11" s="1"/>
  <c r="AA72" i="11" a="1"/>
  <c r="AA72" i="11" s="1"/>
  <c r="AA55" i="11" a="1"/>
  <c r="AA55" i="11" s="1"/>
  <c r="AA36" i="11" a="1"/>
  <c r="AA36" i="11" s="1"/>
  <c r="AA24" i="11" a="1"/>
  <c r="AA24" i="11" s="1"/>
  <c r="AA47" i="11" a="1"/>
  <c r="AA47" i="11" s="1"/>
  <c r="AA35" i="11" a="1"/>
  <c r="AA35" i="11" s="1"/>
  <c r="AA91" i="11" a="1"/>
  <c r="AA91" i="11" s="1"/>
  <c r="AA84" i="11" a="1"/>
  <c r="AA84" i="11" s="1"/>
  <c r="AA44" i="11" a="1"/>
  <c r="AA44" i="11" s="1"/>
  <c r="AA59" i="11" a="1"/>
  <c r="AA59" i="11" s="1"/>
  <c r="AA66" i="11" a="1"/>
  <c r="AA66" i="11" s="1"/>
  <c r="AA65" i="11" a="1"/>
  <c r="AA65" i="11" s="1"/>
  <c r="AA30" i="11" a="1"/>
  <c r="AA30" i="11" s="1"/>
  <c r="AA46" i="11" a="1"/>
  <c r="AA46" i="11" s="1"/>
  <c r="AA20" i="11" a="1"/>
  <c r="AA20" i="11" s="1"/>
  <c r="AA31" i="11" a="1"/>
  <c r="AA31" i="11" s="1"/>
  <c r="AA8" i="11" a="1"/>
  <c r="AA8" i="11" s="1"/>
  <c r="AA78" i="11" a="1"/>
  <c r="AA78" i="11" s="1"/>
  <c r="AA22" i="11" a="1"/>
  <c r="AA22" i="11" s="1"/>
  <c r="AA79" i="11" a="1"/>
  <c r="AA79" i="11" s="1"/>
  <c r="AA74" i="11" a="1"/>
  <c r="AA74" i="11" s="1"/>
  <c r="AA80" i="11" a="1"/>
  <c r="AA80" i="11" s="1"/>
  <c r="AA49" i="11" a="1"/>
  <c r="AA49" i="11" s="1"/>
  <c r="AA77" i="11" a="1"/>
  <c r="AA77" i="11" s="1"/>
  <c r="AA14" i="11" a="1"/>
  <c r="AA14" i="11" s="1"/>
  <c r="AA26" i="11" a="1"/>
  <c r="AA26" i="11" s="1"/>
  <c r="AA33" i="11" a="1"/>
  <c r="AA33" i="11" s="1"/>
  <c r="AA48" i="11" a="1"/>
  <c r="AA48" i="11" s="1"/>
  <c r="AA61" i="11" a="1"/>
  <c r="AA61" i="11" s="1"/>
  <c r="AA45" i="11" a="1"/>
  <c r="AA45" i="11" s="1"/>
  <c r="AA18" i="11" a="1"/>
  <c r="AA18" i="11" s="1"/>
  <c r="AA71" i="11" a="1"/>
  <c r="AA71" i="11" s="1"/>
  <c r="AA9" i="11" a="1"/>
  <c r="AA9" i="11" s="1"/>
  <c r="AA16" i="11" a="1"/>
  <c r="AA16" i="11" s="1"/>
  <c r="AA85" i="11" a="1"/>
  <c r="AA85" i="11" s="1"/>
  <c r="AA89" i="11" a="1"/>
  <c r="AA89" i="11" s="1"/>
  <c r="AA70" i="11" a="1"/>
  <c r="AA70" i="11" s="1"/>
  <c r="AA76" i="11" a="1"/>
  <c r="AA76" i="11" s="1"/>
  <c r="AA62" i="11" a="1"/>
  <c r="AA62" i="11" s="1"/>
  <c r="AA43" i="11" a="1"/>
  <c r="AA43" i="11" s="1"/>
  <c r="AA25" i="11" a="1"/>
  <c r="AA25" i="11" s="1"/>
  <c r="AA37" i="11" a="1"/>
  <c r="AA37" i="11" s="1"/>
  <c r="AA52" i="11" a="1"/>
  <c r="AA52" i="11" s="1"/>
  <c r="AB7" i="11"/>
  <c r="AA23" i="11" a="1"/>
  <c r="AA23" i="11" s="1"/>
  <c r="AA90" i="11" a="1"/>
  <c r="AA90" i="11" s="1"/>
  <c r="AA81" i="11" a="1"/>
  <c r="AA81" i="11" s="1"/>
  <c r="AA75" i="11" a="1"/>
  <c r="AA75" i="11" s="1"/>
  <c r="AA69" i="11" a="1"/>
  <c r="AA69" i="11" s="1"/>
  <c r="AA57" i="11" a="1"/>
  <c r="AA57" i="11" s="1"/>
  <c r="AA39" i="11" a="1"/>
  <c r="AA39" i="11" s="1"/>
  <c r="AA17" i="11" a="1"/>
  <c r="AA17" i="11" s="1"/>
  <c r="AA27" i="11" a="1"/>
  <c r="AA27" i="11" s="1"/>
  <c r="AA42" i="11" a="1"/>
  <c r="AA42" i="11" s="1"/>
  <c r="AA10" i="11" a="1"/>
  <c r="AA10" i="11" s="1"/>
  <c r="AA13" i="11" a="1"/>
  <c r="AA13" i="11" s="1"/>
  <c r="AA87" i="11" a="1"/>
  <c r="AA87" i="11" s="1"/>
  <c r="AA68" i="11" a="1"/>
  <c r="AA68" i="11" s="1"/>
  <c r="AA53" i="11" a="1"/>
  <c r="AA53" i="11" s="1"/>
  <c r="AA86" i="11" a="1"/>
  <c r="AA86" i="11" s="1"/>
  <c r="AA19" i="11" a="1"/>
  <c r="AA19" i="11" s="1"/>
  <c r="AA29" i="11" a="1"/>
  <c r="AA29" i="11" s="1"/>
  <c r="Z1001" i="11"/>
  <c r="AA1001" i="3"/>
  <c r="AA1001" i="10"/>
  <c r="AB57" i="10" a="1"/>
  <c r="AB57" i="10" s="1"/>
  <c r="AB94" i="10" a="1"/>
  <c r="AB94" i="10" s="1"/>
  <c r="AB99" i="10" a="1"/>
  <c r="AB99" i="10" s="1"/>
  <c r="AB96" i="10" a="1"/>
  <c r="AB96" i="10" s="1"/>
  <c r="AB97" i="10" a="1"/>
  <c r="AB97" i="10" s="1"/>
  <c r="AB95" i="10" a="1"/>
  <c r="AB95" i="10" s="1"/>
  <c r="AB86" i="10" a="1"/>
  <c r="AB86" i="10" s="1"/>
  <c r="AB91" i="10" a="1"/>
  <c r="AB91" i="10" s="1"/>
  <c r="AB83" i="10" a="1"/>
  <c r="AB83" i="10" s="1"/>
  <c r="AB98" i="10" a="1"/>
  <c r="AB98" i="10" s="1"/>
  <c r="AB88" i="10" a="1"/>
  <c r="AB88" i="10" s="1"/>
  <c r="AB62" i="10" a="1"/>
  <c r="AB62" i="10" s="1"/>
  <c r="AB89" i="10" a="1"/>
  <c r="AB89" i="10" s="1"/>
  <c r="AB81" i="10" a="1"/>
  <c r="AB81" i="10" s="1"/>
  <c r="AB73" i="10" a="1"/>
  <c r="AB73" i="10" s="1"/>
  <c r="AB92" i="10" a="1"/>
  <c r="AB92" i="10" s="1"/>
  <c r="AB78" i="10" a="1"/>
  <c r="AB78" i="10" s="1"/>
  <c r="AB84" i="10" a="1"/>
  <c r="AB84" i="10" s="1"/>
  <c r="AB75" i="10" a="1"/>
  <c r="AB75" i="10" s="1"/>
  <c r="AB90" i="10" a="1"/>
  <c r="AB90" i="10" s="1"/>
  <c r="AB76" i="10" a="1"/>
  <c r="AB76" i="10" s="1"/>
  <c r="AB80" i="10" a="1"/>
  <c r="AB80" i="10" s="1"/>
  <c r="AB72" i="10" a="1"/>
  <c r="AB72" i="10" s="1"/>
  <c r="AB66" i="10" a="1"/>
  <c r="AB66" i="10" s="1"/>
  <c r="AB100" i="10" a="1"/>
  <c r="AB100" i="10" s="1"/>
  <c r="AB71" i="10" a="1"/>
  <c r="AB71" i="10" s="1"/>
  <c r="AB63" i="10" a="1"/>
  <c r="AB63" i="10" s="1"/>
  <c r="AB82" i="10" a="1"/>
  <c r="AB82" i="10" s="1"/>
  <c r="AB74" i="10" a="1"/>
  <c r="AB74" i="10" s="1"/>
  <c r="AB68" i="10" a="1"/>
  <c r="AB68" i="10" s="1"/>
  <c r="AB61" i="10" a="1"/>
  <c r="AB61" i="10" s="1"/>
  <c r="AB93" i="10" a="1"/>
  <c r="AB93" i="10" s="1"/>
  <c r="AB79" i="10" a="1"/>
  <c r="AB79" i="10" s="1"/>
  <c r="AB69" i="10" a="1"/>
  <c r="AB69" i="10" s="1"/>
  <c r="AB85" i="10" a="1"/>
  <c r="AB85" i="10" s="1"/>
  <c r="AB52" i="10" a="1"/>
  <c r="AB52" i="10" s="1"/>
  <c r="AB44" i="10" a="1"/>
  <c r="AB44" i="10" s="1"/>
  <c r="AB36" i="10" a="1"/>
  <c r="AB36" i="10" s="1"/>
  <c r="AB64" i="10" a="1"/>
  <c r="AB64" i="10" s="1"/>
  <c r="AB58" i="10" a="1"/>
  <c r="AB58" i="10" s="1"/>
  <c r="AB49" i="10" a="1"/>
  <c r="AB49" i="10" s="1"/>
  <c r="AB41" i="10" a="1"/>
  <c r="AB41" i="10" s="1"/>
  <c r="AB33" i="10" a="1"/>
  <c r="AB33" i="10" s="1"/>
  <c r="AB65" i="10" a="1"/>
  <c r="AB65" i="10" s="1"/>
  <c r="AB54" i="10" a="1"/>
  <c r="AB54" i="10" s="1"/>
  <c r="AB46" i="10" a="1"/>
  <c r="AB46" i="10" s="1"/>
  <c r="AB38" i="10" a="1"/>
  <c r="AB38" i="10" s="1"/>
  <c r="AB30" i="10" a="1"/>
  <c r="AB30" i="10" s="1"/>
  <c r="AB77" i="10" a="1"/>
  <c r="AB77" i="10" s="1"/>
  <c r="AB60" i="10" a="1"/>
  <c r="AB60" i="10" s="1"/>
  <c r="AB55" i="10" a="1"/>
  <c r="AB55" i="10" s="1"/>
  <c r="AB47" i="10" a="1"/>
  <c r="AB47" i="10" s="1"/>
  <c r="AB39" i="10" a="1"/>
  <c r="AB39" i="10" s="1"/>
  <c r="AB31" i="10" a="1"/>
  <c r="AB31" i="10" s="1"/>
  <c r="AB56" i="10" a="1"/>
  <c r="AB56" i="10" s="1"/>
  <c r="AB37" i="10" a="1"/>
  <c r="AB37" i="10" s="1"/>
  <c r="AB25" i="10" a="1"/>
  <c r="AB25" i="10" s="1"/>
  <c r="AB48" i="10" a="1"/>
  <c r="AB48" i="10" s="1"/>
  <c r="AB67" i="10" a="1"/>
  <c r="AB67" i="10" s="1"/>
  <c r="AB59" i="10" a="1"/>
  <c r="AB59" i="10" s="1"/>
  <c r="AB40" i="10" a="1"/>
  <c r="AB40" i="10" s="1"/>
  <c r="AB27" i="10" a="1"/>
  <c r="AB27" i="10" s="1"/>
  <c r="AB50" i="10" a="1"/>
  <c r="AB50" i="10" s="1"/>
  <c r="AB70" i="10" a="1"/>
  <c r="AB70" i="10" s="1"/>
  <c r="AB51" i="10" a="1"/>
  <c r="AB51" i="10" s="1"/>
  <c r="AB45" i="10" a="1"/>
  <c r="AB45" i="10" s="1"/>
  <c r="AB28" i="10" a="1"/>
  <c r="AB28" i="10" s="1"/>
  <c r="AB35" i="10" a="1"/>
  <c r="AB35" i="10" s="1"/>
  <c r="AB87" i="10" a="1"/>
  <c r="AB87" i="10" s="1"/>
  <c r="AB53" i="10" a="1"/>
  <c r="AB53" i="10" s="1"/>
  <c r="AB26" i="10" a="1"/>
  <c r="AB26" i="10" s="1"/>
  <c r="AB32" i="10" a="1"/>
  <c r="AB32" i="10" s="1"/>
  <c r="AB24" i="10" a="1"/>
  <c r="AB24" i="10" s="1"/>
  <c r="AB19" i="10" a="1"/>
  <c r="AB19" i="10" s="1"/>
  <c r="AB11" i="10" a="1"/>
  <c r="AB11" i="10" s="1"/>
  <c r="AB34" i="10" a="1"/>
  <c r="AB34" i="10" s="1"/>
  <c r="AB16" i="10" a="1"/>
  <c r="AB16" i="10" s="1"/>
  <c r="AB8" i="10" a="1"/>
  <c r="AB8" i="10" s="1"/>
  <c r="AB43" i="10" a="1"/>
  <c r="AB43" i="10" s="1"/>
  <c r="AB22" i="10" a="1"/>
  <c r="AB22" i="10" s="1"/>
  <c r="AB21" i="10" a="1"/>
  <c r="AB21" i="10" s="1"/>
  <c r="AB13" i="10" a="1"/>
  <c r="AB13" i="10" s="1"/>
  <c r="AB23" i="10" a="1"/>
  <c r="AB23" i="10" s="1"/>
  <c r="AB20" i="10" a="1"/>
  <c r="AB20" i="10" s="1"/>
  <c r="AB29" i="10" a="1"/>
  <c r="AB29" i="10" s="1"/>
  <c r="AB42" i="10" a="1"/>
  <c r="AB42" i="10" s="1"/>
  <c r="AB14" i="10" a="1"/>
  <c r="AB14" i="10" s="1"/>
  <c r="AB17" i="10" a="1"/>
  <c r="AB17" i="10" s="1"/>
  <c r="AB9" i="10" a="1"/>
  <c r="AB9" i="10" s="1"/>
  <c r="AB18" i="10" a="1"/>
  <c r="AB18" i="10" s="1"/>
  <c r="AB10" i="10" a="1"/>
  <c r="AB10" i="10" s="1"/>
  <c r="AC7" i="10"/>
  <c r="AB12" i="10" a="1"/>
  <c r="AB12" i="10" s="1"/>
  <c r="AB15" i="10" a="1"/>
  <c r="AB15" i="10" s="1"/>
  <c r="AB13" i="3" a="1"/>
  <c r="AB13" i="3" s="1"/>
  <c r="AB29" i="3" a="1"/>
  <c r="AB29" i="3" s="1"/>
  <c r="AB35" i="3" a="1"/>
  <c r="AB35" i="3" s="1"/>
  <c r="AB41" i="3" a="1"/>
  <c r="AB41" i="3" s="1"/>
  <c r="AB45" i="3" a="1"/>
  <c r="AB45" i="3" s="1"/>
  <c r="AB8" i="3" a="1"/>
  <c r="AB8" i="3" s="1"/>
  <c r="AB9" i="3" a="1"/>
  <c r="AB9" i="3" s="1"/>
  <c r="AB16" i="3" a="1"/>
  <c r="AB16" i="3" s="1"/>
  <c r="AB20" i="3" a="1"/>
  <c r="AB20" i="3" s="1"/>
  <c r="AB21" i="3" a="1"/>
  <c r="AB21" i="3" s="1"/>
  <c r="AB30" i="3" a="1"/>
  <c r="AB30" i="3" s="1"/>
  <c r="AB38" i="3" a="1"/>
  <c r="AB38" i="3" s="1"/>
  <c r="AB58" i="3" a="1"/>
  <c r="AB58" i="3" s="1"/>
  <c r="AB65" i="3" a="1"/>
  <c r="AB65" i="3" s="1"/>
  <c r="AB70" i="3" a="1"/>
  <c r="AB70" i="3" s="1"/>
  <c r="AB19" i="3" a="1"/>
  <c r="AB19" i="3" s="1"/>
  <c r="AB23" i="3" a="1"/>
  <c r="AB23" i="3" s="1"/>
  <c r="AB44" i="3" a="1"/>
  <c r="AB44" i="3" s="1"/>
  <c r="AB60" i="3" a="1"/>
  <c r="AB60" i="3" s="1"/>
  <c r="AB79" i="3" a="1"/>
  <c r="AB79" i="3" s="1"/>
  <c r="AB25" i="3" a="1"/>
  <c r="AB25" i="3" s="1"/>
  <c r="AB27" i="3" a="1"/>
  <c r="AB27" i="3" s="1"/>
  <c r="AB34" i="3" a="1"/>
  <c r="AB34" i="3" s="1"/>
  <c r="AB42" i="3" a="1"/>
  <c r="AB42" i="3" s="1"/>
  <c r="AB46" i="3" a="1"/>
  <c r="AB46" i="3" s="1"/>
  <c r="AB48" i="3" a="1"/>
  <c r="AB48" i="3" s="1"/>
  <c r="AB50" i="3" a="1"/>
  <c r="AB50" i="3" s="1"/>
  <c r="AB55" i="3" a="1"/>
  <c r="AB55" i="3" s="1"/>
  <c r="AB62" i="3" a="1"/>
  <c r="AB62" i="3" s="1"/>
  <c r="AB67" i="3" a="1"/>
  <c r="AB67" i="3" s="1"/>
  <c r="AB76" i="3" a="1"/>
  <c r="AB76" i="3" s="1"/>
  <c r="AB10" i="3" a="1"/>
  <c r="AB10" i="3" s="1"/>
  <c r="AB12" i="3" a="1"/>
  <c r="AB12" i="3" s="1"/>
  <c r="AB15" i="3" a="1"/>
  <c r="AB15" i="3" s="1"/>
  <c r="AB18" i="3" a="1"/>
  <c r="AB18" i="3" s="1"/>
  <c r="AB22" i="3" a="1"/>
  <c r="AB22" i="3" s="1"/>
  <c r="AB24" i="3" a="1"/>
  <c r="AB24" i="3" s="1"/>
  <c r="AB14" i="3" a="1"/>
  <c r="AB14" i="3" s="1"/>
  <c r="AB17" i="3" a="1"/>
  <c r="AB17" i="3" s="1"/>
  <c r="AB26" i="3" a="1"/>
  <c r="AB26" i="3" s="1"/>
  <c r="AB28" i="3" a="1"/>
  <c r="AB28" i="3" s="1"/>
  <c r="AB11" i="3" a="1"/>
  <c r="AB11" i="3" s="1"/>
  <c r="AB32" i="3" a="1"/>
  <c r="AB32" i="3" s="1"/>
  <c r="AB39" i="3" a="1"/>
  <c r="AB39" i="3" s="1"/>
  <c r="AB51" i="3" a="1"/>
  <c r="AB51" i="3" s="1"/>
  <c r="AB53" i="3" a="1"/>
  <c r="AB53" i="3" s="1"/>
  <c r="AB63" i="3" a="1"/>
  <c r="AB63" i="3" s="1"/>
  <c r="AB75" i="3" a="1"/>
  <c r="AB75" i="3" s="1"/>
  <c r="AB82" i="3" a="1"/>
  <c r="AB82" i="3" s="1"/>
  <c r="AB36" i="3" a="1"/>
  <c r="AB36" i="3" s="1"/>
  <c r="AB43" i="3" a="1"/>
  <c r="AB43" i="3" s="1"/>
  <c r="AB47" i="3" a="1"/>
  <c r="AB47" i="3" s="1"/>
  <c r="AB56" i="3" a="1"/>
  <c r="AB56" i="3" s="1"/>
  <c r="AB61" i="3" a="1"/>
  <c r="AB61" i="3" s="1"/>
  <c r="AB74" i="3" a="1"/>
  <c r="AB74" i="3" s="1"/>
  <c r="AB91" i="3" a="1"/>
  <c r="AB91" i="3" s="1"/>
  <c r="AB96" i="3" a="1"/>
  <c r="AB96" i="3" s="1"/>
  <c r="AB100" i="3" a="1"/>
  <c r="AB100" i="3" s="1"/>
  <c r="AB102" i="3" a="1"/>
  <c r="AB102" i="3" s="1"/>
  <c r="AB104" i="3" a="1"/>
  <c r="AB104" i="3" s="1"/>
  <c r="AB112" i="3" a="1"/>
  <c r="AB112" i="3" s="1"/>
  <c r="AB120" i="3" a="1"/>
  <c r="AB120" i="3" s="1"/>
  <c r="AB69" i="3" a="1"/>
  <c r="AB69" i="3" s="1"/>
  <c r="AB83" i="3" a="1"/>
  <c r="AB83" i="3" s="1"/>
  <c r="AB84" i="3" a="1"/>
  <c r="AB84" i="3" s="1"/>
  <c r="AB86" i="3" a="1"/>
  <c r="AB86" i="3" s="1"/>
  <c r="AB98" i="3" a="1"/>
  <c r="AB98" i="3" s="1"/>
  <c r="AB107" i="3" a="1"/>
  <c r="AB107" i="3" s="1"/>
  <c r="AB115" i="3" a="1"/>
  <c r="AB115" i="3" s="1"/>
  <c r="AB33" i="3" a="1"/>
  <c r="AB33" i="3" s="1"/>
  <c r="AB59" i="3" a="1"/>
  <c r="AB59" i="3" s="1"/>
  <c r="AB64" i="3" a="1"/>
  <c r="AB64" i="3" s="1"/>
  <c r="AB77" i="3" a="1"/>
  <c r="AB77" i="3" s="1"/>
  <c r="AB85" i="3" a="1"/>
  <c r="AB85" i="3" s="1"/>
  <c r="AB90" i="3" a="1"/>
  <c r="AB90" i="3" s="1"/>
  <c r="AB93" i="3" a="1"/>
  <c r="AB93" i="3" s="1"/>
  <c r="AB110" i="3" a="1"/>
  <c r="AB110" i="3" s="1"/>
  <c r="AB118" i="3" a="1"/>
  <c r="AB118" i="3" s="1"/>
  <c r="AB54" i="3" a="1"/>
  <c r="AB54" i="3" s="1"/>
  <c r="AB95" i="3" a="1"/>
  <c r="AB95" i="3" s="1"/>
  <c r="AB105" i="3" a="1"/>
  <c r="AB105" i="3" s="1"/>
  <c r="AB40" i="3" a="1"/>
  <c r="AB40" i="3" s="1"/>
  <c r="AB49" i="3" a="1"/>
  <c r="AB49" i="3" s="1"/>
  <c r="AB68" i="3" a="1"/>
  <c r="AB68" i="3" s="1"/>
  <c r="AB78" i="3" a="1"/>
  <c r="AB78" i="3" s="1"/>
  <c r="AB89" i="3" a="1"/>
  <c r="AB89" i="3" s="1"/>
  <c r="AB101" i="3" a="1"/>
  <c r="AB101" i="3" s="1"/>
  <c r="AB103" i="3" a="1"/>
  <c r="AB103" i="3" s="1"/>
  <c r="AB31" i="3" a="1"/>
  <c r="AB31" i="3" s="1"/>
  <c r="AB37" i="3" a="1"/>
  <c r="AB37" i="3" s="1"/>
  <c r="AB52" i="3" a="1"/>
  <c r="AB52" i="3" s="1"/>
  <c r="AB57" i="3" a="1"/>
  <c r="AB57" i="3" s="1"/>
  <c r="AB72" i="3" a="1"/>
  <c r="AB72" i="3" s="1"/>
  <c r="AB73" i="3" a="1"/>
  <c r="AB73" i="3" s="1"/>
  <c r="AB80" i="3" a="1"/>
  <c r="AB80" i="3" s="1"/>
  <c r="AB88" i="3" a="1"/>
  <c r="AB88" i="3" s="1"/>
  <c r="AB92" i="3" a="1"/>
  <c r="AB92" i="3" s="1"/>
  <c r="AB97" i="3" a="1"/>
  <c r="AB97" i="3" s="1"/>
  <c r="AB99" i="3" a="1"/>
  <c r="AB99" i="3" s="1"/>
  <c r="AB81" i="3" a="1"/>
  <c r="AB81" i="3" s="1"/>
  <c r="AB87" i="3" a="1"/>
  <c r="AB87" i="3" s="1"/>
  <c r="AB106" i="3" a="1"/>
  <c r="AB106" i="3" s="1"/>
  <c r="AB66" i="3" a="1"/>
  <c r="AB66" i="3" s="1"/>
  <c r="AB71" i="3" a="1"/>
  <c r="AB71" i="3" s="1"/>
  <c r="AB94" i="3" a="1"/>
  <c r="AB94" i="3" s="1"/>
  <c r="AB113" i="3" a="1"/>
  <c r="AB113" i="3" s="1"/>
  <c r="AB114" i="3" a="1"/>
  <c r="AB114" i="3" s="1"/>
  <c r="AB119" i="3" a="1"/>
  <c r="AB119" i="3" s="1"/>
  <c r="AB111" i="3" a="1"/>
  <c r="AB111" i="3" s="1"/>
  <c r="AB116" i="3" a="1"/>
  <c r="AB116" i="3" s="1"/>
  <c r="AB117" i="3" a="1"/>
  <c r="AB117" i="3" s="1"/>
  <c r="AB108" i="3" a="1"/>
  <c r="AB108" i="3" s="1"/>
  <c r="AB109" i="3" a="1"/>
  <c r="AB109" i="3" s="1"/>
  <c r="AB121" i="3" a="1"/>
  <c r="AB121" i="3" s="1"/>
  <c r="AB122" i="3" a="1"/>
  <c r="AB122" i="3" s="1"/>
  <c r="AA1001" i="11" l="1"/>
  <c r="AB87" i="11" a="1"/>
  <c r="AB87" i="11" s="1"/>
  <c r="AB70" i="11" a="1"/>
  <c r="AB70" i="11" s="1"/>
  <c r="AB74" i="11" a="1"/>
  <c r="AB74" i="11" s="1"/>
  <c r="AB64" i="11" a="1"/>
  <c r="AB64" i="11" s="1"/>
  <c r="AB60" i="11" a="1"/>
  <c r="AB60" i="11" s="1"/>
  <c r="AB51" i="11" a="1"/>
  <c r="AB51" i="11" s="1"/>
  <c r="AB49" i="11" a="1"/>
  <c r="AB49" i="11" s="1"/>
  <c r="AB24" i="11" a="1"/>
  <c r="AB24" i="11" s="1"/>
  <c r="AB41" i="11" a="1"/>
  <c r="AB41" i="11" s="1"/>
  <c r="AB28" i="11" a="1"/>
  <c r="AB28" i="11" s="1"/>
  <c r="AB25" i="11" a="1"/>
  <c r="AB25" i="11" s="1"/>
  <c r="AB77" i="11" a="1"/>
  <c r="AB77" i="11" s="1"/>
  <c r="AB69" i="11" a="1"/>
  <c r="AB69" i="11" s="1"/>
  <c r="AB50" i="11" a="1"/>
  <c r="AB50" i="11" s="1"/>
  <c r="AB56" i="11" a="1"/>
  <c r="AB56" i="11" s="1"/>
  <c r="AB8" i="11" a="1"/>
  <c r="AB8" i="11" s="1"/>
  <c r="AB35" i="11" a="1"/>
  <c r="AB35" i="11" s="1"/>
  <c r="AB17" i="11" a="1"/>
  <c r="AB17" i="11" s="1"/>
  <c r="AB53" i="11" a="1"/>
  <c r="AB53" i="11" s="1"/>
  <c r="AB65" i="11" a="1"/>
  <c r="AB65" i="11" s="1"/>
  <c r="AB57" i="11" a="1"/>
  <c r="AB57" i="11" s="1"/>
  <c r="AB20" i="11" a="1"/>
  <c r="AB20" i="11" s="1"/>
  <c r="AB38" i="11" a="1"/>
  <c r="AB38" i="11" s="1"/>
  <c r="AB43" i="11" a="1"/>
  <c r="AB43" i="11" s="1"/>
  <c r="AB19" i="11" a="1"/>
  <c r="AB19" i="11" s="1"/>
  <c r="AB30" i="11" a="1"/>
  <c r="AB30" i="11" s="1"/>
  <c r="AB85" i="11" a="1"/>
  <c r="AB85" i="11" s="1"/>
  <c r="AB88" i="11" a="1"/>
  <c r="AB88" i="11" s="1"/>
  <c r="AB59" i="11" a="1"/>
  <c r="AB59" i="11" s="1"/>
  <c r="AB13" i="11" a="1"/>
  <c r="AB13" i="11" s="1"/>
  <c r="AB23" i="11" a="1"/>
  <c r="AB23" i="11" s="1"/>
  <c r="AB78" i="11" a="1"/>
  <c r="AB78" i="11" s="1"/>
  <c r="AB33" i="11" a="1"/>
  <c r="AB33" i="11" s="1"/>
  <c r="AB14" i="11" a="1"/>
  <c r="AB14" i="11" s="1"/>
  <c r="AB79" i="11" a="1"/>
  <c r="AB79" i="11" s="1"/>
  <c r="AB63" i="11" a="1"/>
  <c r="AB63" i="11" s="1"/>
  <c r="AB73" i="11" a="1"/>
  <c r="AB73" i="11" s="1"/>
  <c r="AB62" i="11" a="1"/>
  <c r="AB62" i="11" s="1"/>
  <c r="AB58" i="11" a="1"/>
  <c r="AB58" i="11" s="1"/>
  <c r="AB52" i="11" a="1"/>
  <c r="AB52" i="11" s="1"/>
  <c r="AB54" i="11" a="1"/>
  <c r="AB54" i="11" s="1"/>
  <c r="AB16" i="11" a="1"/>
  <c r="AB16" i="11" s="1"/>
  <c r="AB36" i="11" a="1"/>
  <c r="AB36" i="11" s="1"/>
  <c r="AB10" i="11" a="1"/>
  <c r="AB10" i="11" s="1"/>
  <c r="AB26" i="11" a="1"/>
  <c r="AB26" i="11" s="1"/>
  <c r="AB89" i="11" a="1"/>
  <c r="AB89" i="11" s="1"/>
  <c r="AB45" i="11" a="1"/>
  <c r="AB45" i="11" s="1"/>
  <c r="AC7" i="11"/>
  <c r="AB90" i="11" a="1"/>
  <c r="AB90" i="11" s="1"/>
  <c r="AB67" i="11" a="1"/>
  <c r="AB67" i="11" s="1"/>
  <c r="AB71" i="11" a="1"/>
  <c r="AB71" i="11" s="1"/>
  <c r="AB37" i="11" a="1"/>
  <c r="AB37" i="11" s="1"/>
  <c r="AB40" i="11" a="1"/>
  <c r="AB40" i="11" s="1"/>
  <c r="AB18" i="11" a="1"/>
  <c r="AB18" i="11" s="1"/>
  <c r="AB86" i="11" a="1"/>
  <c r="AB86" i="11" s="1"/>
  <c r="AB72" i="11" a="1"/>
  <c r="AB72" i="11" s="1"/>
  <c r="AB47" i="11" a="1"/>
  <c r="AB47" i="11" s="1"/>
  <c r="AB75" i="11" a="1"/>
  <c r="AB75" i="11" s="1"/>
  <c r="AB21" i="11" a="1"/>
  <c r="AB21" i="11" s="1"/>
  <c r="AB12" i="11" a="1"/>
  <c r="AB12" i="11" s="1"/>
  <c r="AB84" i="11" a="1"/>
  <c r="AB84" i="11" s="1"/>
  <c r="AB81" i="11" a="1"/>
  <c r="AB81" i="11" s="1"/>
  <c r="AB39" i="11" a="1"/>
  <c r="AB39" i="11" s="1"/>
  <c r="AB11" i="11" a="1"/>
  <c r="AB11" i="11" s="1"/>
  <c r="AB22" i="11" a="1"/>
  <c r="AB22" i="11" s="1"/>
  <c r="AB91" i="11" a="1"/>
  <c r="AB91" i="11" s="1"/>
  <c r="AB68" i="11" a="1"/>
  <c r="AB68" i="11" s="1"/>
  <c r="AB66" i="11" a="1"/>
  <c r="AB66" i="11" s="1"/>
  <c r="AB44" i="11" a="1"/>
  <c r="AB44" i="11" s="1"/>
  <c r="AB42" i="11" a="1"/>
  <c r="AB42" i="11" s="1"/>
  <c r="AB48" i="11" a="1"/>
  <c r="AB48" i="11" s="1"/>
  <c r="AB82" i="11" a="1"/>
  <c r="AB82" i="11" s="1"/>
  <c r="AB80" i="11" a="1"/>
  <c r="AB80" i="11" s="1"/>
  <c r="AB46" i="11" a="1"/>
  <c r="AB46" i="11" s="1"/>
  <c r="AB55" i="11" a="1"/>
  <c r="AB55" i="11" s="1"/>
  <c r="AB61" i="11" a="1"/>
  <c r="AB61" i="11" s="1"/>
  <c r="AB83" i="11" a="1"/>
  <c r="AB83" i="11" s="1"/>
  <c r="AB27" i="11" a="1"/>
  <c r="AB27" i="11" s="1"/>
  <c r="AB29" i="11" a="1"/>
  <c r="AB29" i="11" s="1"/>
  <c r="AB34" i="11" a="1"/>
  <c r="AB34" i="11" s="1"/>
  <c r="AB31" i="11" a="1"/>
  <c r="AB31" i="11" s="1"/>
  <c r="AB9" i="11" a="1"/>
  <c r="AB9" i="11" s="1"/>
  <c r="AB76" i="11" a="1"/>
  <c r="AB76" i="11" s="1"/>
  <c r="AB32" i="11" a="1"/>
  <c r="AB32" i="11" s="1"/>
  <c r="AB15" i="11" a="1"/>
  <c r="AB15" i="11" s="1"/>
  <c r="AB1001" i="3"/>
  <c r="AB1001" i="10"/>
  <c r="AC96" i="10" a="1"/>
  <c r="AC96" i="10" s="1"/>
  <c r="AC61" i="10" a="1"/>
  <c r="AC61" i="10" s="1"/>
  <c r="AC93" i="10" a="1"/>
  <c r="AC93" i="10" s="1"/>
  <c r="AC98" i="10" a="1"/>
  <c r="AC98" i="10" s="1"/>
  <c r="AC99" i="10" a="1"/>
  <c r="AC99" i="10" s="1"/>
  <c r="AC97" i="10" a="1"/>
  <c r="AC97" i="10" s="1"/>
  <c r="AC88" i="10" a="1"/>
  <c r="AC88" i="10" s="1"/>
  <c r="AC85" i="10" a="1"/>
  <c r="AC85" i="10" s="1"/>
  <c r="AC100" i="10" a="1"/>
  <c r="AC100" i="10" s="1"/>
  <c r="AC90" i="10" a="1"/>
  <c r="AC90" i="10" s="1"/>
  <c r="AC94" i="10" a="1"/>
  <c r="AC94" i="10" s="1"/>
  <c r="AC91" i="10" a="1"/>
  <c r="AC91" i="10" s="1"/>
  <c r="AC57" i="10" a="1"/>
  <c r="AC57" i="10" s="1"/>
  <c r="AC84" i="10" a="1"/>
  <c r="AC84" i="10" s="1"/>
  <c r="AC75" i="10" a="1"/>
  <c r="AC75" i="10" s="1"/>
  <c r="AC80" i="10" a="1"/>
  <c r="AC80" i="10" s="1"/>
  <c r="AC72" i="10" a="1"/>
  <c r="AC72" i="10" s="1"/>
  <c r="AC77" i="10" a="1"/>
  <c r="AC77" i="10" s="1"/>
  <c r="AC92" i="10" a="1"/>
  <c r="AC92" i="10" s="1"/>
  <c r="AC78" i="10" a="1"/>
  <c r="AC78" i="10" s="1"/>
  <c r="AC82" i="10" a="1"/>
  <c r="AC82" i="10" s="1"/>
  <c r="AC74" i="10" a="1"/>
  <c r="AC74" i="10" s="1"/>
  <c r="AC68" i="10" a="1"/>
  <c r="AC68" i="10" s="1"/>
  <c r="AC86" i="10" a="1"/>
  <c r="AC86" i="10" s="1"/>
  <c r="AC81" i="10" a="1"/>
  <c r="AC81" i="10" s="1"/>
  <c r="AC73" i="10" a="1"/>
  <c r="AC73" i="10" s="1"/>
  <c r="AC65" i="10" a="1"/>
  <c r="AC65" i="10" s="1"/>
  <c r="AC87" i="10" a="1"/>
  <c r="AC87" i="10" s="1"/>
  <c r="AC70" i="10" a="1"/>
  <c r="AC70" i="10" s="1"/>
  <c r="AC60" i="10" a="1"/>
  <c r="AC60" i="10" s="1"/>
  <c r="AC62" i="10" a="1"/>
  <c r="AC62" i="10" s="1"/>
  <c r="AC95" i="10" a="1"/>
  <c r="AC95" i="10" s="1"/>
  <c r="AC71" i="10" a="1"/>
  <c r="AC71" i="10" s="1"/>
  <c r="AC63" i="10" a="1"/>
  <c r="AC63" i="10" s="1"/>
  <c r="AC54" i="10" a="1"/>
  <c r="AC54" i="10" s="1"/>
  <c r="AC46" i="10" a="1"/>
  <c r="AC46" i="10" s="1"/>
  <c r="AC38" i="10" a="1"/>
  <c r="AC38" i="10" s="1"/>
  <c r="AC30" i="10" a="1"/>
  <c r="AC30" i="10" s="1"/>
  <c r="AC83" i="10" a="1"/>
  <c r="AC83" i="10" s="1"/>
  <c r="AC51" i="10" a="1"/>
  <c r="AC51" i="10" s="1"/>
  <c r="AC43" i="10" a="1"/>
  <c r="AC43" i="10" s="1"/>
  <c r="AC35" i="10" a="1"/>
  <c r="AC35" i="10" s="1"/>
  <c r="AC67" i="10" a="1"/>
  <c r="AC67" i="10" s="1"/>
  <c r="AC56" i="10" a="1"/>
  <c r="AC56" i="10" s="1"/>
  <c r="AC48" i="10" a="1"/>
  <c r="AC48" i="10" s="1"/>
  <c r="AC40" i="10" a="1"/>
  <c r="AC40" i="10" s="1"/>
  <c r="AC32" i="10" a="1"/>
  <c r="AC32" i="10" s="1"/>
  <c r="AC79" i="10" a="1"/>
  <c r="AC79" i="10" s="1"/>
  <c r="AC64" i="10" a="1"/>
  <c r="AC64" i="10" s="1"/>
  <c r="AC58" i="10" a="1"/>
  <c r="AC58" i="10" s="1"/>
  <c r="AC49" i="10" a="1"/>
  <c r="AC49" i="10" s="1"/>
  <c r="AC41" i="10" a="1"/>
  <c r="AC41" i="10" s="1"/>
  <c r="AC33" i="10" a="1"/>
  <c r="AC33" i="10" s="1"/>
  <c r="AC76" i="10" a="1"/>
  <c r="AC76" i="10" s="1"/>
  <c r="AC59" i="10" a="1"/>
  <c r="AC59" i="10" s="1"/>
  <c r="AC39" i="10" a="1"/>
  <c r="AC39" i="10" s="1"/>
  <c r="AC27" i="10" a="1"/>
  <c r="AC27" i="10" s="1"/>
  <c r="AC66" i="10" a="1"/>
  <c r="AC66" i="10" s="1"/>
  <c r="AC50" i="10" a="1"/>
  <c r="AC50" i="10" s="1"/>
  <c r="AC31" i="10" a="1"/>
  <c r="AC31" i="10" s="1"/>
  <c r="AC24" i="10" a="1"/>
  <c r="AC24" i="10" s="1"/>
  <c r="AC42" i="10" a="1"/>
  <c r="AC42" i="10" s="1"/>
  <c r="AC29" i="10" a="1"/>
  <c r="AC29" i="10" s="1"/>
  <c r="AC53" i="10" a="1"/>
  <c r="AC53" i="10" s="1"/>
  <c r="AC69" i="10" a="1"/>
  <c r="AC69" i="10" s="1"/>
  <c r="AC47" i="10" a="1"/>
  <c r="AC47" i="10" s="1"/>
  <c r="AC36" i="10" a="1"/>
  <c r="AC36" i="10" s="1"/>
  <c r="AC44" i="10" a="1"/>
  <c r="AC44" i="10" s="1"/>
  <c r="AC55" i="10" a="1"/>
  <c r="AC55" i="10" s="1"/>
  <c r="AC34" i="10" a="1"/>
  <c r="AC34" i="10" s="1"/>
  <c r="AC28" i="10" a="1"/>
  <c r="AC28" i="10" s="1"/>
  <c r="AC89" i="10" a="1"/>
  <c r="AC89" i="10" s="1"/>
  <c r="AC52" i="10" a="1"/>
  <c r="AC52" i="10" s="1"/>
  <c r="AC37" i="10" a="1"/>
  <c r="AC37" i="10" s="1"/>
  <c r="AC22" i="10" a="1"/>
  <c r="AC22" i="10" s="1"/>
  <c r="AC21" i="10" a="1"/>
  <c r="AC21" i="10" s="1"/>
  <c r="AC13" i="10" a="1"/>
  <c r="AC13" i="10" s="1"/>
  <c r="AC23" i="10" a="1"/>
  <c r="AC23" i="10" s="1"/>
  <c r="AC18" i="10" a="1"/>
  <c r="AC18" i="10" s="1"/>
  <c r="AC10" i="10" a="1"/>
  <c r="AC10" i="10" s="1"/>
  <c r="AC15" i="10" a="1"/>
  <c r="AC15" i="10" s="1"/>
  <c r="AD7" i="10"/>
  <c r="AC45" i="10" a="1"/>
  <c r="AC45" i="10" s="1"/>
  <c r="AC20" i="10" a="1"/>
  <c r="AC20" i="10" s="1"/>
  <c r="AC26" i="10" a="1"/>
  <c r="AC26" i="10" s="1"/>
  <c r="AC25" i="10" a="1"/>
  <c r="AC25" i="10" s="1"/>
  <c r="AC16" i="10" a="1"/>
  <c r="AC16" i="10" s="1"/>
  <c r="AC8" i="10" a="1"/>
  <c r="AC8" i="10" s="1"/>
  <c r="AC12" i="10" a="1"/>
  <c r="AC12" i="10" s="1"/>
  <c r="AC11" i="10" a="1"/>
  <c r="AC11" i="10" s="1"/>
  <c r="AC19" i="10" a="1"/>
  <c r="AC19" i="10" s="1"/>
  <c r="AC14" i="10" a="1"/>
  <c r="AC14" i="10" s="1"/>
  <c r="AC17" i="10" a="1"/>
  <c r="AC17" i="10" s="1"/>
  <c r="AC9" i="10" a="1"/>
  <c r="AC9" i="10" s="1"/>
  <c r="AC14" i="3" a="1"/>
  <c r="AC14" i="3" s="1"/>
  <c r="AC30" i="3" a="1"/>
  <c r="AC30" i="3" s="1"/>
  <c r="AC46" i="3" a="1"/>
  <c r="AC46" i="3" s="1"/>
  <c r="AC62" i="3" a="1"/>
  <c r="AC62" i="3" s="1"/>
  <c r="AC78" i="3" a="1"/>
  <c r="AC78" i="3" s="1"/>
  <c r="AC94" i="3" a="1"/>
  <c r="AC94" i="3" s="1"/>
  <c r="AC110" i="3" a="1"/>
  <c r="AC110" i="3" s="1"/>
  <c r="AC9" i="3" a="1"/>
  <c r="AC9" i="3" s="1"/>
  <c r="AC15" i="3" a="1"/>
  <c r="AC15" i="3" s="1"/>
  <c r="AC20" i="3" a="1"/>
  <c r="AC20" i="3" s="1"/>
  <c r="AC25" i="3" a="1"/>
  <c r="AC25" i="3" s="1"/>
  <c r="AC31" i="3" a="1"/>
  <c r="AC31" i="3" s="1"/>
  <c r="AC36" i="3" a="1"/>
  <c r="AC36" i="3" s="1"/>
  <c r="AC41" i="3" a="1"/>
  <c r="AC41" i="3" s="1"/>
  <c r="AC47" i="3" a="1"/>
  <c r="AC47" i="3" s="1"/>
  <c r="AC52" i="3" a="1"/>
  <c r="AC52" i="3" s="1"/>
  <c r="AC57" i="3" a="1"/>
  <c r="AC57" i="3" s="1"/>
  <c r="AC63" i="3" a="1"/>
  <c r="AC63" i="3" s="1"/>
  <c r="AC68" i="3" a="1"/>
  <c r="AC68" i="3" s="1"/>
  <c r="AC73" i="3" a="1"/>
  <c r="AC73" i="3" s="1"/>
  <c r="AC79" i="3" a="1"/>
  <c r="AC79" i="3" s="1"/>
  <c r="AC84" i="3" a="1"/>
  <c r="AC84" i="3" s="1"/>
  <c r="AC89" i="3" a="1"/>
  <c r="AC89" i="3" s="1"/>
  <c r="AC95" i="3" a="1"/>
  <c r="AC95" i="3" s="1"/>
  <c r="AC100" i="3" a="1"/>
  <c r="AC100" i="3" s="1"/>
  <c r="AC105" i="3" a="1"/>
  <c r="AC105" i="3" s="1"/>
  <c r="AC111" i="3" a="1"/>
  <c r="AC111" i="3" s="1"/>
  <c r="AC116" i="3" a="1"/>
  <c r="AC116" i="3" s="1"/>
  <c r="AC121" i="3" a="1"/>
  <c r="AC121" i="3" s="1"/>
  <c r="AC10" i="3" a="1"/>
  <c r="AC10" i="3" s="1"/>
  <c r="AC26" i="3" a="1"/>
  <c r="AC26" i="3" s="1"/>
  <c r="AC42" i="3" a="1"/>
  <c r="AC42" i="3" s="1"/>
  <c r="AC58" i="3" a="1"/>
  <c r="AC58" i="3" s="1"/>
  <c r="AC74" i="3" a="1"/>
  <c r="AC74" i="3" s="1"/>
  <c r="AC90" i="3" a="1"/>
  <c r="AC90" i="3" s="1"/>
  <c r="AC106" i="3" a="1"/>
  <c r="AC106" i="3" s="1"/>
  <c r="AC122" i="3" a="1"/>
  <c r="AC122" i="3" s="1"/>
  <c r="AC13" i="3" a="1"/>
  <c r="AC13" i="3" s="1"/>
  <c r="AC19" i="3" a="1"/>
  <c r="AC19" i="3" s="1"/>
  <c r="AC24" i="3" a="1"/>
  <c r="AC24" i="3" s="1"/>
  <c r="AC29" i="3" a="1"/>
  <c r="AC29" i="3" s="1"/>
  <c r="AC35" i="3" a="1"/>
  <c r="AC35" i="3" s="1"/>
  <c r="AC40" i="3" a="1"/>
  <c r="AC40" i="3" s="1"/>
  <c r="AC45" i="3" a="1"/>
  <c r="AC45" i="3" s="1"/>
  <c r="AC51" i="3" a="1"/>
  <c r="AC51" i="3" s="1"/>
  <c r="AC56" i="3" a="1"/>
  <c r="AC56" i="3" s="1"/>
  <c r="AC61" i="3" a="1"/>
  <c r="AC61" i="3" s="1"/>
  <c r="AC67" i="3" a="1"/>
  <c r="AC67" i="3" s="1"/>
  <c r="AC72" i="3" a="1"/>
  <c r="AC72" i="3" s="1"/>
  <c r="AC77" i="3" a="1"/>
  <c r="AC77" i="3" s="1"/>
  <c r="AC83" i="3" a="1"/>
  <c r="AC83" i="3" s="1"/>
  <c r="AC88" i="3" a="1"/>
  <c r="AC88" i="3" s="1"/>
  <c r="AC93" i="3" a="1"/>
  <c r="AC93" i="3" s="1"/>
  <c r="AC99" i="3" a="1"/>
  <c r="AC99" i="3" s="1"/>
  <c r="AC104" i="3" a="1"/>
  <c r="AC104" i="3" s="1"/>
  <c r="AC109" i="3" a="1"/>
  <c r="AC109" i="3" s="1"/>
  <c r="AC115" i="3" a="1"/>
  <c r="AC115" i="3" s="1"/>
  <c r="AC120" i="3" a="1"/>
  <c r="AC120" i="3" s="1"/>
  <c r="AC38" i="3" a="1"/>
  <c r="AC38" i="3" s="1"/>
  <c r="AC70" i="3" a="1"/>
  <c r="AC70" i="3" s="1"/>
  <c r="AC102" i="3" a="1"/>
  <c r="AC102" i="3" s="1"/>
  <c r="AC17" i="3" a="1"/>
  <c r="AC17" i="3" s="1"/>
  <c r="AC28" i="3" a="1"/>
  <c r="AC28" i="3" s="1"/>
  <c r="AC39" i="3" a="1"/>
  <c r="AC39" i="3" s="1"/>
  <c r="AC49" i="3" a="1"/>
  <c r="AC49" i="3" s="1"/>
  <c r="AC60" i="3" a="1"/>
  <c r="AC60" i="3" s="1"/>
  <c r="AC71" i="3" a="1"/>
  <c r="AC71" i="3" s="1"/>
  <c r="AC81" i="3" a="1"/>
  <c r="AC81" i="3" s="1"/>
  <c r="AC92" i="3" a="1"/>
  <c r="AC92" i="3" s="1"/>
  <c r="AC103" i="3" a="1"/>
  <c r="AC103" i="3" s="1"/>
  <c r="AC113" i="3" a="1"/>
  <c r="AC113" i="3" s="1"/>
  <c r="AC18" i="3" a="1"/>
  <c r="AC18" i="3" s="1"/>
  <c r="AC50" i="3" a="1"/>
  <c r="AC50" i="3" s="1"/>
  <c r="AC82" i="3" a="1"/>
  <c r="AC82" i="3" s="1"/>
  <c r="AC114" i="3" a="1"/>
  <c r="AC114" i="3" s="1"/>
  <c r="AC11" i="3" a="1"/>
  <c r="AC11" i="3" s="1"/>
  <c r="AC21" i="3" a="1"/>
  <c r="AC21" i="3" s="1"/>
  <c r="AC32" i="3" a="1"/>
  <c r="AC32" i="3" s="1"/>
  <c r="AC43" i="3" a="1"/>
  <c r="AC43" i="3" s="1"/>
  <c r="AC53" i="3" a="1"/>
  <c r="AC53" i="3" s="1"/>
  <c r="AC64" i="3" a="1"/>
  <c r="AC64" i="3" s="1"/>
  <c r="AC75" i="3" a="1"/>
  <c r="AC75" i="3" s="1"/>
  <c r="AC85" i="3" a="1"/>
  <c r="AC85" i="3" s="1"/>
  <c r="AC96" i="3" a="1"/>
  <c r="AC96" i="3" s="1"/>
  <c r="AC107" i="3" a="1"/>
  <c r="AC107" i="3" s="1"/>
  <c r="AC117" i="3" a="1"/>
  <c r="AC117" i="3" s="1"/>
  <c r="AC22" i="3" a="1"/>
  <c r="AC22" i="3" s="1"/>
  <c r="AC54" i="3" a="1"/>
  <c r="AC54" i="3" s="1"/>
  <c r="AC86" i="3" a="1"/>
  <c r="AC86" i="3" s="1"/>
  <c r="AC118" i="3" a="1"/>
  <c r="AC118" i="3" s="1"/>
  <c r="AC12" i="3" a="1"/>
  <c r="AC12" i="3" s="1"/>
  <c r="AC23" i="3" a="1"/>
  <c r="AC23" i="3" s="1"/>
  <c r="AC33" i="3" a="1"/>
  <c r="AC33" i="3" s="1"/>
  <c r="AC44" i="3" a="1"/>
  <c r="AC44" i="3" s="1"/>
  <c r="AC55" i="3" a="1"/>
  <c r="AC55" i="3" s="1"/>
  <c r="AC65" i="3" a="1"/>
  <c r="AC65" i="3" s="1"/>
  <c r="AC76" i="3" a="1"/>
  <c r="AC76" i="3" s="1"/>
  <c r="AC87" i="3" a="1"/>
  <c r="AC87" i="3" s="1"/>
  <c r="AC97" i="3" a="1"/>
  <c r="AC97" i="3" s="1"/>
  <c r="AC108" i="3" a="1"/>
  <c r="AC108" i="3" s="1"/>
  <c r="AC119" i="3" a="1"/>
  <c r="AC119" i="3" s="1"/>
  <c r="AC34" i="3" a="1"/>
  <c r="AC34" i="3" s="1"/>
  <c r="AC66" i="3" a="1"/>
  <c r="AC66" i="3" s="1"/>
  <c r="AC98" i="3" a="1"/>
  <c r="AC98" i="3" s="1"/>
  <c r="AC16" i="3" a="1"/>
  <c r="AC16" i="3" s="1"/>
  <c r="AC27" i="3" a="1"/>
  <c r="AC27" i="3" s="1"/>
  <c r="AC37" i="3" a="1"/>
  <c r="AC37" i="3" s="1"/>
  <c r="AC48" i="3" a="1"/>
  <c r="AC48" i="3" s="1"/>
  <c r="AC59" i="3" a="1"/>
  <c r="AC59" i="3" s="1"/>
  <c r="AC69" i="3" a="1"/>
  <c r="AC69" i="3" s="1"/>
  <c r="AC80" i="3" a="1"/>
  <c r="AC80" i="3" s="1"/>
  <c r="AC91" i="3" a="1"/>
  <c r="AC91" i="3" s="1"/>
  <c r="AC101" i="3" a="1"/>
  <c r="AC101" i="3" s="1"/>
  <c r="AC112" i="3" a="1"/>
  <c r="AC112" i="3" s="1"/>
  <c r="AC8" i="3" a="1"/>
  <c r="AC8" i="3" s="1"/>
  <c r="AC86" i="11" l="1" a="1"/>
  <c r="AC86" i="11" s="1"/>
  <c r="AC60" i="11" a="1"/>
  <c r="AC60" i="11" s="1"/>
  <c r="AC55" i="11" a="1"/>
  <c r="AC55" i="11" s="1"/>
  <c r="AC57" i="11" a="1"/>
  <c r="AC57" i="11" s="1"/>
  <c r="AC42" i="11" a="1"/>
  <c r="AC42" i="11" s="1"/>
  <c r="AC90" i="11" a="1"/>
  <c r="AC90" i="11" s="1"/>
  <c r="AC33" i="11" a="1"/>
  <c r="AC33" i="11" s="1"/>
  <c r="AC10" i="11" a="1"/>
  <c r="AC10" i="11" s="1"/>
  <c r="AC37" i="11" a="1"/>
  <c r="AC37" i="11" s="1"/>
  <c r="AC12" i="11" a="1"/>
  <c r="AC12" i="11" s="1"/>
  <c r="AC28" i="11" a="1"/>
  <c r="AC28" i="11" s="1"/>
  <c r="AC91" i="11" a="1"/>
  <c r="AC91" i="11" s="1"/>
  <c r="AC83" i="11" a="1"/>
  <c r="AC83" i="11" s="1"/>
  <c r="AC47" i="11" a="1"/>
  <c r="AC47" i="11" s="1"/>
  <c r="AC49" i="11" a="1"/>
  <c r="AC49" i="11" s="1"/>
  <c r="AC35" i="11" a="1"/>
  <c r="AC35" i="11" s="1"/>
  <c r="AC29" i="11" a="1"/>
  <c r="AC29" i="11" s="1"/>
  <c r="AC48" i="11" a="1"/>
  <c r="AC48" i="11" s="1"/>
  <c r="AC53" i="11" a="1"/>
  <c r="AC53" i="11" s="1"/>
  <c r="AC22" i="11" a="1"/>
  <c r="AC22" i="11" s="1"/>
  <c r="AC27" i="11" a="1"/>
  <c r="AC27" i="11" s="1"/>
  <c r="AC85" i="11" a="1"/>
  <c r="AC85" i="11" s="1"/>
  <c r="AC76" i="11" a="1"/>
  <c r="AC76" i="11" s="1"/>
  <c r="AC40" i="11" a="1"/>
  <c r="AC40" i="11" s="1"/>
  <c r="AC87" i="11" a="1"/>
  <c r="AC87" i="11" s="1"/>
  <c r="AC59" i="11" a="1"/>
  <c r="AC59" i="11" s="1"/>
  <c r="AC21" i="11" a="1"/>
  <c r="AC21" i="11" s="1"/>
  <c r="AC31" i="11" a="1"/>
  <c r="AC31" i="11" s="1"/>
  <c r="AC32" i="11" a="1"/>
  <c r="AC32" i="11" s="1"/>
  <c r="AC11" i="11" a="1"/>
  <c r="AC11" i="11" s="1"/>
  <c r="AC20" i="11" a="1"/>
  <c r="AC20" i="11" s="1"/>
  <c r="AC77" i="11" a="1"/>
  <c r="AC77" i="11" s="1"/>
  <c r="AC66" i="11" a="1"/>
  <c r="AC66" i="11" s="1"/>
  <c r="AC38" i="11" a="1"/>
  <c r="AC38" i="11" s="1"/>
  <c r="AC58" i="11" a="1"/>
  <c r="AC58" i="11" s="1"/>
  <c r="AC15" i="11" a="1"/>
  <c r="AC15" i="11" s="1"/>
  <c r="AC14" i="11" a="1"/>
  <c r="AC14" i="11" s="1"/>
  <c r="AC88" i="11" a="1"/>
  <c r="AC88" i="11" s="1"/>
  <c r="AC67" i="11" a="1"/>
  <c r="AC67" i="11" s="1"/>
  <c r="AC52" i="11" a="1"/>
  <c r="AC52" i="11" s="1"/>
  <c r="AC50" i="11" a="1"/>
  <c r="AC50" i="11" s="1"/>
  <c r="AC54" i="11" a="1"/>
  <c r="AC54" i="11" s="1"/>
  <c r="AC51" i="11" a="1"/>
  <c r="AC51" i="11" s="1"/>
  <c r="AC36" i="11" a="1"/>
  <c r="AC36" i="11" s="1"/>
  <c r="AD7" i="11"/>
  <c r="AC8" i="11" a="1"/>
  <c r="AC8" i="11" s="1"/>
  <c r="AC25" i="11" a="1"/>
  <c r="AC25" i="11" s="1"/>
  <c r="AC73" i="11" a="1"/>
  <c r="AC73" i="11" s="1"/>
  <c r="AC45" i="11" a="1"/>
  <c r="AC45" i="11" s="1"/>
  <c r="AC17" i="11" a="1"/>
  <c r="AC17" i="11" s="1"/>
  <c r="AC62" i="11" a="1"/>
  <c r="AC62" i="11" s="1"/>
  <c r="AC61" i="11" a="1"/>
  <c r="AC61" i="11" s="1"/>
  <c r="AC19" i="11" a="1"/>
  <c r="AC19" i="11" s="1"/>
  <c r="AC82" i="11" a="1"/>
  <c r="AC82" i="11" s="1"/>
  <c r="AC71" i="11" a="1"/>
  <c r="AC71" i="11" s="1"/>
  <c r="AC56" i="11" a="1"/>
  <c r="AC56" i="11" s="1"/>
  <c r="AC72" i="11" a="1"/>
  <c r="AC72" i="11" s="1"/>
  <c r="AC18" i="11" a="1"/>
  <c r="AC18" i="11" s="1"/>
  <c r="AC65" i="11" a="1"/>
  <c r="AC65" i="11" s="1"/>
  <c r="AC80" i="11" a="1"/>
  <c r="AC80" i="11" s="1"/>
  <c r="AC30" i="11" a="1"/>
  <c r="AC30" i="11" s="1"/>
  <c r="AC74" i="11" a="1"/>
  <c r="AC74" i="11" s="1"/>
  <c r="AC78" i="11" a="1"/>
  <c r="AC78" i="11" s="1"/>
  <c r="AC69" i="11" a="1"/>
  <c r="AC69" i="11" s="1"/>
  <c r="AC70" i="11" a="1"/>
  <c r="AC70" i="11" s="1"/>
  <c r="AC79" i="11" a="1"/>
  <c r="AC79" i="11" s="1"/>
  <c r="AC46" i="11" a="1"/>
  <c r="AC46" i="11" s="1"/>
  <c r="AC68" i="11" a="1"/>
  <c r="AC68" i="11" s="1"/>
  <c r="AC13" i="11" a="1"/>
  <c r="AC13" i="11" s="1"/>
  <c r="AC23" i="11" a="1"/>
  <c r="AC23" i="11" s="1"/>
  <c r="AC24" i="11" a="1"/>
  <c r="AC24" i="11" s="1"/>
  <c r="AC34" i="11" a="1"/>
  <c r="AC34" i="11" s="1"/>
  <c r="AC75" i="11" a="1"/>
  <c r="AC75" i="11" s="1"/>
  <c r="AC64" i="11" a="1"/>
  <c r="AC64" i="11" s="1"/>
  <c r="AC44" i="11" a="1"/>
  <c r="AC44" i="11" s="1"/>
  <c r="AC16" i="11" a="1"/>
  <c r="AC16" i="11" s="1"/>
  <c r="AC89" i="11" a="1"/>
  <c r="AC89" i="11" s="1"/>
  <c r="AC84" i="11" a="1"/>
  <c r="AC84" i="11" s="1"/>
  <c r="AC43" i="11" a="1"/>
  <c r="AC43" i="11" s="1"/>
  <c r="AC26" i="11" a="1"/>
  <c r="AC26" i="11" s="1"/>
  <c r="AC81" i="11" a="1"/>
  <c r="AC81" i="11" s="1"/>
  <c r="AC63" i="11" a="1"/>
  <c r="AC63" i="11" s="1"/>
  <c r="AC41" i="11" a="1"/>
  <c r="AC41" i="11" s="1"/>
  <c r="AC39" i="11" a="1"/>
  <c r="AC39" i="11" s="1"/>
  <c r="AC9" i="11" a="1"/>
  <c r="AC9" i="11" s="1"/>
  <c r="AB1001" i="11"/>
  <c r="AC1001" i="3"/>
  <c r="AC1001" i="10"/>
  <c r="AD98" i="10" a="1"/>
  <c r="AD98" i="10" s="1"/>
  <c r="AD62" i="10" a="1"/>
  <c r="AD62" i="10" s="1"/>
  <c r="AD95" i="10" a="1"/>
  <c r="AD95" i="10" s="1"/>
  <c r="AD100" i="10" a="1"/>
  <c r="AD100" i="10" s="1"/>
  <c r="AD61" i="10" a="1"/>
  <c r="AD61" i="10" s="1"/>
  <c r="AD93" i="10" a="1"/>
  <c r="AD93" i="10" s="1"/>
  <c r="AD90" i="10" a="1"/>
  <c r="AD90" i="10" s="1"/>
  <c r="AD96" i="10" a="1"/>
  <c r="AD96" i="10" s="1"/>
  <c r="AD87" i="10" a="1"/>
  <c r="AD87" i="10" s="1"/>
  <c r="AD99" i="10" a="1"/>
  <c r="AD99" i="10" s="1"/>
  <c r="AD92" i="10" a="1"/>
  <c r="AD92" i="10" s="1"/>
  <c r="AD84" i="10" a="1"/>
  <c r="AD84" i="10" s="1"/>
  <c r="AD57" i="10" a="1"/>
  <c r="AD57" i="10" s="1"/>
  <c r="AD85" i="10" a="1"/>
  <c r="AD85" i="10" s="1"/>
  <c r="AD94" i="10" a="1"/>
  <c r="AD94" i="10" s="1"/>
  <c r="AD77" i="10" a="1"/>
  <c r="AD77" i="10" s="1"/>
  <c r="AD83" i="10" a="1"/>
  <c r="AD83" i="10" s="1"/>
  <c r="AD82" i="10" a="1"/>
  <c r="AD82" i="10" s="1"/>
  <c r="AD74" i="10" a="1"/>
  <c r="AD74" i="10" s="1"/>
  <c r="AD86" i="10" a="1"/>
  <c r="AD86" i="10" s="1"/>
  <c r="AD79" i="10" a="1"/>
  <c r="AD79" i="10" s="1"/>
  <c r="AD97" i="10" a="1"/>
  <c r="AD97" i="10" s="1"/>
  <c r="AD91" i="10" a="1"/>
  <c r="AD91" i="10" s="1"/>
  <c r="AD80" i="10" a="1"/>
  <c r="AD80" i="10" s="1"/>
  <c r="AD72" i="10" a="1"/>
  <c r="AD72" i="10" s="1"/>
  <c r="AD70" i="10" a="1"/>
  <c r="AD70" i="10" s="1"/>
  <c r="AD60" i="10" a="1"/>
  <c r="AD60" i="10" s="1"/>
  <c r="AD89" i="10" a="1"/>
  <c r="AD89" i="10" s="1"/>
  <c r="AD88" i="10" a="1"/>
  <c r="AD88" i="10" s="1"/>
  <c r="AD76" i="10" a="1"/>
  <c r="AD76" i="10" s="1"/>
  <c r="AD67" i="10" a="1"/>
  <c r="AD67" i="10" s="1"/>
  <c r="AD64" i="10" a="1"/>
  <c r="AD64" i="10" s="1"/>
  <c r="AD81" i="10" a="1"/>
  <c r="AD81" i="10" s="1"/>
  <c r="AD73" i="10" a="1"/>
  <c r="AD73" i="10" s="1"/>
  <c r="AD65" i="10" a="1"/>
  <c r="AD65" i="10" s="1"/>
  <c r="AD56" i="10" a="1"/>
  <c r="AD56" i="10" s="1"/>
  <c r="AD48" i="10" a="1"/>
  <c r="AD48" i="10" s="1"/>
  <c r="AD40" i="10" a="1"/>
  <c r="AD40" i="10" s="1"/>
  <c r="AD32" i="10" a="1"/>
  <c r="AD32" i="10" s="1"/>
  <c r="AD75" i="10" a="1"/>
  <c r="AD75" i="10" s="1"/>
  <c r="AD66" i="10" a="1"/>
  <c r="AD66" i="10" s="1"/>
  <c r="AD53" i="10" a="1"/>
  <c r="AD53" i="10" s="1"/>
  <c r="AD45" i="10" a="1"/>
  <c r="AD45" i="10" s="1"/>
  <c r="AD37" i="10" a="1"/>
  <c r="AD37" i="10" s="1"/>
  <c r="AD69" i="10" a="1"/>
  <c r="AD69" i="10" s="1"/>
  <c r="AD59" i="10" a="1"/>
  <c r="AD59" i="10" s="1"/>
  <c r="AD50" i="10" a="1"/>
  <c r="AD50" i="10" s="1"/>
  <c r="AD42" i="10" a="1"/>
  <c r="AD42" i="10" s="1"/>
  <c r="AD34" i="10" a="1"/>
  <c r="AD34" i="10" s="1"/>
  <c r="AD63" i="10" a="1"/>
  <c r="AD63" i="10" s="1"/>
  <c r="AD51" i="10" a="1"/>
  <c r="AD51" i="10" s="1"/>
  <c r="AD43" i="10" a="1"/>
  <c r="AD43" i="10" s="1"/>
  <c r="AD35" i="10" a="1"/>
  <c r="AD35" i="10" s="1"/>
  <c r="AD78" i="10" a="1"/>
  <c r="AD78" i="10" s="1"/>
  <c r="AD71" i="10" a="1"/>
  <c r="AD71" i="10" s="1"/>
  <c r="AD58" i="10" a="1"/>
  <c r="AD58" i="10" s="1"/>
  <c r="AD46" i="10" a="1"/>
  <c r="AD46" i="10" s="1"/>
  <c r="AD29" i="10" a="1"/>
  <c r="AD29" i="10" s="1"/>
  <c r="AD49" i="10" a="1"/>
  <c r="AD49" i="10" s="1"/>
  <c r="AD38" i="10" a="1"/>
  <c r="AD38" i="10" s="1"/>
  <c r="AD26" i="10" a="1"/>
  <c r="AD26" i="10" s="1"/>
  <c r="AD41" i="10" a="1"/>
  <c r="AD41" i="10" s="1"/>
  <c r="AD30" i="10" a="1"/>
  <c r="AD30" i="10" s="1"/>
  <c r="AD23" i="10" a="1"/>
  <c r="AD23" i="10" s="1"/>
  <c r="AD52" i="10" a="1"/>
  <c r="AD52" i="10" s="1"/>
  <c r="AD55" i="10" a="1"/>
  <c r="AD55" i="10" s="1"/>
  <c r="AD54" i="10" a="1"/>
  <c r="AD54" i="10" s="1"/>
  <c r="AD31" i="10" a="1"/>
  <c r="AD31" i="10" s="1"/>
  <c r="AD24" i="10" a="1"/>
  <c r="AD24" i="10" s="1"/>
  <c r="AD68" i="10" a="1"/>
  <c r="AD68" i="10" s="1"/>
  <c r="AD47" i="10" a="1"/>
  <c r="AD47" i="10" s="1"/>
  <c r="AD33" i="10" a="1"/>
  <c r="AD33" i="10" s="1"/>
  <c r="AD28" i="10" a="1"/>
  <c r="AD28" i="10" s="1"/>
  <c r="AD39" i="10" a="1"/>
  <c r="AD39" i="10" s="1"/>
  <c r="AD44" i="10" a="1"/>
  <c r="AD44" i="10" s="1"/>
  <c r="AD15" i="10" a="1"/>
  <c r="AD15" i="10" s="1"/>
  <c r="AD20" i="10" a="1"/>
  <c r="AD20" i="10" s="1"/>
  <c r="AD12" i="10" a="1"/>
  <c r="AD12" i="10" s="1"/>
  <c r="AE7" i="10"/>
  <c r="AD17" i="10" a="1"/>
  <c r="AD17" i="10" s="1"/>
  <c r="AD9" i="10" a="1"/>
  <c r="AD9" i="10" s="1"/>
  <c r="AD36" i="10" a="1"/>
  <c r="AD36" i="10" s="1"/>
  <c r="AD27" i="10" a="1"/>
  <c r="AD27" i="10" s="1"/>
  <c r="AD25" i="10" a="1"/>
  <c r="AD25" i="10" s="1"/>
  <c r="AD22" i="10" a="1"/>
  <c r="AD22" i="10" s="1"/>
  <c r="AD21" i="10" a="1"/>
  <c r="AD21" i="10" s="1"/>
  <c r="AD18" i="10" a="1"/>
  <c r="AD18" i="10" s="1"/>
  <c r="AD10" i="10" a="1"/>
  <c r="AD10" i="10" s="1"/>
  <c r="AD11" i="10" a="1"/>
  <c r="AD11" i="10" s="1"/>
  <c r="AD19" i="10" a="1"/>
  <c r="AD19" i="10" s="1"/>
  <c r="AD14" i="10" a="1"/>
  <c r="AD14" i="10" s="1"/>
  <c r="AD13" i="10" a="1"/>
  <c r="AD13" i="10" s="1"/>
  <c r="AD16" i="10" a="1"/>
  <c r="AD16" i="10" s="1"/>
  <c r="AD8" i="10" a="1"/>
  <c r="AD8" i="10" s="1"/>
  <c r="AD24" i="3" a="1"/>
  <c r="AD24" i="3" s="1"/>
  <c r="AD9" i="3" a="1"/>
  <c r="AD9" i="3" s="1"/>
  <c r="AD12" i="3" a="1"/>
  <c r="AD12" i="3" s="1"/>
  <c r="AD17" i="3" a="1"/>
  <c r="AD17" i="3" s="1"/>
  <c r="AD19" i="3" a="1"/>
  <c r="AD19" i="3" s="1"/>
  <c r="AD25" i="3" a="1"/>
  <c r="AD25" i="3" s="1"/>
  <c r="AD31" i="3" a="1"/>
  <c r="AD31" i="3" s="1"/>
  <c r="AD34" i="3" a="1"/>
  <c r="AD34" i="3" s="1"/>
  <c r="AD46" i="3" a="1"/>
  <c r="AD46" i="3" s="1"/>
  <c r="AD53" i="3" a="1"/>
  <c r="AD53" i="3" s="1"/>
  <c r="AD62" i="3" a="1"/>
  <c r="AD62" i="3" s="1"/>
  <c r="AD67" i="3" a="1"/>
  <c r="AD67" i="3" s="1"/>
  <c r="AD69" i="3" a="1"/>
  <c r="AD69" i="3" s="1"/>
  <c r="AD80" i="3" a="1"/>
  <c r="AD80" i="3" s="1"/>
  <c r="AD83" i="3" a="1"/>
  <c r="AD83" i="3" s="1"/>
  <c r="AD92" i="3" a="1"/>
  <c r="AD92" i="3" s="1"/>
  <c r="AD104" i="3" a="1"/>
  <c r="AD104" i="3" s="1"/>
  <c r="AD21" i="3" a="1"/>
  <c r="AD21" i="3" s="1"/>
  <c r="AD23" i="3" a="1"/>
  <c r="AD23" i="3" s="1"/>
  <c r="AD26" i="3" a="1"/>
  <c r="AD26" i="3" s="1"/>
  <c r="AD28" i="3" a="1"/>
  <c r="AD28" i="3" s="1"/>
  <c r="AD36" i="3" a="1"/>
  <c r="AD36" i="3" s="1"/>
  <c r="AD43" i="3" a="1"/>
  <c r="AD43" i="3" s="1"/>
  <c r="AD56" i="3" a="1"/>
  <c r="AD56" i="3" s="1"/>
  <c r="AD59" i="3" a="1"/>
  <c r="AD59" i="3" s="1"/>
  <c r="AD64" i="3" a="1"/>
  <c r="AD64" i="3" s="1"/>
  <c r="AD75" i="3" a="1"/>
  <c r="AD75" i="3" s="1"/>
  <c r="AD85" i="3" a="1"/>
  <c r="AD85" i="3" s="1"/>
  <c r="AD94" i="3" a="1"/>
  <c r="AD94" i="3" s="1"/>
  <c r="AD96" i="3" a="1"/>
  <c r="AD96" i="3" s="1"/>
  <c r="AD111" i="3" a="1"/>
  <c r="AD111" i="3" s="1"/>
  <c r="AD115" i="3" a="1"/>
  <c r="AD115" i="3" s="1"/>
  <c r="AD119" i="3" a="1"/>
  <c r="AD119" i="3" s="1"/>
  <c r="AD16" i="3" a="1"/>
  <c r="AD16" i="3" s="1"/>
  <c r="AD22" i="3" a="1"/>
  <c r="AD22" i="3" s="1"/>
  <c r="AD38" i="3" a="1"/>
  <c r="AD38" i="3" s="1"/>
  <c r="AD47" i="3" a="1"/>
  <c r="AD47" i="3" s="1"/>
  <c r="AD48" i="3" a="1"/>
  <c r="AD48" i="3" s="1"/>
  <c r="AD71" i="3" a="1"/>
  <c r="AD71" i="3" s="1"/>
  <c r="AD73" i="3" a="1"/>
  <c r="AD73" i="3" s="1"/>
  <c r="AD77" i="3" a="1"/>
  <c r="AD77" i="3" s="1"/>
  <c r="AD79" i="3" a="1"/>
  <c r="AD79" i="3" s="1"/>
  <c r="AD87" i="3" a="1"/>
  <c r="AD87" i="3" s="1"/>
  <c r="AD89" i="3" a="1"/>
  <c r="AD89" i="3" s="1"/>
  <c r="AD98" i="3" a="1"/>
  <c r="AD98" i="3" s="1"/>
  <c r="AD103" i="3" a="1"/>
  <c r="AD103" i="3" s="1"/>
  <c r="AD107" i="3" a="1"/>
  <c r="AD107" i="3" s="1"/>
  <c r="AD114" i="3" a="1"/>
  <c r="AD114" i="3" s="1"/>
  <c r="AD35" i="3" a="1"/>
  <c r="AD35" i="3" s="1"/>
  <c r="AD44" i="3" a="1"/>
  <c r="AD44" i="3" s="1"/>
  <c r="AD55" i="3" a="1"/>
  <c r="AD55" i="3" s="1"/>
  <c r="AD58" i="3" a="1"/>
  <c r="AD58" i="3" s="1"/>
  <c r="AD68" i="3" a="1"/>
  <c r="AD68" i="3" s="1"/>
  <c r="AD91" i="3" a="1"/>
  <c r="AD91" i="3" s="1"/>
  <c r="AD93" i="3" a="1"/>
  <c r="AD93" i="3" s="1"/>
  <c r="AD102" i="3" a="1"/>
  <c r="AD102" i="3" s="1"/>
  <c r="AD11" i="3" a="1"/>
  <c r="AD11" i="3" s="1"/>
  <c r="AD27" i="3" a="1"/>
  <c r="AD27" i="3" s="1"/>
  <c r="AD51" i="3" a="1"/>
  <c r="AD51" i="3" s="1"/>
  <c r="AD63" i="3" a="1"/>
  <c r="AD63" i="3" s="1"/>
  <c r="AD70" i="3" a="1"/>
  <c r="AD70" i="3" s="1"/>
  <c r="AD72" i="3" a="1"/>
  <c r="AD72" i="3" s="1"/>
  <c r="AD78" i="3" a="1"/>
  <c r="AD78" i="3" s="1"/>
  <c r="AD84" i="3" a="1"/>
  <c r="AD84" i="3" s="1"/>
  <c r="AD86" i="3" a="1"/>
  <c r="AD86" i="3" s="1"/>
  <c r="AD95" i="3" a="1"/>
  <c r="AD95" i="3" s="1"/>
  <c r="AD10" i="3" a="1"/>
  <c r="AD10" i="3" s="1"/>
  <c r="AD32" i="3" a="1"/>
  <c r="AD32" i="3" s="1"/>
  <c r="AD37" i="3" a="1"/>
  <c r="AD37" i="3" s="1"/>
  <c r="AD41" i="3" a="1"/>
  <c r="AD41" i="3" s="1"/>
  <c r="AD45" i="3" a="1"/>
  <c r="AD45" i="3" s="1"/>
  <c r="AD65" i="3" a="1"/>
  <c r="AD65" i="3" s="1"/>
  <c r="AD74" i="3" a="1"/>
  <c r="AD74" i="3" s="1"/>
  <c r="AD76" i="3" a="1"/>
  <c r="AD76" i="3" s="1"/>
  <c r="AD81" i="3" a="1"/>
  <c r="AD81" i="3" s="1"/>
  <c r="AD88" i="3" a="1"/>
  <c r="AD88" i="3" s="1"/>
  <c r="AD97" i="3" a="1"/>
  <c r="AD97" i="3" s="1"/>
  <c r="AD99" i="3" a="1"/>
  <c r="AD99" i="3" s="1"/>
  <c r="AD13" i="3" a="1"/>
  <c r="AD13" i="3" s="1"/>
  <c r="AD14" i="3" a="1"/>
  <c r="AD14" i="3" s="1"/>
  <c r="AD15" i="3" a="1"/>
  <c r="AD15" i="3" s="1"/>
  <c r="AD29" i="3" a="1"/>
  <c r="AD29" i="3" s="1"/>
  <c r="AD39" i="3" a="1"/>
  <c r="AD39" i="3" s="1"/>
  <c r="AD42" i="3" a="1"/>
  <c r="AD42" i="3" s="1"/>
  <c r="AD49" i="3" a="1"/>
  <c r="AD49" i="3" s="1"/>
  <c r="AD50" i="3" a="1"/>
  <c r="AD50" i="3" s="1"/>
  <c r="AD54" i="3" a="1"/>
  <c r="AD54" i="3" s="1"/>
  <c r="AD57" i="3" a="1"/>
  <c r="AD57" i="3" s="1"/>
  <c r="AD60" i="3" a="1"/>
  <c r="AD60" i="3" s="1"/>
  <c r="AD90" i="3" a="1"/>
  <c r="AD90" i="3" s="1"/>
  <c r="AD101" i="3" a="1"/>
  <c r="AD101" i="3" s="1"/>
  <c r="AD108" i="3" a="1"/>
  <c r="AD108" i="3" s="1"/>
  <c r="AD116" i="3" a="1"/>
  <c r="AD116" i="3" s="1"/>
  <c r="AD120" i="3" a="1"/>
  <c r="AD120" i="3" s="1"/>
  <c r="AD40" i="3" a="1"/>
  <c r="AD40" i="3" s="1"/>
  <c r="AD61" i="3" a="1"/>
  <c r="AD61" i="3" s="1"/>
  <c r="AD66" i="3" a="1"/>
  <c r="AD66" i="3" s="1"/>
  <c r="AD109" i="3" a="1"/>
  <c r="AD109" i="3" s="1"/>
  <c r="AD18" i="3" a="1"/>
  <c r="AD18" i="3" s="1"/>
  <c r="AD52" i="3" a="1"/>
  <c r="AD52" i="3" s="1"/>
  <c r="AD82" i="3" a="1"/>
  <c r="AD82" i="3" s="1"/>
  <c r="AD117" i="3" a="1"/>
  <c r="AD117" i="3" s="1"/>
  <c r="AD20" i="3" a="1"/>
  <c r="AD20" i="3" s="1"/>
  <c r="AD106" i="3" a="1"/>
  <c r="AD106" i="3" s="1"/>
  <c r="AD118" i="3" a="1"/>
  <c r="AD118" i="3" s="1"/>
  <c r="AD33" i="3" a="1"/>
  <c r="AD33" i="3" s="1"/>
  <c r="AD113" i="3" a="1"/>
  <c r="AD113" i="3" s="1"/>
  <c r="AD100" i="3" a="1"/>
  <c r="AD100" i="3" s="1"/>
  <c r="AD105" i="3" a="1"/>
  <c r="AD105" i="3" s="1"/>
  <c r="AD121" i="3" a="1"/>
  <c r="AD121" i="3" s="1"/>
  <c r="AD8" i="3" a="1"/>
  <c r="AD8" i="3" s="1"/>
  <c r="AD112" i="3" a="1"/>
  <c r="AD112" i="3" s="1"/>
  <c r="AD30" i="3" a="1"/>
  <c r="AD30" i="3" s="1"/>
  <c r="AD110" i="3" a="1"/>
  <c r="AD110" i="3" s="1"/>
  <c r="AD122" i="3" a="1"/>
  <c r="AD122" i="3" s="1"/>
  <c r="AC1001" i="11" l="1"/>
  <c r="AD88" i="11" a="1"/>
  <c r="AD88" i="11" s="1"/>
  <c r="AD66" i="11" a="1"/>
  <c r="AD66" i="11" s="1"/>
  <c r="AD69" i="11" a="1"/>
  <c r="AD69" i="11" s="1"/>
  <c r="AD59" i="11" a="1"/>
  <c r="AD59" i="11" s="1"/>
  <c r="AD37" i="11" a="1"/>
  <c r="AD37" i="11" s="1"/>
  <c r="AD74" i="11" a="1"/>
  <c r="AD74" i="11" s="1"/>
  <c r="AD23" i="11" a="1"/>
  <c r="AD23" i="11" s="1"/>
  <c r="AD35" i="11" a="1"/>
  <c r="AD35" i="11" s="1"/>
  <c r="AD36" i="11" a="1"/>
  <c r="AD36" i="11" s="1"/>
  <c r="AD21" i="11" a="1"/>
  <c r="AD21" i="11" s="1"/>
  <c r="AD19" i="11" a="1"/>
  <c r="AD19" i="11" s="1"/>
  <c r="AD56" i="11" a="1"/>
  <c r="AD56" i="11" s="1"/>
  <c r="AD84" i="11" a="1"/>
  <c r="AD84" i="11" s="1"/>
  <c r="AD49" i="11" a="1"/>
  <c r="AD49" i="11" s="1"/>
  <c r="AD44" i="11" a="1"/>
  <c r="AD44" i="11" s="1"/>
  <c r="AD12" i="11" a="1"/>
  <c r="AD12" i="11" s="1"/>
  <c r="AD34" i="11" a="1"/>
  <c r="AD34" i="11" s="1"/>
  <c r="AD76" i="11" a="1"/>
  <c r="AD76" i="11" s="1"/>
  <c r="AD45" i="11" a="1"/>
  <c r="AD45" i="11" s="1"/>
  <c r="AD31" i="11" a="1"/>
  <c r="AD31" i="11" s="1"/>
  <c r="AD30" i="11" a="1"/>
  <c r="AD30" i="11" s="1"/>
  <c r="AD86" i="11" a="1"/>
  <c r="AD86" i="11" s="1"/>
  <c r="AD82" i="11" a="1"/>
  <c r="AD82" i="11" s="1"/>
  <c r="AD73" i="11" a="1"/>
  <c r="AD73" i="11" s="1"/>
  <c r="AD51" i="11" a="1"/>
  <c r="AD51" i="11" s="1"/>
  <c r="AD78" i="11" a="1"/>
  <c r="AD78" i="11" s="1"/>
  <c r="AD72" i="11" a="1"/>
  <c r="AD72" i="11" s="1"/>
  <c r="AD15" i="11" a="1"/>
  <c r="AD15" i="11" s="1"/>
  <c r="AD25" i="11" a="1"/>
  <c r="AD25" i="11" s="1"/>
  <c r="AD26" i="11" a="1"/>
  <c r="AD26" i="11" s="1"/>
  <c r="AD24" i="11" a="1"/>
  <c r="AD24" i="11" s="1"/>
  <c r="AD22" i="11" a="1"/>
  <c r="AD22" i="11" s="1"/>
  <c r="AD80" i="11" a="1"/>
  <c r="AD80" i="11" s="1"/>
  <c r="AD71" i="11" a="1"/>
  <c r="AD71" i="11" s="1"/>
  <c r="AD63" i="11" a="1"/>
  <c r="AD63" i="11" s="1"/>
  <c r="AD70" i="11" a="1"/>
  <c r="AD70" i="11" s="1"/>
  <c r="AD60" i="11" a="1"/>
  <c r="AD60" i="11" s="1"/>
  <c r="AD62" i="11" a="1"/>
  <c r="AD62" i="11" s="1"/>
  <c r="AD28" i="11" a="1"/>
  <c r="AD28" i="11" s="1"/>
  <c r="AD17" i="11" a="1"/>
  <c r="AD17" i="11" s="1"/>
  <c r="AD13" i="11" a="1"/>
  <c r="AD13" i="11" s="1"/>
  <c r="AD11" i="11" a="1"/>
  <c r="AD11" i="11" s="1"/>
  <c r="AD87" i="11" a="1"/>
  <c r="AD87" i="11" s="1"/>
  <c r="AD89" i="11" a="1"/>
  <c r="AD89" i="11" s="1"/>
  <c r="AD57" i="11" a="1"/>
  <c r="AD57" i="11" s="1"/>
  <c r="AD52" i="11" a="1"/>
  <c r="AD52" i="11" s="1"/>
  <c r="AD50" i="11" a="1"/>
  <c r="AD50" i="11" s="1"/>
  <c r="AD20" i="11" a="1"/>
  <c r="AD20" i="11" s="1"/>
  <c r="AD9" i="11" a="1"/>
  <c r="AD9" i="11" s="1"/>
  <c r="AD10" i="11" a="1"/>
  <c r="AD10" i="11" s="1"/>
  <c r="AD85" i="11" a="1"/>
  <c r="AD85" i="11" s="1"/>
  <c r="AD41" i="11" a="1"/>
  <c r="AD41" i="11" s="1"/>
  <c r="AD46" i="11" a="1"/>
  <c r="AD46" i="11" s="1"/>
  <c r="AD40" i="11" a="1"/>
  <c r="AD40" i="11" s="1"/>
  <c r="AD16" i="11" a="1"/>
  <c r="AD16" i="11" s="1"/>
  <c r="AD83" i="11" a="1"/>
  <c r="AD83" i="11" s="1"/>
  <c r="AD61" i="11" a="1"/>
  <c r="AD61" i="11" s="1"/>
  <c r="AD18" i="11" a="1"/>
  <c r="AD18" i="11" s="1"/>
  <c r="AD33" i="11" a="1"/>
  <c r="AD33" i="11" s="1"/>
  <c r="AD77" i="11" a="1"/>
  <c r="AD77" i="11" s="1"/>
  <c r="AD75" i="11" a="1"/>
  <c r="AD75" i="11" s="1"/>
  <c r="AD42" i="11" a="1"/>
  <c r="AD42" i="11" s="1"/>
  <c r="AD67" i="11" a="1"/>
  <c r="AD67" i="11" s="1"/>
  <c r="AD58" i="11" a="1"/>
  <c r="AD58" i="11" s="1"/>
  <c r="AD48" i="11" a="1"/>
  <c r="AD48" i="11" s="1"/>
  <c r="AE7" i="11"/>
  <c r="AD55" i="11" a="1"/>
  <c r="AD55" i="11" s="1"/>
  <c r="AD14" i="11" a="1"/>
  <c r="AD14" i="11" s="1"/>
  <c r="AD27" i="11" a="1"/>
  <c r="AD27" i="11" s="1"/>
  <c r="AD91" i="11" a="1"/>
  <c r="AD91" i="11" s="1"/>
  <c r="AD68" i="11" a="1"/>
  <c r="AD68" i="11" s="1"/>
  <c r="AD65" i="11" a="1"/>
  <c r="AD65" i="11" s="1"/>
  <c r="AD53" i="11" a="1"/>
  <c r="AD53" i="11" s="1"/>
  <c r="AD64" i="11" a="1"/>
  <c r="AD64" i="11" s="1"/>
  <c r="AD43" i="11" a="1"/>
  <c r="AD43" i="11" s="1"/>
  <c r="AD39" i="11" a="1"/>
  <c r="AD39" i="11" s="1"/>
  <c r="AD8" i="11" a="1"/>
  <c r="AD8" i="11" s="1"/>
  <c r="AD54" i="11" a="1"/>
  <c r="AD54" i="11" s="1"/>
  <c r="AD38" i="11" a="1"/>
  <c r="AD38" i="11" s="1"/>
  <c r="AD90" i="11" a="1"/>
  <c r="AD90" i="11" s="1"/>
  <c r="AD47" i="11" a="1"/>
  <c r="AD47" i="11" s="1"/>
  <c r="AD29" i="11" a="1"/>
  <c r="AD29" i="11" s="1"/>
  <c r="AD81" i="11" a="1"/>
  <c r="AD81" i="11" s="1"/>
  <c r="AD79" i="11" a="1"/>
  <c r="AD79" i="11" s="1"/>
  <c r="AD32" i="11" a="1"/>
  <c r="AD32" i="11" s="1"/>
  <c r="AD1001" i="3"/>
  <c r="AD1001" i="10"/>
  <c r="AE100" i="10" a="1"/>
  <c r="AE100" i="10" s="1"/>
  <c r="AE97" i="10" a="1"/>
  <c r="AE97" i="10" s="1"/>
  <c r="AE57" i="10" a="1"/>
  <c r="AE57" i="10" s="1"/>
  <c r="AE94" i="10" a="1"/>
  <c r="AE94" i="10" s="1"/>
  <c r="AE62" i="10" a="1"/>
  <c r="AE62" i="10" s="1"/>
  <c r="AE95" i="10" a="1"/>
  <c r="AE95" i="10" s="1"/>
  <c r="AE99" i="10" a="1"/>
  <c r="AE99" i="10" s="1"/>
  <c r="AE98" i="10" a="1"/>
  <c r="AE98" i="10" s="1"/>
  <c r="AE92" i="10" a="1"/>
  <c r="AE92" i="10" s="1"/>
  <c r="AE84" i="10" a="1"/>
  <c r="AE84" i="10" s="1"/>
  <c r="AE89" i="10" a="1"/>
  <c r="AE89" i="10" s="1"/>
  <c r="AE86" i="10" a="1"/>
  <c r="AE86" i="10" s="1"/>
  <c r="AE61" i="10" a="1"/>
  <c r="AE61" i="10" s="1"/>
  <c r="AE96" i="10" a="1"/>
  <c r="AE96" i="10" s="1"/>
  <c r="AE87" i="10" a="1"/>
  <c r="AE87" i="10" s="1"/>
  <c r="AE79" i="10" a="1"/>
  <c r="AE79" i="10" s="1"/>
  <c r="AE85" i="10" a="1"/>
  <c r="AE85" i="10" s="1"/>
  <c r="AE76" i="10" a="1"/>
  <c r="AE76" i="10" s="1"/>
  <c r="AE81" i="10" a="1"/>
  <c r="AE81" i="10" s="1"/>
  <c r="AE73" i="10" a="1"/>
  <c r="AE73" i="10" s="1"/>
  <c r="AE83" i="10" a="1"/>
  <c r="AE83" i="10" s="1"/>
  <c r="AE82" i="10" a="1"/>
  <c r="AE82" i="10" s="1"/>
  <c r="AE74" i="10" a="1"/>
  <c r="AE74" i="10" s="1"/>
  <c r="AE64" i="10" a="1"/>
  <c r="AE64" i="10" s="1"/>
  <c r="AE75" i="10" a="1"/>
  <c r="AE75" i="10" s="1"/>
  <c r="AE69" i="10" a="1"/>
  <c r="AE69" i="10" s="1"/>
  <c r="AE91" i="10" a="1"/>
  <c r="AE91" i="10" s="1"/>
  <c r="AE66" i="10" a="1"/>
  <c r="AE66" i="10" s="1"/>
  <c r="AE90" i="10" a="1"/>
  <c r="AE90" i="10" s="1"/>
  <c r="AE88" i="10" a="1"/>
  <c r="AE88" i="10" s="1"/>
  <c r="AE67" i="10" a="1"/>
  <c r="AE67" i="10" s="1"/>
  <c r="AE65" i="10" a="1"/>
  <c r="AE65" i="10" s="1"/>
  <c r="AE59" i="10" a="1"/>
  <c r="AE59" i="10" s="1"/>
  <c r="AE50" i="10" a="1"/>
  <c r="AE50" i="10" s="1"/>
  <c r="AE42" i="10" a="1"/>
  <c r="AE42" i="10" s="1"/>
  <c r="AE34" i="10" a="1"/>
  <c r="AE34" i="10" s="1"/>
  <c r="AE93" i="10" a="1"/>
  <c r="AE93" i="10" s="1"/>
  <c r="AE78" i="10" a="1"/>
  <c r="AE78" i="10" s="1"/>
  <c r="AE55" i="10" a="1"/>
  <c r="AE55" i="10" s="1"/>
  <c r="AE47" i="10" a="1"/>
  <c r="AE47" i="10" s="1"/>
  <c r="AE39" i="10" a="1"/>
  <c r="AE39" i="10" s="1"/>
  <c r="AE31" i="10" a="1"/>
  <c r="AE31" i="10" s="1"/>
  <c r="AE52" i="10" a="1"/>
  <c r="AE52" i="10" s="1"/>
  <c r="AE44" i="10" a="1"/>
  <c r="AE44" i="10" s="1"/>
  <c r="AE36" i="10" a="1"/>
  <c r="AE36" i="10" s="1"/>
  <c r="AE80" i="10" a="1"/>
  <c r="AE80" i="10" s="1"/>
  <c r="AE53" i="10" a="1"/>
  <c r="AE53" i="10" s="1"/>
  <c r="AE45" i="10" a="1"/>
  <c r="AE45" i="10" s="1"/>
  <c r="AE37" i="10" a="1"/>
  <c r="AE37" i="10" s="1"/>
  <c r="AE60" i="10" a="1"/>
  <c r="AE60" i="10" s="1"/>
  <c r="AE41" i="10" a="1"/>
  <c r="AE41" i="10" s="1"/>
  <c r="AE40" i="10" a="1"/>
  <c r="AE40" i="10" s="1"/>
  <c r="AE30" i="10" a="1"/>
  <c r="AE30" i="10" s="1"/>
  <c r="AE33" i="10" a="1"/>
  <c r="AE33" i="10" s="1"/>
  <c r="AE32" i="10" a="1"/>
  <c r="AE32" i="10" s="1"/>
  <c r="AE28" i="10" a="1"/>
  <c r="AE28" i="10" s="1"/>
  <c r="AE70" i="10" a="1"/>
  <c r="AE70" i="10" s="1"/>
  <c r="AE51" i="10" a="1"/>
  <c r="AE51" i="10" s="1"/>
  <c r="AE25" i="10" a="1"/>
  <c r="AE25" i="10" s="1"/>
  <c r="AE63" i="10" a="1"/>
  <c r="AE63" i="10" s="1"/>
  <c r="AE77" i="10" a="1"/>
  <c r="AE77" i="10" s="1"/>
  <c r="AE68" i="10" a="1"/>
  <c r="AE68" i="10" s="1"/>
  <c r="AE49" i="10" a="1"/>
  <c r="AE49" i="10" s="1"/>
  <c r="AE48" i="10" a="1"/>
  <c r="AE48" i="10" s="1"/>
  <c r="AE38" i="10" a="1"/>
  <c r="AE38" i="10" s="1"/>
  <c r="AE26" i="10" a="1"/>
  <c r="AE26" i="10" s="1"/>
  <c r="AE58" i="10" a="1"/>
  <c r="AE58" i="10" s="1"/>
  <c r="AE43" i="10" a="1"/>
  <c r="AE43" i="10" s="1"/>
  <c r="AE27" i="10" a="1"/>
  <c r="AE27" i="10" s="1"/>
  <c r="AE29" i="10" a="1"/>
  <c r="AE29" i="10" s="1"/>
  <c r="AE71" i="10" a="1"/>
  <c r="AE71" i="10" s="1"/>
  <c r="AE35" i="10" a="1"/>
  <c r="AE35" i="10" s="1"/>
  <c r="AE46" i="10" a="1"/>
  <c r="AE46" i="10" s="1"/>
  <c r="AE17" i="10" a="1"/>
  <c r="AE17" i="10" s="1"/>
  <c r="AE9" i="10" a="1"/>
  <c r="AE9" i="10" s="1"/>
  <c r="AF7" i="10"/>
  <c r="AE14" i="10" a="1"/>
  <c r="AE14" i="10" s="1"/>
  <c r="AE19" i="10" a="1"/>
  <c r="AE19" i="10" s="1"/>
  <c r="AE11" i="10" a="1"/>
  <c r="AE11" i="10" s="1"/>
  <c r="AE56" i="10" a="1"/>
  <c r="AE56" i="10" s="1"/>
  <c r="AE22" i="10" a="1"/>
  <c r="AE22" i="10" s="1"/>
  <c r="AE21" i="10" a="1"/>
  <c r="AE21" i="10" s="1"/>
  <c r="AE54" i="10" a="1"/>
  <c r="AE54" i="10" s="1"/>
  <c r="AE72" i="10" a="1"/>
  <c r="AE72" i="10" s="1"/>
  <c r="AE24" i="10" a="1"/>
  <c r="AE24" i="10" s="1"/>
  <c r="AE23" i="10" a="1"/>
  <c r="AE23" i="10" s="1"/>
  <c r="AE20" i="10" a="1"/>
  <c r="AE20" i="10" s="1"/>
  <c r="AE12" i="10" a="1"/>
  <c r="AE12" i="10" s="1"/>
  <c r="AE18" i="10" a="1"/>
  <c r="AE18" i="10" s="1"/>
  <c r="AE10" i="10" a="1"/>
  <c r="AE10" i="10" s="1"/>
  <c r="AE13" i="10" a="1"/>
  <c r="AE13" i="10" s="1"/>
  <c r="AE16" i="10" a="1"/>
  <c r="AE16" i="10" s="1"/>
  <c r="AE15" i="10" a="1"/>
  <c r="AE15" i="10" s="1"/>
  <c r="AE8" i="10" a="1"/>
  <c r="AE8" i="10" s="1"/>
  <c r="AE10" i="3" a="1"/>
  <c r="AE10" i="3" s="1"/>
  <c r="AE13" i="3" a="1"/>
  <c r="AE13" i="3" s="1"/>
  <c r="AE20" i="3" a="1"/>
  <c r="AE20" i="3" s="1"/>
  <c r="AE22" i="3" a="1"/>
  <c r="AE22" i="3" s="1"/>
  <c r="AE24" i="3" a="1"/>
  <c r="AE24" i="3" s="1"/>
  <c r="AE9" i="3" a="1"/>
  <c r="AE9" i="3" s="1"/>
  <c r="AE12" i="3" a="1"/>
  <c r="AE12" i="3" s="1"/>
  <c r="AE14" i="3" a="1"/>
  <c r="AE14" i="3" s="1"/>
  <c r="AE29" i="3" a="1"/>
  <c r="AE29" i="3" s="1"/>
  <c r="AE50" i="3" a="1"/>
  <c r="AE50" i="3" s="1"/>
  <c r="AE54" i="3" a="1"/>
  <c r="AE54" i="3" s="1"/>
  <c r="AE57" i="3" a="1"/>
  <c r="AE57" i="3" s="1"/>
  <c r="AE60" i="3" a="1"/>
  <c r="AE60" i="3" s="1"/>
  <c r="AE65" i="3" a="1"/>
  <c r="AE65" i="3" s="1"/>
  <c r="AE88" i="3" a="1"/>
  <c r="AE88" i="3" s="1"/>
  <c r="AE90" i="3" a="1"/>
  <c r="AE90" i="3" s="1"/>
  <c r="AE101" i="3" a="1"/>
  <c r="AE101" i="3" s="1"/>
  <c r="AE15" i="3" a="1"/>
  <c r="AE15" i="3" s="1"/>
  <c r="AE25" i="3" a="1"/>
  <c r="AE25" i="3" s="1"/>
  <c r="AE34" i="3" a="1"/>
  <c r="AE34" i="3" s="1"/>
  <c r="AE39" i="3" a="1"/>
  <c r="AE39" i="3" s="1"/>
  <c r="AE42" i="3" a="1"/>
  <c r="AE42" i="3" s="1"/>
  <c r="AE49" i="3" a="1"/>
  <c r="AE49" i="3" s="1"/>
  <c r="AE62" i="3" a="1"/>
  <c r="AE62" i="3" s="1"/>
  <c r="AE67" i="3" a="1"/>
  <c r="AE67" i="3" s="1"/>
  <c r="AE69" i="3" a="1"/>
  <c r="AE69" i="3" s="1"/>
  <c r="AE80" i="3" a="1"/>
  <c r="AE80" i="3" s="1"/>
  <c r="AE83" i="3" a="1"/>
  <c r="AE83" i="3" s="1"/>
  <c r="AE92" i="3" a="1"/>
  <c r="AE92" i="3" s="1"/>
  <c r="AE108" i="3" a="1"/>
  <c r="AE108" i="3" s="1"/>
  <c r="AE116" i="3" a="1"/>
  <c r="AE116" i="3" s="1"/>
  <c r="AE120" i="3" a="1"/>
  <c r="AE120" i="3" s="1"/>
  <c r="AE19" i="3" a="1"/>
  <c r="AE19" i="3" s="1"/>
  <c r="AE21" i="3" a="1"/>
  <c r="AE21" i="3" s="1"/>
  <c r="AE23" i="3" a="1"/>
  <c r="AE23" i="3" s="1"/>
  <c r="AE26" i="3" a="1"/>
  <c r="AE26" i="3" s="1"/>
  <c r="AE28" i="3" a="1"/>
  <c r="AE28" i="3" s="1"/>
  <c r="AE31" i="3" a="1"/>
  <c r="AE31" i="3" s="1"/>
  <c r="AE36" i="3" a="1"/>
  <c r="AE36" i="3" s="1"/>
  <c r="AE46" i="3" a="1"/>
  <c r="AE46" i="3" s="1"/>
  <c r="AE53" i="3" a="1"/>
  <c r="AE53" i="3" s="1"/>
  <c r="AE56" i="3" a="1"/>
  <c r="AE56" i="3" s="1"/>
  <c r="AE59" i="3" a="1"/>
  <c r="AE59" i="3" s="1"/>
  <c r="AE75" i="3" a="1"/>
  <c r="AE75" i="3" s="1"/>
  <c r="AE85" i="3" a="1"/>
  <c r="AE85" i="3" s="1"/>
  <c r="AE94" i="3" a="1"/>
  <c r="AE94" i="3" s="1"/>
  <c r="AE96" i="3" a="1"/>
  <c r="AE96" i="3" s="1"/>
  <c r="AE104" i="3" a="1"/>
  <c r="AE104" i="3" s="1"/>
  <c r="AE111" i="3" a="1"/>
  <c r="AE111" i="3" s="1"/>
  <c r="AE8" i="3" a="1"/>
  <c r="AE8" i="3" s="1"/>
  <c r="AE18" i="3" a="1"/>
  <c r="AE18" i="3" s="1"/>
  <c r="AE33" i="3" a="1"/>
  <c r="AE33" i="3" s="1"/>
  <c r="AE40" i="3" a="1"/>
  <c r="AE40" i="3" s="1"/>
  <c r="AE47" i="3" a="1"/>
  <c r="AE47" i="3" s="1"/>
  <c r="AE48" i="3" a="1"/>
  <c r="AE48" i="3" s="1"/>
  <c r="AE52" i="3" a="1"/>
  <c r="AE52" i="3" s="1"/>
  <c r="AE61" i="3" a="1"/>
  <c r="AE61" i="3" s="1"/>
  <c r="AE66" i="3" a="1"/>
  <c r="AE66" i="3" s="1"/>
  <c r="AE82" i="3" a="1"/>
  <c r="AE82" i="3" s="1"/>
  <c r="AE89" i="3" a="1"/>
  <c r="AE89" i="3" s="1"/>
  <c r="AE100" i="3" a="1"/>
  <c r="AE100" i="3" s="1"/>
  <c r="AE30" i="3" a="1"/>
  <c r="AE30" i="3" s="1"/>
  <c r="AE35" i="3" a="1"/>
  <c r="AE35" i="3" s="1"/>
  <c r="AE44" i="3" a="1"/>
  <c r="AE44" i="3" s="1"/>
  <c r="AE55" i="3" a="1"/>
  <c r="AE55" i="3" s="1"/>
  <c r="AE58" i="3" a="1"/>
  <c r="AE58" i="3" s="1"/>
  <c r="AE91" i="3" a="1"/>
  <c r="AE91" i="3" s="1"/>
  <c r="AE93" i="3" a="1"/>
  <c r="AE93" i="3" s="1"/>
  <c r="AE27" i="3" a="1"/>
  <c r="AE27" i="3" s="1"/>
  <c r="AE51" i="3" a="1"/>
  <c r="AE51" i="3" s="1"/>
  <c r="AE63" i="3" a="1"/>
  <c r="AE63" i="3" s="1"/>
  <c r="AE68" i="3" a="1"/>
  <c r="AE68" i="3" s="1"/>
  <c r="AE70" i="3" a="1"/>
  <c r="AE70" i="3" s="1"/>
  <c r="AE72" i="3" a="1"/>
  <c r="AE72" i="3" s="1"/>
  <c r="AE78" i="3" a="1"/>
  <c r="AE78" i="3" s="1"/>
  <c r="AE84" i="3" a="1"/>
  <c r="AE84" i="3" s="1"/>
  <c r="AE86" i="3" a="1"/>
  <c r="AE86" i="3" s="1"/>
  <c r="AE95" i="3" a="1"/>
  <c r="AE95" i="3" s="1"/>
  <c r="AE11" i="3" a="1"/>
  <c r="AE11" i="3" s="1"/>
  <c r="AE32" i="3" a="1"/>
  <c r="AE32" i="3" s="1"/>
  <c r="AE37" i="3" a="1"/>
  <c r="AE37" i="3" s="1"/>
  <c r="AE41" i="3" a="1"/>
  <c r="AE41" i="3" s="1"/>
  <c r="AE45" i="3" a="1"/>
  <c r="AE45" i="3" s="1"/>
  <c r="AE74" i="3" a="1"/>
  <c r="AE74" i="3" s="1"/>
  <c r="AE76" i="3" a="1"/>
  <c r="AE76" i="3" s="1"/>
  <c r="AE81" i="3" a="1"/>
  <c r="AE81" i="3" s="1"/>
  <c r="AE97" i="3" a="1"/>
  <c r="AE97" i="3" s="1"/>
  <c r="AE99" i="3" a="1"/>
  <c r="AE99" i="3" s="1"/>
  <c r="AE105" i="3" a="1"/>
  <c r="AE105" i="3" s="1"/>
  <c r="AE112" i="3" a="1"/>
  <c r="AE112" i="3" s="1"/>
  <c r="AE117" i="3" a="1"/>
  <c r="AE117" i="3" s="1"/>
  <c r="AE121" i="3" a="1"/>
  <c r="AE121" i="3" s="1"/>
  <c r="AE17" i="3" a="1"/>
  <c r="AE17" i="3" s="1"/>
  <c r="AE71" i="3" a="1"/>
  <c r="AE71" i="3" s="1"/>
  <c r="AE110" i="3" a="1"/>
  <c r="AE110" i="3" s="1"/>
  <c r="AE77" i="3" a="1"/>
  <c r="AE77" i="3" s="1"/>
  <c r="AE87" i="3" a="1"/>
  <c r="AE87" i="3" s="1"/>
  <c r="AE102" i="3" a="1"/>
  <c r="AE102" i="3" s="1"/>
  <c r="AE122" i="3" a="1"/>
  <c r="AE122" i="3" s="1"/>
  <c r="AE98" i="3" a="1"/>
  <c r="AE98" i="3" s="1"/>
  <c r="AE109" i="3" a="1"/>
  <c r="AE109" i="3" s="1"/>
  <c r="AE73" i="3" a="1"/>
  <c r="AE73" i="3" s="1"/>
  <c r="AE107" i="3" a="1"/>
  <c r="AE107" i="3" s="1"/>
  <c r="AE114" i="3" a="1"/>
  <c r="AE114" i="3" s="1"/>
  <c r="AE115" i="3" a="1"/>
  <c r="AE115" i="3" s="1"/>
  <c r="AE38" i="3" a="1"/>
  <c r="AE38" i="3" s="1"/>
  <c r="AE79" i="3" a="1"/>
  <c r="AE79" i="3" s="1"/>
  <c r="AE106" i="3" a="1"/>
  <c r="AE106" i="3" s="1"/>
  <c r="AE64" i="3" a="1"/>
  <c r="AE64" i="3" s="1"/>
  <c r="AE113" i="3" a="1"/>
  <c r="AE113" i="3" s="1"/>
  <c r="AE118" i="3" a="1"/>
  <c r="AE118" i="3" s="1"/>
  <c r="AE16" i="3" a="1"/>
  <c r="AE16" i="3" s="1"/>
  <c r="AE43" i="3" a="1"/>
  <c r="AE43" i="3" s="1"/>
  <c r="AE103" i="3" a="1"/>
  <c r="AE103" i="3" s="1"/>
  <c r="AE119" i="3" a="1"/>
  <c r="AE119" i="3" s="1"/>
  <c r="AD1001" i="11" l="1"/>
  <c r="AE79" i="11" a="1"/>
  <c r="AE79" i="11" s="1"/>
  <c r="AE74" i="11" a="1"/>
  <c r="AE74" i="11" s="1"/>
  <c r="AE56" i="11" a="1"/>
  <c r="AE56" i="11" s="1"/>
  <c r="AE63" i="11" a="1"/>
  <c r="AE63" i="11" s="1"/>
  <c r="AE57" i="11" a="1"/>
  <c r="AE57" i="11" s="1"/>
  <c r="AE25" i="11" a="1"/>
  <c r="AE25" i="11" s="1"/>
  <c r="AE22" i="11" a="1"/>
  <c r="AE22" i="11" s="1"/>
  <c r="AE42" i="11" a="1"/>
  <c r="AE42" i="11" s="1"/>
  <c r="AE12" i="11" a="1"/>
  <c r="AE12" i="11" s="1"/>
  <c r="AE16" i="11" a="1"/>
  <c r="AE16" i="11" s="1"/>
  <c r="AE70" i="11" a="1"/>
  <c r="AE70" i="11" s="1"/>
  <c r="AE15" i="11" a="1"/>
  <c r="AE15" i="11" s="1"/>
  <c r="AE71" i="11" a="1"/>
  <c r="AE71" i="11" s="1"/>
  <c r="AE36" i="11" a="1"/>
  <c r="AE36" i="11" s="1"/>
  <c r="AE26" i="11" a="1"/>
  <c r="AE26" i="11" s="1"/>
  <c r="AE87" i="11" a="1"/>
  <c r="AE87" i="11" s="1"/>
  <c r="AE53" i="11" a="1"/>
  <c r="AE53" i="11" s="1"/>
  <c r="AE27" i="11" a="1"/>
  <c r="AE27" i="11" s="1"/>
  <c r="AE18" i="11" a="1"/>
  <c r="AE18" i="11" s="1"/>
  <c r="AE88" i="11" a="1"/>
  <c r="AE88" i="11" s="1"/>
  <c r="AE51" i="11" a="1"/>
  <c r="AE51" i="11" s="1"/>
  <c r="AE76" i="11" a="1"/>
  <c r="AE76" i="11" s="1"/>
  <c r="AE40" i="11" a="1"/>
  <c r="AE40" i="11" s="1"/>
  <c r="AE46" i="11" a="1"/>
  <c r="AE46" i="11" s="1"/>
  <c r="AE19" i="11" a="1"/>
  <c r="AE19" i="11" s="1"/>
  <c r="AE47" i="11" a="1"/>
  <c r="AE47" i="11" s="1"/>
  <c r="AE10" i="11" a="1"/>
  <c r="AE10" i="11" s="1"/>
  <c r="AE84" i="11" a="1"/>
  <c r="AE84" i="11" s="1"/>
  <c r="AE48" i="11" a="1"/>
  <c r="AE48" i="11" s="1"/>
  <c r="AE52" i="11" a="1"/>
  <c r="AE52" i="11" s="1"/>
  <c r="AE62" i="11" a="1"/>
  <c r="AE62" i="11" s="1"/>
  <c r="AE17" i="11" a="1"/>
  <c r="AE17" i="11" s="1"/>
  <c r="AE14" i="11" a="1"/>
  <c r="AE14" i="11" s="1"/>
  <c r="AE61" i="11" a="1"/>
  <c r="AE61" i="11" s="1"/>
  <c r="AE32" i="11" a="1"/>
  <c r="AE32" i="11" s="1"/>
  <c r="AE89" i="11" a="1"/>
  <c r="AE89" i="11" s="1"/>
  <c r="AE81" i="11" a="1"/>
  <c r="AE81" i="11" s="1"/>
  <c r="AF7" i="11"/>
  <c r="AE75" i="11" a="1"/>
  <c r="AE75" i="11" s="1"/>
  <c r="AE69" i="11" a="1"/>
  <c r="AE69" i="11" s="1"/>
  <c r="AE50" i="11" a="1"/>
  <c r="AE50" i="11" s="1"/>
  <c r="AE24" i="11" a="1"/>
  <c r="AE24" i="11" s="1"/>
  <c r="AE68" i="11" a="1"/>
  <c r="AE68" i="11" s="1"/>
  <c r="AE43" i="11" a="1"/>
  <c r="AE43" i="11" s="1"/>
  <c r="AE23" i="11" a="1"/>
  <c r="AE23" i="11" s="1"/>
  <c r="AE85" i="11" a="1"/>
  <c r="AE85" i="11" s="1"/>
  <c r="AE80" i="11" a="1"/>
  <c r="AE80" i="11" s="1"/>
  <c r="AE82" i="11" a="1"/>
  <c r="AE82" i="11" s="1"/>
  <c r="AE78" i="11" a="1"/>
  <c r="AE78" i="11" s="1"/>
  <c r="AE91" i="11" a="1"/>
  <c r="AE91" i="11" s="1"/>
  <c r="AE66" i="11" a="1"/>
  <c r="AE66" i="11" s="1"/>
  <c r="AE9" i="11" a="1"/>
  <c r="AE9" i="11" s="1"/>
  <c r="AE55" i="11" a="1"/>
  <c r="AE55" i="11" s="1"/>
  <c r="AE37" i="11" a="1"/>
  <c r="AE37" i="11" s="1"/>
  <c r="AE31" i="11" a="1"/>
  <c r="AE31" i="11" s="1"/>
  <c r="AE8" i="11" a="1"/>
  <c r="AE8" i="11" s="1"/>
  <c r="AE90" i="11" a="1"/>
  <c r="AE90" i="11" s="1"/>
  <c r="AE60" i="11" a="1"/>
  <c r="AE60" i="11" s="1"/>
  <c r="AE67" i="11" a="1"/>
  <c r="AE67" i="11" s="1"/>
  <c r="AE34" i="11" a="1"/>
  <c r="AE34" i="11" s="1"/>
  <c r="AE21" i="11" a="1"/>
  <c r="AE21" i="11" s="1"/>
  <c r="AE59" i="11" a="1"/>
  <c r="AE59" i="11" s="1"/>
  <c r="AE45" i="11" a="1"/>
  <c r="AE45" i="11" s="1"/>
  <c r="AE49" i="11" a="1"/>
  <c r="AE49" i="11" s="1"/>
  <c r="AE86" i="11" a="1"/>
  <c r="AE86" i="11" s="1"/>
  <c r="AE58" i="11" a="1"/>
  <c r="AE58" i="11" s="1"/>
  <c r="AE44" i="11" a="1"/>
  <c r="AE44" i="11" s="1"/>
  <c r="AE65" i="11" a="1"/>
  <c r="AE65" i="11" s="1"/>
  <c r="AE64" i="11" a="1"/>
  <c r="AE64" i="11" s="1"/>
  <c r="AE38" i="11" a="1"/>
  <c r="AE38" i="11" s="1"/>
  <c r="AE41" i="11" a="1"/>
  <c r="AE41" i="11" s="1"/>
  <c r="AE11" i="11" a="1"/>
  <c r="AE11" i="11" s="1"/>
  <c r="AE28" i="11" a="1"/>
  <c r="AE28" i="11" s="1"/>
  <c r="AE13" i="11" a="1"/>
  <c r="AE13" i="11" s="1"/>
  <c r="AE29" i="11" a="1"/>
  <c r="AE29" i="11" s="1"/>
  <c r="AE83" i="11" a="1"/>
  <c r="AE83" i="11" s="1"/>
  <c r="AE73" i="11" a="1"/>
  <c r="AE73" i="11" s="1"/>
  <c r="AE72" i="11" a="1"/>
  <c r="AE72" i="11" s="1"/>
  <c r="AE54" i="11" a="1"/>
  <c r="AE54" i="11" s="1"/>
  <c r="AE77" i="11" a="1"/>
  <c r="AE77" i="11" s="1"/>
  <c r="AE35" i="11" a="1"/>
  <c r="AE35" i="11" s="1"/>
  <c r="AE30" i="11" a="1"/>
  <c r="AE30" i="11" s="1"/>
  <c r="AE39" i="11" a="1"/>
  <c r="AE39" i="11" s="1"/>
  <c r="AE20" i="11" a="1"/>
  <c r="AE20" i="11" s="1"/>
  <c r="AE33" i="11" a="1"/>
  <c r="AE33" i="11" s="1"/>
  <c r="AE1001" i="3"/>
  <c r="AE1001" i="10"/>
  <c r="AF57" i="10" a="1"/>
  <c r="AF57" i="10" s="1"/>
  <c r="AF94" i="10" a="1"/>
  <c r="AF94" i="10" s="1"/>
  <c r="AF99" i="10" a="1"/>
  <c r="AF99" i="10" s="1"/>
  <c r="AF96" i="10" a="1"/>
  <c r="AF96" i="10" s="1"/>
  <c r="AF97" i="10" a="1"/>
  <c r="AF97" i="10" s="1"/>
  <c r="AF100" i="10" a="1"/>
  <c r="AF100" i="10" s="1"/>
  <c r="AF86" i="10" a="1"/>
  <c r="AF86" i="10" s="1"/>
  <c r="AF61" i="10" a="1"/>
  <c r="AF61" i="10" s="1"/>
  <c r="AF91" i="10" a="1"/>
  <c r="AF91" i="10" s="1"/>
  <c r="AF83" i="10" a="1"/>
  <c r="AF83" i="10" s="1"/>
  <c r="AF93" i="10" a="1"/>
  <c r="AF93" i="10" s="1"/>
  <c r="AF88" i="10" a="1"/>
  <c r="AF88" i="10" s="1"/>
  <c r="AF62" i="10" a="1"/>
  <c r="AF62" i="10" s="1"/>
  <c r="AF89" i="10" a="1"/>
  <c r="AF89" i="10" s="1"/>
  <c r="AF98" i="10" a="1"/>
  <c r="AF98" i="10" s="1"/>
  <c r="AF81" i="10" a="1"/>
  <c r="AF81" i="10" s="1"/>
  <c r="AF73" i="10" a="1"/>
  <c r="AF73" i="10" s="1"/>
  <c r="AF87" i="10" a="1"/>
  <c r="AF87" i="10" s="1"/>
  <c r="AF78" i="10" a="1"/>
  <c r="AF78" i="10" s="1"/>
  <c r="AF95" i="10" a="1"/>
  <c r="AF95" i="10" s="1"/>
  <c r="AF75" i="10" a="1"/>
  <c r="AF75" i="10" s="1"/>
  <c r="AF85" i="10" a="1"/>
  <c r="AF85" i="10" s="1"/>
  <c r="AF76" i="10" a="1"/>
  <c r="AF76" i="10" s="1"/>
  <c r="AF66" i="10" a="1"/>
  <c r="AF66" i="10" s="1"/>
  <c r="AF77" i="10" a="1"/>
  <c r="AF77" i="10" s="1"/>
  <c r="AF71" i="10" a="1"/>
  <c r="AF71" i="10" s="1"/>
  <c r="AF63" i="10" a="1"/>
  <c r="AF63" i="10" s="1"/>
  <c r="AF68" i="10" a="1"/>
  <c r="AF68" i="10" s="1"/>
  <c r="AF69" i="10" a="1"/>
  <c r="AF69" i="10" s="1"/>
  <c r="AF67" i="10" a="1"/>
  <c r="AF67" i="10" s="1"/>
  <c r="AF52" i="10" a="1"/>
  <c r="AF52" i="10" s="1"/>
  <c r="AF44" i="10" a="1"/>
  <c r="AF44" i="10" s="1"/>
  <c r="AF36" i="10" a="1"/>
  <c r="AF36" i="10" s="1"/>
  <c r="AF90" i="10" a="1"/>
  <c r="AF90" i="10" s="1"/>
  <c r="AF80" i="10" a="1"/>
  <c r="AF80" i="10" s="1"/>
  <c r="AF58" i="10" a="1"/>
  <c r="AF58" i="10" s="1"/>
  <c r="AF49" i="10" a="1"/>
  <c r="AF49" i="10" s="1"/>
  <c r="AF41" i="10" a="1"/>
  <c r="AF41" i="10" s="1"/>
  <c r="AF33" i="10" a="1"/>
  <c r="AF33" i="10" s="1"/>
  <c r="AF92" i="10" a="1"/>
  <c r="AF92" i="10" s="1"/>
  <c r="AF72" i="10" a="1"/>
  <c r="AF72" i="10" s="1"/>
  <c r="AF70" i="10" a="1"/>
  <c r="AF70" i="10" s="1"/>
  <c r="AF54" i="10" a="1"/>
  <c r="AF54" i="10" s="1"/>
  <c r="AF46" i="10" a="1"/>
  <c r="AF46" i="10" s="1"/>
  <c r="AF38" i="10" a="1"/>
  <c r="AF38" i="10" s="1"/>
  <c r="AF30" i="10" a="1"/>
  <c r="AF30" i="10" s="1"/>
  <c r="AF74" i="10" a="1"/>
  <c r="AF74" i="10" s="1"/>
  <c r="AF55" i="10" a="1"/>
  <c r="AF55" i="10" s="1"/>
  <c r="AF47" i="10" a="1"/>
  <c r="AF47" i="10" s="1"/>
  <c r="AF39" i="10" a="1"/>
  <c r="AF39" i="10" s="1"/>
  <c r="AF31" i="10" a="1"/>
  <c r="AF31" i="10" s="1"/>
  <c r="AF51" i="10" a="1"/>
  <c r="AF51" i="10" s="1"/>
  <c r="AF42" i="10" a="1"/>
  <c r="AF42" i="10" s="1"/>
  <c r="AF25" i="10" a="1"/>
  <c r="AF25" i="10" s="1"/>
  <c r="AF43" i="10" a="1"/>
  <c r="AF43" i="10" s="1"/>
  <c r="AF34" i="10" a="1"/>
  <c r="AF34" i="10" s="1"/>
  <c r="AF53" i="10" a="1"/>
  <c r="AF53" i="10" s="1"/>
  <c r="AF35" i="10" a="1"/>
  <c r="AF35" i="10" s="1"/>
  <c r="AF27" i="10" a="1"/>
  <c r="AF27" i="10" s="1"/>
  <c r="AF79" i="10" a="1"/>
  <c r="AF79" i="10" s="1"/>
  <c r="AF56" i="10" a="1"/>
  <c r="AF56" i="10" s="1"/>
  <c r="AF84" i="10" a="1"/>
  <c r="AF84" i="10" s="1"/>
  <c r="AF65" i="10" a="1"/>
  <c r="AF65" i="10" s="1"/>
  <c r="AF50" i="10" a="1"/>
  <c r="AF50" i="10" s="1"/>
  <c r="AF32" i="10" a="1"/>
  <c r="AF32" i="10" s="1"/>
  <c r="AF28" i="10" a="1"/>
  <c r="AF28" i="10" s="1"/>
  <c r="AF60" i="10" a="1"/>
  <c r="AF60" i="10" s="1"/>
  <c r="AF29" i="10" a="1"/>
  <c r="AF29" i="10" s="1"/>
  <c r="AF64" i="10" a="1"/>
  <c r="AF64" i="10" s="1"/>
  <c r="AF45" i="10" a="1"/>
  <c r="AF45" i="10" s="1"/>
  <c r="AF26" i="10" a="1"/>
  <c r="AF26" i="10" s="1"/>
  <c r="AF82" i="10" a="1"/>
  <c r="AF82" i="10" s="1"/>
  <c r="AF40" i="10" a="1"/>
  <c r="AF40" i="10" s="1"/>
  <c r="AF19" i="10" a="1"/>
  <c r="AF19" i="10" s="1"/>
  <c r="AF11" i="10" a="1"/>
  <c r="AF11" i="10" s="1"/>
  <c r="AF16" i="10" a="1"/>
  <c r="AF16" i="10" s="1"/>
  <c r="AF8" i="10" a="1"/>
  <c r="AF8" i="10" s="1"/>
  <c r="AF21" i="10" a="1"/>
  <c r="AF21" i="10" s="1"/>
  <c r="AF13" i="10" a="1"/>
  <c r="AF13" i="10" s="1"/>
  <c r="AF59" i="10" a="1"/>
  <c r="AF59" i="10" s="1"/>
  <c r="AF22" i="10" a="1"/>
  <c r="AF22" i="10" s="1"/>
  <c r="AF48" i="10" a="1"/>
  <c r="AF48" i="10" s="1"/>
  <c r="AF24" i="10" a="1"/>
  <c r="AF24" i="10" s="1"/>
  <c r="AF20" i="10" a="1"/>
  <c r="AF20" i="10" s="1"/>
  <c r="AF23" i="10" a="1"/>
  <c r="AF23" i="10" s="1"/>
  <c r="AF37" i="10" a="1"/>
  <c r="AF37" i="10" s="1"/>
  <c r="AF14" i="10" a="1"/>
  <c r="AF14" i="10" s="1"/>
  <c r="AG7" i="10"/>
  <c r="AF12" i="10" a="1"/>
  <c r="AF12" i="10" s="1"/>
  <c r="AF15" i="10" a="1"/>
  <c r="AF15" i="10" s="1"/>
  <c r="AF17" i="10" a="1"/>
  <c r="AF17" i="10" s="1"/>
  <c r="AF9" i="10" a="1"/>
  <c r="AF9" i="10" s="1"/>
  <c r="AF18" i="10" a="1"/>
  <c r="AF18" i="10" s="1"/>
  <c r="AF10" i="10" a="1"/>
  <c r="AF10" i="10" s="1"/>
  <c r="AF18" i="3" a="1"/>
  <c r="AF18" i="3" s="1"/>
  <c r="AF10" i="3" a="1"/>
  <c r="AF10" i="3" s="1"/>
  <c r="AF13" i="3" a="1"/>
  <c r="AF13" i="3" s="1"/>
  <c r="AF20" i="3" a="1"/>
  <c r="AF20" i="3" s="1"/>
  <c r="AF22" i="3" a="1"/>
  <c r="AF22" i="3" s="1"/>
  <c r="AF24" i="3" a="1"/>
  <c r="AF24" i="3" s="1"/>
  <c r="AF11" i="3" a="1"/>
  <c r="AF11" i="3" s="1"/>
  <c r="AF27" i="3" a="1"/>
  <c r="AF27" i="3" s="1"/>
  <c r="AF32" i="3" a="1"/>
  <c r="AF32" i="3" s="1"/>
  <c r="AF37" i="3" a="1"/>
  <c r="AF37" i="3" s="1"/>
  <c r="AF41" i="3" a="1"/>
  <c r="AF41" i="3" s="1"/>
  <c r="AF45" i="3" a="1"/>
  <c r="AF45" i="3" s="1"/>
  <c r="AF74" i="3" a="1"/>
  <c r="AF74" i="3" s="1"/>
  <c r="AF76" i="3" a="1"/>
  <c r="AF76" i="3" s="1"/>
  <c r="AF86" i="3" a="1"/>
  <c r="AF86" i="3" s="1"/>
  <c r="AF97" i="3" a="1"/>
  <c r="AF97" i="3" s="1"/>
  <c r="AF99" i="3" a="1"/>
  <c r="AF99" i="3" s="1"/>
  <c r="AF112" i="3" a="1"/>
  <c r="AF112" i="3" s="1"/>
  <c r="AF14" i="3" a="1"/>
  <c r="AF14" i="3" s="1"/>
  <c r="AF29" i="3" a="1"/>
  <c r="AF29" i="3" s="1"/>
  <c r="AF54" i="3" a="1"/>
  <c r="AF54" i="3" s="1"/>
  <c r="AF57" i="3" a="1"/>
  <c r="AF57" i="3" s="1"/>
  <c r="AF60" i="3" a="1"/>
  <c r="AF60" i="3" s="1"/>
  <c r="AF81" i="3" a="1"/>
  <c r="AF81" i="3" s="1"/>
  <c r="AF88" i="3" a="1"/>
  <c r="AF88" i="3" s="1"/>
  <c r="AF90" i="3" a="1"/>
  <c r="AF90" i="3" s="1"/>
  <c r="AF105" i="3" a="1"/>
  <c r="AF105" i="3" s="1"/>
  <c r="AF117" i="3" a="1"/>
  <c r="AF117" i="3" s="1"/>
  <c r="AF121" i="3" a="1"/>
  <c r="AF121" i="3" s="1"/>
  <c r="AF25" i="3" a="1"/>
  <c r="AF25" i="3" s="1"/>
  <c r="AF34" i="3" a="1"/>
  <c r="AF34" i="3" s="1"/>
  <c r="AF42" i="3" a="1"/>
  <c r="AF42" i="3" s="1"/>
  <c r="AF50" i="3" a="1"/>
  <c r="AF50" i="3" s="1"/>
  <c r="AF65" i="3" a="1"/>
  <c r="AF65" i="3" s="1"/>
  <c r="AF67" i="3" a="1"/>
  <c r="AF67" i="3" s="1"/>
  <c r="AF69" i="3" a="1"/>
  <c r="AF69" i="3" s="1"/>
  <c r="AF80" i="3" a="1"/>
  <c r="AF80" i="3" s="1"/>
  <c r="AF83" i="3" a="1"/>
  <c r="AF83" i="3" s="1"/>
  <c r="AF92" i="3" a="1"/>
  <c r="AF92" i="3" s="1"/>
  <c r="AF101" i="3" a="1"/>
  <c r="AF101" i="3" s="1"/>
  <c r="AF108" i="3" a="1"/>
  <c r="AF108" i="3" s="1"/>
  <c r="AF17" i="3" a="1"/>
  <c r="AF17" i="3" s="1"/>
  <c r="AF28" i="3" a="1"/>
  <c r="AF28" i="3" s="1"/>
  <c r="AF31" i="3" a="1"/>
  <c r="AF31" i="3" s="1"/>
  <c r="AF38" i="3" a="1"/>
  <c r="AF38" i="3" s="1"/>
  <c r="AF46" i="3" a="1"/>
  <c r="AF46" i="3" s="1"/>
  <c r="AF64" i="3" a="1"/>
  <c r="AF64" i="3" s="1"/>
  <c r="AF71" i="3" a="1"/>
  <c r="AF71" i="3" s="1"/>
  <c r="AF73" i="3" a="1"/>
  <c r="AF73" i="3" s="1"/>
  <c r="AF77" i="3" a="1"/>
  <c r="AF77" i="3" s="1"/>
  <c r="AF79" i="3" a="1"/>
  <c r="AF79" i="3" s="1"/>
  <c r="AF85" i="3" a="1"/>
  <c r="AF85" i="3" s="1"/>
  <c r="AF87" i="3" a="1"/>
  <c r="AF87" i="3" s="1"/>
  <c r="AF98" i="3" a="1"/>
  <c r="AF98" i="3" s="1"/>
  <c r="AF9" i="3" a="1"/>
  <c r="AF9" i="3" s="1"/>
  <c r="AF16" i="3" a="1"/>
  <c r="AF16" i="3" s="1"/>
  <c r="AF33" i="3" a="1"/>
  <c r="AF33" i="3" s="1"/>
  <c r="AF43" i="3" a="1"/>
  <c r="AF43" i="3" s="1"/>
  <c r="AF48" i="3" a="1"/>
  <c r="AF48" i="3" s="1"/>
  <c r="AF52" i="3" a="1"/>
  <c r="AF52" i="3" s="1"/>
  <c r="AF66" i="3" a="1"/>
  <c r="AF66" i="3" s="1"/>
  <c r="AF89" i="3" a="1"/>
  <c r="AF89" i="3" s="1"/>
  <c r="AF100" i="3" a="1"/>
  <c r="AF100" i="3" s="1"/>
  <c r="AF8" i="3" a="1"/>
  <c r="AF8" i="3" s="1"/>
  <c r="AF30" i="3" a="1"/>
  <c r="AF30" i="3" s="1"/>
  <c r="AF35" i="3" a="1"/>
  <c r="AF35" i="3" s="1"/>
  <c r="AF40" i="3" a="1"/>
  <c r="AF40" i="3" s="1"/>
  <c r="AF47" i="3" a="1"/>
  <c r="AF47" i="3" s="1"/>
  <c r="AF55" i="3" a="1"/>
  <c r="AF55" i="3" s="1"/>
  <c r="AF58" i="3" a="1"/>
  <c r="AF58" i="3" s="1"/>
  <c r="AF61" i="3" a="1"/>
  <c r="AF61" i="3" s="1"/>
  <c r="AF82" i="3" a="1"/>
  <c r="AF82" i="3" s="1"/>
  <c r="AF91" i="3" a="1"/>
  <c r="AF91" i="3" s="1"/>
  <c r="AF93" i="3" a="1"/>
  <c r="AF93" i="3" s="1"/>
  <c r="AF12" i="3" a="1"/>
  <c r="AF12" i="3" s="1"/>
  <c r="AF44" i="3" a="1"/>
  <c r="AF44" i="3" s="1"/>
  <c r="AF51" i="3" a="1"/>
  <c r="AF51" i="3" s="1"/>
  <c r="AF63" i="3" a="1"/>
  <c r="AF63" i="3" s="1"/>
  <c r="AF68" i="3" a="1"/>
  <c r="AF68" i="3" s="1"/>
  <c r="AF70" i="3" a="1"/>
  <c r="AF70" i="3" s="1"/>
  <c r="AF72" i="3" a="1"/>
  <c r="AF72" i="3" s="1"/>
  <c r="AF78" i="3" a="1"/>
  <c r="AF78" i="3" s="1"/>
  <c r="AF84" i="3" a="1"/>
  <c r="AF84" i="3" s="1"/>
  <c r="AF95" i="3" a="1"/>
  <c r="AF95" i="3" s="1"/>
  <c r="AF102" i="3" a="1"/>
  <c r="AF102" i="3" s="1"/>
  <c r="AF109" i="3" a="1"/>
  <c r="AF109" i="3" s="1"/>
  <c r="AF118" i="3" a="1"/>
  <c r="AF118" i="3" s="1"/>
  <c r="AF122" i="3" a="1"/>
  <c r="AF122" i="3" s="1"/>
  <c r="AF56" i="3" a="1"/>
  <c r="AF56" i="3" s="1"/>
  <c r="AF103" i="3" a="1"/>
  <c r="AF103" i="3" s="1"/>
  <c r="AF26" i="3" a="1"/>
  <c r="AF26" i="3" s="1"/>
  <c r="AF36" i="3" a="1"/>
  <c r="AF36" i="3" s="1"/>
  <c r="AF110" i="3" a="1"/>
  <c r="AF110" i="3" s="1"/>
  <c r="AF119" i="3" a="1"/>
  <c r="AF119" i="3" s="1"/>
  <c r="AF19" i="3" a="1"/>
  <c r="AF19" i="3" s="1"/>
  <c r="AF62" i="3" a="1"/>
  <c r="AF62" i="3" s="1"/>
  <c r="AF53" i="3" a="1"/>
  <c r="AF53" i="3" s="1"/>
  <c r="AF120" i="3" a="1"/>
  <c r="AF120" i="3" s="1"/>
  <c r="AF21" i="3" a="1"/>
  <c r="AF21" i="3" s="1"/>
  <c r="AF49" i="3" a="1"/>
  <c r="AF49" i="3" s="1"/>
  <c r="AF94" i="3" a="1"/>
  <c r="AF94" i="3" s="1"/>
  <c r="AF107" i="3" a="1"/>
  <c r="AF107" i="3" s="1"/>
  <c r="AF114" i="3" a="1"/>
  <c r="AF114" i="3" s="1"/>
  <c r="AF59" i="3" a="1"/>
  <c r="AF59" i="3" s="1"/>
  <c r="AF115" i="3" a="1"/>
  <c r="AF115" i="3" s="1"/>
  <c r="AF15" i="3" a="1"/>
  <c r="AF15" i="3" s="1"/>
  <c r="AF23" i="3" a="1"/>
  <c r="AF23" i="3" s="1"/>
  <c r="AF39" i="3" a="1"/>
  <c r="AF39" i="3" s="1"/>
  <c r="AF75" i="3" a="1"/>
  <c r="AF75" i="3" s="1"/>
  <c r="AF106" i="3" a="1"/>
  <c r="AF106" i="3" s="1"/>
  <c r="AF113" i="3" a="1"/>
  <c r="AF113" i="3" s="1"/>
  <c r="AF96" i="3" a="1"/>
  <c r="AF96" i="3" s="1"/>
  <c r="AF104" i="3" a="1"/>
  <c r="AF104" i="3" s="1"/>
  <c r="AF111" i="3" a="1"/>
  <c r="AF111" i="3" s="1"/>
  <c r="AF116" i="3" a="1"/>
  <c r="AF116" i="3" s="1"/>
  <c r="AF88" i="11" l="1" a="1"/>
  <c r="AF88" i="11" s="1"/>
  <c r="AF67" i="11" a="1"/>
  <c r="AF67" i="11" s="1"/>
  <c r="AF53" i="11" a="1"/>
  <c r="AF53" i="11" s="1"/>
  <c r="AF62" i="11" a="1"/>
  <c r="AF62" i="11" s="1"/>
  <c r="AF76" i="11" a="1"/>
  <c r="AF76" i="11" s="1"/>
  <c r="AF66" i="11" a="1"/>
  <c r="AF66" i="11" s="1"/>
  <c r="AF19" i="11" a="1"/>
  <c r="AF19" i="11" s="1"/>
  <c r="AF21" i="11" a="1"/>
  <c r="AF21" i="11" s="1"/>
  <c r="AF35" i="11" a="1"/>
  <c r="AF35" i="11" s="1"/>
  <c r="AF17" i="11" a="1"/>
  <c r="AF17" i="11" s="1"/>
  <c r="AF23" i="11" a="1"/>
  <c r="AF23" i="11" s="1"/>
  <c r="AF50" i="11" a="1"/>
  <c r="AF50" i="11" s="1"/>
  <c r="AF44" i="11" a="1"/>
  <c r="AF44" i="11" s="1"/>
  <c r="AF72" i="11" a="1"/>
  <c r="AF72" i="11" s="1"/>
  <c r="AF40" i="11" a="1"/>
  <c r="AF40" i="11" s="1"/>
  <c r="AG7" i="11"/>
  <c r="AF84" i="11" a="1"/>
  <c r="AF84" i="11" s="1"/>
  <c r="AF8" i="11" a="1"/>
  <c r="AF8" i="11" s="1"/>
  <c r="AF63" i="11" a="1"/>
  <c r="AF63" i="11" s="1"/>
  <c r="AF68" i="11" a="1"/>
  <c r="AF68" i="11" s="1"/>
  <c r="AF52" i="11" a="1"/>
  <c r="AF52" i="11" s="1"/>
  <c r="AF82" i="11" a="1"/>
  <c r="AF82" i="11" s="1"/>
  <c r="AF81" i="11" a="1"/>
  <c r="AF81" i="11" s="1"/>
  <c r="AF46" i="11" a="1"/>
  <c r="AF46" i="11" s="1"/>
  <c r="AF55" i="11" a="1"/>
  <c r="AF55" i="11" s="1"/>
  <c r="AF61" i="11" a="1"/>
  <c r="AF61" i="11" s="1"/>
  <c r="AF80" i="11" a="1"/>
  <c r="AF80" i="11" s="1"/>
  <c r="AF11" i="11" a="1"/>
  <c r="AF11" i="11" s="1"/>
  <c r="AF13" i="11" a="1"/>
  <c r="AF13" i="11" s="1"/>
  <c r="AF30" i="11" a="1"/>
  <c r="AF30" i="11" s="1"/>
  <c r="AF18" i="11" a="1"/>
  <c r="AF18" i="11" s="1"/>
  <c r="AF39" i="11" a="1"/>
  <c r="AF39" i="11" s="1"/>
  <c r="AF28" i="11" a="1"/>
  <c r="AF28" i="11" s="1"/>
  <c r="AF86" i="11" a="1"/>
  <c r="AF86" i="11" s="1"/>
  <c r="AF73" i="11" a="1"/>
  <c r="AF73" i="11" s="1"/>
  <c r="AF15" i="11" a="1"/>
  <c r="AF15" i="11" s="1"/>
  <c r="AF89" i="11" a="1"/>
  <c r="AF89" i="11" s="1"/>
  <c r="AF54" i="11" a="1"/>
  <c r="AF54" i="11" s="1"/>
  <c r="AF25" i="11" a="1"/>
  <c r="AF25" i="11" s="1"/>
  <c r="AF91" i="11" a="1"/>
  <c r="AF91" i="11" s="1"/>
  <c r="AF78" i="11" a="1"/>
  <c r="AF78" i="11" s="1"/>
  <c r="AF38" i="11" a="1"/>
  <c r="AF38" i="11" s="1"/>
  <c r="AF47" i="11" a="1"/>
  <c r="AF47" i="11" s="1"/>
  <c r="AF43" i="11" a="1"/>
  <c r="AF43" i="11" s="1"/>
  <c r="AF69" i="11" a="1"/>
  <c r="AF69" i="11" s="1"/>
  <c r="AF32" i="11" a="1"/>
  <c r="AF32" i="11" s="1"/>
  <c r="AF51" i="11" a="1"/>
  <c r="AF51" i="11" s="1"/>
  <c r="AF22" i="11" a="1"/>
  <c r="AF22" i="11" s="1"/>
  <c r="AF9" i="11" a="1"/>
  <c r="AF9" i="11" s="1"/>
  <c r="AF77" i="11" a="1"/>
  <c r="AF77" i="11" s="1"/>
  <c r="AF37" i="11" a="1"/>
  <c r="AF37" i="11" s="1"/>
  <c r="AF74" i="11" a="1"/>
  <c r="AF74" i="11" s="1"/>
  <c r="AF59" i="11" a="1"/>
  <c r="AF59" i="11" s="1"/>
  <c r="AF49" i="11" a="1"/>
  <c r="AF49" i="11" s="1"/>
  <c r="AF70" i="11" a="1"/>
  <c r="AF70" i="11" s="1"/>
  <c r="AF41" i="11" a="1"/>
  <c r="AF41" i="11" s="1"/>
  <c r="AF20" i="11" a="1"/>
  <c r="AF20" i="11" s="1"/>
  <c r="AF60" i="11" a="1"/>
  <c r="AF60" i="11" s="1"/>
  <c r="AF42" i="11" a="1"/>
  <c r="AF42" i="11" s="1"/>
  <c r="AF31" i="11" a="1"/>
  <c r="AF31" i="11" s="1"/>
  <c r="AF57" i="11" a="1"/>
  <c r="AF57" i="11" s="1"/>
  <c r="AF90" i="11" a="1"/>
  <c r="AF90" i="11" s="1"/>
  <c r="AF85" i="11" a="1"/>
  <c r="AF85" i="11" s="1"/>
  <c r="AF58" i="11" a="1"/>
  <c r="AF58" i="11" s="1"/>
  <c r="AF64" i="11" a="1"/>
  <c r="AF64" i="11" s="1"/>
  <c r="AF33" i="11" a="1"/>
  <c r="AF33" i="11" s="1"/>
  <c r="AF71" i="11" a="1"/>
  <c r="AF71" i="11" s="1"/>
  <c r="AF27" i="11" a="1"/>
  <c r="AF27" i="11" s="1"/>
  <c r="AF29" i="11" a="1"/>
  <c r="AF29" i="11" s="1"/>
  <c r="AF45" i="11" a="1"/>
  <c r="AF45" i="11" s="1"/>
  <c r="AF26" i="11" a="1"/>
  <c r="AF26" i="11" s="1"/>
  <c r="AF12" i="11" a="1"/>
  <c r="AF12" i="11" s="1"/>
  <c r="AF83" i="11" a="1"/>
  <c r="AF83" i="11" s="1"/>
  <c r="AF56" i="11" a="1"/>
  <c r="AF56" i="11" s="1"/>
  <c r="AF24" i="11" a="1"/>
  <c r="AF24" i="11" s="1"/>
  <c r="AF14" i="11" a="1"/>
  <c r="AF14" i="11" s="1"/>
  <c r="AF87" i="11" a="1"/>
  <c r="AF87" i="11" s="1"/>
  <c r="AF48" i="11" a="1"/>
  <c r="AF48" i="11" s="1"/>
  <c r="AF16" i="11" a="1"/>
  <c r="AF16" i="11" s="1"/>
  <c r="AF10" i="11" a="1"/>
  <c r="AF10" i="11" s="1"/>
  <c r="AF79" i="11" a="1"/>
  <c r="AF79" i="11" s="1"/>
  <c r="AF65" i="11" a="1"/>
  <c r="AF65" i="11" s="1"/>
  <c r="AF36" i="11" a="1"/>
  <c r="AF36" i="11" s="1"/>
  <c r="AF75" i="11" a="1"/>
  <c r="AF75" i="11" s="1"/>
  <c r="AF34" i="11" a="1"/>
  <c r="AF34" i="11" s="1"/>
  <c r="AE1001" i="11"/>
  <c r="AF1001" i="3"/>
  <c r="AF1001" i="10"/>
  <c r="AG96" i="10" a="1"/>
  <c r="AG96" i="10" s="1"/>
  <c r="AG61" i="10" a="1"/>
  <c r="AG61" i="10" s="1"/>
  <c r="AG93" i="10" a="1"/>
  <c r="AG93" i="10" s="1"/>
  <c r="AG98" i="10" a="1"/>
  <c r="AG98" i="10" s="1"/>
  <c r="AG99" i="10" a="1"/>
  <c r="AG99" i="10" s="1"/>
  <c r="AG88" i="10" a="1"/>
  <c r="AG88" i="10" s="1"/>
  <c r="AG62" i="10" a="1"/>
  <c r="AG62" i="10" s="1"/>
  <c r="AG85" i="10" a="1"/>
  <c r="AG85" i="10" s="1"/>
  <c r="AG57" i="10" a="1"/>
  <c r="AG57" i="10" s="1"/>
  <c r="AG95" i="10" a="1"/>
  <c r="AG95" i="10" s="1"/>
  <c r="AG90" i="10" a="1"/>
  <c r="AG90" i="10" s="1"/>
  <c r="AG91" i="10" a="1"/>
  <c r="AG91" i="10" s="1"/>
  <c r="AG86" i="10" a="1"/>
  <c r="AG86" i="10" s="1"/>
  <c r="AG75" i="10" a="1"/>
  <c r="AG75" i="10" s="1"/>
  <c r="AG100" i="10" a="1"/>
  <c r="AG100" i="10" s="1"/>
  <c r="AG89" i="10" a="1"/>
  <c r="AG89" i="10" s="1"/>
  <c r="AG80" i="10" a="1"/>
  <c r="AG80" i="10" s="1"/>
  <c r="AG72" i="10" a="1"/>
  <c r="AG72" i="10" s="1"/>
  <c r="AG77" i="10" a="1"/>
  <c r="AG77" i="10" s="1"/>
  <c r="AG87" i="10" a="1"/>
  <c r="AG87" i="10" s="1"/>
  <c r="AG78" i="10" a="1"/>
  <c r="AG78" i="10" s="1"/>
  <c r="AG68" i="10" a="1"/>
  <c r="AG68" i="10" s="1"/>
  <c r="AG97" i="10" a="1"/>
  <c r="AG97" i="10" s="1"/>
  <c r="AG94" i="10" a="1"/>
  <c r="AG94" i="10" s="1"/>
  <c r="AG79" i="10" a="1"/>
  <c r="AG79" i="10" s="1"/>
  <c r="AG65" i="10" a="1"/>
  <c r="AG65" i="10" s="1"/>
  <c r="AG92" i="10" a="1"/>
  <c r="AG92" i="10" s="1"/>
  <c r="AG84" i="10" a="1"/>
  <c r="AG84" i="10" s="1"/>
  <c r="AG70" i="10" a="1"/>
  <c r="AG70" i="10" s="1"/>
  <c r="AG60" i="10" a="1"/>
  <c r="AG60" i="10" s="1"/>
  <c r="AG76" i="10" a="1"/>
  <c r="AG76" i="10" s="1"/>
  <c r="AG71" i="10" a="1"/>
  <c r="AG71" i="10" s="1"/>
  <c r="AG63" i="10" a="1"/>
  <c r="AG63" i="10" s="1"/>
  <c r="AG83" i="10" a="1"/>
  <c r="AG83" i="10" s="1"/>
  <c r="AG69" i="10" a="1"/>
  <c r="AG69" i="10" s="1"/>
  <c r="AG54" i="10" a="1"/>
  <c r="AG54" i="10" s="1"/>
  <c r="AG46" i="10" a="1"/>
  <c r="AG46" i="10" s="1"/>
  <c r="AG38" i="10" a="1"/>
  <c r="AG38" i="10" s="1"/>
  <c r="AG30" i="10" a="1"/>
  <c r="AG30" i="10" s="1"/>
  <c r="AG51" i="10" a="1"/>
  <c r="AG51" i="10" s="1"/>
  <c r="AG43" i="10" a="1"/>
  <c r="AG43" i="10" s="1"/>
  <c r="AG35" i="10" a="1"/>
  <c r="AG35" i="10" s="1"/>
  <c r="AG56" i="10" a="1"/>
  <c r="AG56" i="10" s="1"/>
  <c r="AG48" i="10" a="1"/>
  <c r="AG48" i="10" s="1"/>
  <c r="AG40" i="10" a="1"/>
  <c r="AG40" i="10" s="1"/>
  <c r="AG32" i="10" a="1"/>
  <c r="AG32" i="10" s="1"/>
  <c r="AG66" i="10" a="1"/>
  <c r="AG66" i="10" s="1"/>
  <c r="AG58" i="10" a="1"/>
  <c r="AG58" i="10" s="1"/>
  <c r="AG49" i="10" a="1"/>
  <c r="AG49" i="10" s="1"/>
  <c r="AG41" i="10" a="1"/>
  <c r="AG41" i="10" s="1"/>
  <c r="AG33" i="10" a="1"/>
  <c r="AG33" i="10" s="1"/>
  <c r="AG74" i="10" a="1"/>
  <c r="AG74" i="10" s="1"/>
  <c r="AG73" i="10" a="1"/>
  <c r="AG73" i="10" s="1"/>
  <c r="AG67" i="10" a="1"/>
  <c r="AG67" i="10" s="1"/>
  <c r="AG53" i="10" a="1"/>
  <c r="AG53" i="10" s="1"/>
  <c r="AG27" i="10" a="1"/>
  <c r="AG27" i="10" s="1"/>
  <c r="AG52" i="10" a="1"/>
  <c r="AG52" i="10" s="1"/>
  <c r="AG45" i="10" a="1"/>
  <c r="AG45" i="10" s="1"/>
  <c r="AG24" i="10" a="1"/>
  <c r="AG24" i="10" s="1"/>
  <c r="AG55" i="10" a="1"/>
  <c r="AG55" i="10" s="1"/>
  <c r="AG44" i="10" a="1"/>
  <c r="AG44" i="10" s="1"/>
  <c r="AG37" i="10" a="1"/>
  <c r="AG37" i="10" s="1"/>
  <c r="AG29" i="10" a="1"/>
  <c r="AG29" i="10" s="1"/>
  <c r="AG82" i="10" a="1"/>
  <c r="AG82" i="10" s="1"/>
  <c r="AG64" i="10" a="1"/>
  <c r="AG64" i="10" s="1"/>
  <c r="AG59" i="10" a="1"/>
  <c r="AG59" i="10" s="1"/>
  <c r="AG81" i="10" a="1"/>
  <c r="AG81" i="10" s="1"/>
  <c r="AG34" i="10" a="1"/>
  <c r="AG34" i="10" s="1"/>
  <c r="AG39" i="10" a="1"/>
  <c r="AG39" i="10" s="1"/>
  <c r="AG36" i="10" a="1"/>
  <c r="AG36" i="10" s="1"/>
  <c r="AG50" i="10" a="1"/>
  <c r="AG50" i="10" s="1"/>
  <c r="AG47" i="10" a="1"/>
  <c r="AG47" i="10" s="1"/>
  <c r="AG28" i="10" a="1"/>
  <c r="AG28" i="10" s="1"/>
  <c r="AG21" i="10" a="1"/>
  <c r="AG21" i="10" s="1"/>
  <c r="AG13" i="10" a="1"/>
  <c r="AG13" i="10" s="1"/>
  <c r="AG26" i="10" a="1"/>
  <c r="AG26" i="10" s="1"/>
  <c r="AG22" i="10" a="1"/>
  <c r="AG22" i="10" s="1"/>
  <c r="AG18" i="10" a="1"/>
  <c r="AG18" i="10" s="1"/>
  <c r="AG10" i="10" a="1"/>
  <c r="AG10" i="10" s="1"/>
  <c r="AG31" i="10" a="1"/>
  <c r="AG31" i="10" s="1"/>
  <c r="AG25" i="10" a="1"/>
  <c r="AG25" i="10" s="1"/>
  <c r="AG15" i="10" a="1"/>
  <c r="AG15" i="10" s="1"/>
  <c r="AG20" i="10" a="1"/>
  <c r="AG20" i="10" s="1"/>
  <c r="AG23" i="10" a="1"/>
  <c r="AG23" i="10" s="1"/>
  <c r="AG42" i="10" a="1"/>
  <c r="AG42" i="10" s="1"/>
  <c r="AG16" i="10" a="1"/>
  <c r="AG16" i="10" s="1"/>
  <c r="AG8" i="10" a="1"/>
  <c r="AG8" i="10" s="1"/>
  <c r="AG19" i="10" a="1"/>
  <c r="AG19" i="10" s="1"/>
  <c r="AG14" i="10" a="1"/>
  <c r="AG14" i="10" s="1"/>
  <c r="AH7" i="10"/>
  <c r="AG17" i="10" a="1"/>
  <c r="AG17" i="10" s="1"/>
  <c r="AG9" i="10" a="1"/>
  <c r="AG9" i="10" s="1"/>
  <c r="AG12" i="10" a="1"/>
  <c r="AG12" i="10" s="1"/>
  <c r="AG11" i="10" a="1"/>
  <c r="AG11" i="10" s="1"/>
  <c r="AG11" i="3" a="1"/>
  <c r="AG11" i="3" s="1"/>
  <c r="AG14" i="3" a="1"/>
  <c r="AG14" i="3" s="1"/>
  <c r="AG15" i="3" a="1"/>
  <c r="AG15" i="3" s="1"/>
  <c r="AG16" i="3" a="1"/>
  <c r="AG16" i="3" s="1"/>
  <c r="AG25" i="3" a="1"/>
  <c r="AG25" i="3" s="1"/>
  <c r="AG18" i="3" a="1"/>
  <c r="AG18" i="3" s="1"/>
  <c r="AG10" i="3" a="1"/>
  <c r="AG10" i="3" s="1"/>
  <c r="AG20" i="3" a="1"/>
  <c r="AG20" i="3" s="1"/>
  <c r="AG22" i="3" a="1"/>
  <c r="AG22" i="3" s="1"/>
  <c r="AG12" i="3" a="1"/>
  <c r="AG12" i="3" s="1"/>
  <c r="AG13" i="3" a="1"/>
  <c r="AG13" i="3" s="1"/>
  <c r="AG40" i="3" a="1"/>
  <c r="AG40" i="3" s="1"/>
  <c r="AG51" i="3" a="1"/>
  <c r="AG51" i="3" s="1"/>
  <c r="AG58" i="3" a="1"/>
  <c r="AG58" i="3" s="1"/>
  <c r="AG63" i="3" a="1"/>
  <c r="AG63" i="3" s="1"/>
  <c r="AG68" i="3" a="1"/>
  <c r="AG68" i="3" s="1"/>
  <c r="AG70" i="3" a="1"/>
  <c r="AG70" i="3" s="1"/>
  <c r="AG72" i="3" a="1"/>
  <c r="AG72" i="3" s="1"/>
  <c r="AG82" i="3" a="1"/>
  <c r="AG82" i="3" s="1"/>
  <c r="AG84" i="3" a="1"/>
  <c r="AG84" i="3" s="1"/>
  <c r="AG95" i="3" a="1"/>
  <c r="AG95" i="3" s="1"/>
  <c r="AG109" i="3" a="1"/>
  <c r="AG109" i="3" s="1"/>
  <c r="AG27" i="3" a="1"/>
  <c r="AG27" i="3" s="1"/>
  <c r="AG32" i="3" a="1"/>
  <c r="AG32" i="3" s="1"/>
  <c r="AG37" i="3" a="1"/>
  <c r="AG37" i="3" s="1"/>
  <c r="AG44" i="3" a="1"/>
  <c r="AG44" i="3" s="1"/>
  <c r="AG74" i="3" a="1"/>
  <c r="AG74" i="3" s="1"/>
  <c r="AG76" i="3" a="1"/>
  <c r="AG76" i="3" s="1"/>
  <c r="AG78" i="3" a="1"/>
  <c r="AG78" i="3" s="1"/>
  <c r="AG86" i="3" a="1"/>
  <c r="AG86" i="3" s="1"/>
  <c r="AG97" i="3" a="1"/>
  <c r="AG97" i="3" s="1"/>
  <c r="AG102" i="3" a="1"/>
  <c r="AG102" i="3" s="1"/>
  <c r="AG112" i="3" a="1"/>
  <c r="AG112" i="3" s="1"/>
  <c r="AG118" i="3" a="1"/>
  <c r="AG118" i="3" s="1"/>
  <c r="AG122" i="3" a="1"/>
  <c r="AG122" i="3" s="1"/>
  <c r="AG29" i="3" a="1"/>
  <c r="AG29" i="3" s="1"/>
  <c r="AG41" i="3" a="1"/>
  <c r="AG41" i="3" s="1"/>
  <c r="AG45" i="3" a="1"/>
  <c r="AG45" i="3" s="1"/>
  <c r="AG54" i="3" a="1"/>
  <c r="AG54" i="3" s="1"/>
  <c r="AG57" i="3" a="1"/>
  <c r="AG57" i="3" s="1"/>
  <c r="AG60" i="3" a="1"/>
  <c r="AG60" i="3" s="1"/>
  <c r="AG81" i="3" a="1"/>
  <c r="AG81" i="3" s="1"/>
  <c r="AG88" i="3" a="1"/>
  <c r="AG88" i="3" s="1"/>
  <c r="AG90" i="3" a="1"/>
  <c r="AG90" i="3" s="1"/>
  <c r="AG99" i="3" a="1"/>
  <c r="AG99" i="3" s="1"/>
  <c r="AG105" i="3" a="1"/>
  <c r="AG105" i="3" s="1"/>
  <c r="AG19" i="3" a="1"/>
  <c r="AG19" i="3" s="1"/>
  <c r="AG21" i="3" a="1"/>
  <c r="AG21" i="3" s="1"/>
  <c r="AG23" i="3" a="1"/>
  <c r="AG23" i="3" s="1"/>
  <c r="AG26" i="3" a="1"/>
  <c r="AG26" i="3" s="1"/>
  <c r="AG36" i="3" a="1"/>
  <c r="AG36" i="3" s="1"/>
  <c r="AG49" i="3" a="1"/>
  <c r="AG49" i="3" s="1"/>
  <c r="AG53" i="3" a="1"/>
  <c r="AG53" i="3" s="1"/>
  <c r="AG56" i="3" a="1"/>
  <c r="AG56" i="3" s="1"/>
  <c r="AG75" i="3" a="1"/>
  <c r="AG75" i="3" s="1"/>
  <c r="AG83" i="3" a="1"/>
  <c r="AG83" i="3" s="1"/>
  <c r="AG94" i="3" a="1"/>
  <c r="AG94" i="3" s="1"/>
  <c r="AG96" i="3" a="1"/>
  <c r="AG96" i="3" s="1"/>
  <c r="AG17" i="3" a="1"/>
  <c r="AG17" i="3" s="1"/>
  <c r="AG31" i="3" a="1"/>
  <c r="AG31" i="3" s="1"/>
  <c r="AG38" i="3" a="1"/>
  <c r="AG38" i="3" s="1"/>
  <c r="AG39" i="3" a="1"/>
  <c r="AG39" i="3" s="1"/>
  <c r="AG46" i="3" a="1"/>
  <c r="AG46" i="3" s="1"/>
  <c r="AG59" i="3" a="1"/>
  <c r="AG59" i="3" s="1"/>
  <c r="AG62" i="3" a="1"/>
  <c r="AG62" i="3" s="1"/>
  <c r="AG64" i="3" a="1"/>
  <c r="AG64" i="3" s="1"/>
  <c r="AG71" i="3" a="1"/>
  <c r="AG71" i="3" s="1"/>
  <c r="AG73" i="3" a="1"/>
  <c r="AG73" i="3" s="1"/>
  <c r="AG77" i="3" a="1"/>
  <c r="AG77" i="3" s="1"/>
  <c r="AG85" i="3" a="1"/>
  <c r="AG85" i="3" s="1"/>
  <c r="AG87" i="3" a="1"/>
  <c r="AG87" i="3" s="1"/>
  <c r="AG28" i="3" a="1"/>
  <c r="AG28" i="3" s="1"/>
  <c r="AG33" i="3" a="1"/>
  <c r="AG33" i="3" s="1"/>
  <c r="AG48" i="3" a="1"/>
  <c r="AG48" i="3" s="1"/>
  <c r="AG52" i="3" a="1"/>
  <c r="AG52" i="3" s="1"/>
  <c r="AG66" i="3" a="1"/>
  <c r="AG66" i="3" s="1"/>
  <c r="AG79" i="3" a="1"/>
  <c r="AG79" i="3" s="1"/>
  <c r="AG89" i="3" a="1"/>
  <c r="AG89" i="3" s="1"/>
  <c r="AG98" i="3" a="1"/>
  <c r="AG98" i="3" s="1"/>
  <c r="AG100" i="3" a="1"/>
  <c r="AG100" i="3" s="1"/>
  <c r="AG8" i="3" a="1"/>
  <c r="AG8" i="3" s="1"/>
  <c r="AG9" i="3" a="1"/>
  <c r="AG9" i="3" s="1"/>
  <c r="AG30" i="3" a="1"/>
  <c r="AG30" i="3" s="1"/>
  <c r="AG35" i="3" a="1"/>
  <c r="AG35" i="3" s="1"/>
  <c r="AG43" i="3" a="1"/>
  <c r="AG43" i="3" s="1"/>
  <c r="AG47" i="3" a="1"/>
  <c r="AG47" i="3" s="1"/>
  <c r="AG55" i="3" a="1"/>
  <c r="AG55" i="3" s="1"/>
  <c r="AG61" i="3" a="1"/>
  <c r="AG61" i="3" s="1"/>
  <c r="AG91" i="3" a="1"/>
  <c r="AG91" i="3" s="1"/>
  <c r="AG93" i="3" a="1"/>
  <c r="AG93" i="3" s="1"/>
  <c r="AG106" i="3" a="1"/>
  <c r="AG106" i="3" s="1"/>
  <c r="AG113" i="3" a="1"/>
  <c r="AG113" i="3" s="1"/>
  <c r="AG115" i="3" a="1"/>
  <c r="AG115" i="3" s="1"/>
  <c r="AG119" i="3" a="1"/>
  <c r="AG119" i="3" s="1"/>
  <c r="AG104" i="3" a="1"/>
  <c r="AG104" i="3" s="1"/>
  <c r="AG111" i="3" a="1"/>
  <c r="AG111" i="3" s="1"/>
  <c r="AG92" i="3" a="1"/>
  <c r="AG92" i="3" s="1"/>
  <c r="AG116" i="3" a="1"/>
  <c r="AG116" i="3" s="1"/>
  <c r="AG67" i="3" a="1"/>
  <c r="AG67" i="3" s="1"/>
  <c r="AG103" i="3" a="1"/>
  <c r="AG103" i="3" s="1"/>
  <c r="AG110" i="3" a="1"/>
  <c r="AG110" i="3" s="1"/>
  <c r="AG108" i="3" a="1"/>
  <c r="AG108" i="3" s="1"/>
  <c r="AG117" i="3" a="1"/>
  <c r="AG117" i="3" s="1"/>
  <c r="AG42" i="3" a="1"/>
  <c r="AG42" i="3" s="1"/>
  <c r="AG69" i="3" a="1"/>
  <c r="AG69" i="3" s="1"/>
  <c r="AG107" i="3" a="1"/>
  <c r="AG107" i="3" s="1"/>
  <c r="AG120" i="3" a="1"/>
  <c r="AG120" i="3" s="1"/>
  <c r="AG34" i="3" a="1"/>
  <c r="AG34" i="3" s="1"/>
  <c r="AG50" i="3" a="1"/>
  <c r="AG50" i="3" s="1"/>
  <c r="AG80" i="3" a="1"/>
  <c r="AG80" i="3" s="1"/>
  <c r="AG114" i="3" a="1"/>
  <c r="AG114" i="3" s="1"/>
  <c r="AG24" i="3" a="1"/>
  <c r="AG24" i="3" s="1"/>
  <c r="AG65" i="3" a="1"/>
  <c r="AG65" i="3" s="1"/>
  <c r="AG101" i="3" a="1"/>
  <c r="AG101" i="3" s="1"/>
  <c r="AG121" i="3" a="1"/>
  <c r="AG121" i="3" s="1"/>
  <c r="AG90" i="11" l="1" a="1"/>
  <c r="AG90" i="11" s="1"/>
  <c r="AG79" i="11" a="1"/>
  <c r="AG79" i="11" s="1"/>
  <c r="AG40" i="11" a="1"/>
  <c r="AG40" i="11" s="1"/>
  <c r="AG57" i="11" a="1"/>
  <c r="AG57" i="11" s="1"/>
  <c r="AG48" i="11" a="1"/>
  <c r="AG48" i="11" s="1"/>
  <c r="AG73" i="11" a="1"/>
  <c r="AG73" i="11" s="1"/>
  <c r="AG13" i="11" a="1"/>
  <c r="AG13" i="11" s="1"/>
  <c r="AG31" i="11" a="1"/>
  <c r="AG31" i="11" s="1"/>
  <c r="AG24" i="11" a="1"/>
  <c r="AG24" i="11" s="1"/>
  <c r="AG30" i="11" a="1"/>
  <c r="AG30" i="11" s="1"/>
  <c r="AH7" i="11"/>
  <c r="AG87" i="11" a="1"/>
  <c r="AG87" i="11" s="1"/>
  <c r="AG71" i="11" a="1"/>
  <c r="AG71" i="11" s="1"/>
  <c r="AG22" i="11" a="1"/>
  <c r="AG22" i="11" s="1"/>
  <c r="AG52" i="11" a="1"/>
  <c r="AG52" i="11" s="1"/>
  <c r="AG26" i="11" a="1"/>
  <c r="AG26" i="11" s="1"/>
  <c r="AG81" i="11" a="1"/>
  <c r="AG81" i="11" s="1"/>
  <c r="AG58" i="11" a="1"/>
  <c r="AG58" i="11" s="1"/>
  <c r="AG14" i="11" a="1"/>
  <c r="AG14" i="11" s="1"/>
  <c r="AG43" i="11" a="1"/>
  <c r="AG43" i="11" s="1"/>
  <c r="AG27" i="11" a="1"/>
  <c r="AG27" i="11" s="1"/>
  <c r="AG78" i="11" a="1"/>
  <c r="AG78" i="11" s="1"/>
  <c r="AG69" i="11" a="1"/>
  <c r="AG69" i="11" s="1"/>
  <c r="AG84" i="11" a="1"/>
  <c r="AG84" i="11" s="1"/>
  <c r="AG49" i="11" a="1"/>
  <c r="AG49" i="11" s="1"/>
  <c r="AG42" i="11" a="1"/>
  <c r="AG42" i="11" s="1"/>
  <c r="AG63" i="11" a="1"/>
  <c r="AG63" i="11" s="1"/>
  <c r="AG51" i="11" a="1"/>
  <c r="AG51" i="11" s="1"/>
  <c r="AG23" i="11" a="1"/>
  <c r="AG23" i="11" s="1"/>
  <c r="AG16" i="11" a="1"/>
  <c r="AG16" i="11" s="1"/>
  <c r="AG19" i="11" a="1"/>
  <c r="AG19" i="11" s="1"/>
  <c r="AG62" i="11" a="1"/>
  <c r="AG62" i="11" s="1"/>
  <c r="AG33" i="11" a="1"/>
  <c r="AG33" i="11" s="1"/>
  <c r="AG67" i="11" a="1"/>
  <c r="AG67" i="11" s="1"/>
  <c r="AG61" i="11" a="1"/>
  <c r="AG61" i="11" s="1"/>
  <c r="AG11" i="11" a="1"/>
  <c r="AG11" i="11" s="1"/>
  <c r="AG64" i="11" a="1"/>
  <c r="AG64" i="11" s="1"/>
  <c r="AG18" i="11" a="1"/>
  <c r="AG18" i="11" s="1"/>
  <c r="AG28" i="11" a="1"/>
  <c r="AG28" i="11" s="1"/>
  <c r="AG74" i="11" a="1"/>
  <c r="AG74" i="11" s="1"/>
  <c r="AG10" i="11" a="1"/>
  <c r="AG10" i="11" s="1"/>
  <c r="AG75" i="11" a="1"/>
  <c r="AG75" i="11" s="1"/>
  <c r="AG76" i="11" a="1"/>
  <c r="AG76" i="11" s="1"/>
  <c r="AG68" i="11" a="1"/>
  <c r="AG68" i="11" s="1"/>
  <c r="AG88" i="11" a="1"/>
  <c r="AG88" i="11" s="1"/>
  <c r="AG83" i="11" a="1"/>
  <c r="AG83" i="11" s="1"/>
  <c r="AG65" i="11" a="1"/>
  <c r="AG65" i="11" s="1"/>
  <c r="AG37" i="11" a="1"/>
  <c r="AG37" i="11" s="1"/>
  <c r="AG15" i="11" a="1"/>
  <c r="AG15" i="11" s="1"/>
  <c r="AG8" i="11" a="1"/>
  <c r="AG8" i="11" s="1"/>
  <c r="AG12" i="11" a="1"/>
  <c r="AG12" i="11" s="1"/>
  <c r="AG85" i="11" a="1"/>
  <c r="AG85" i="11" s="1"/>
  <c r="AG45" i="11" a="1"/>
  <c r="AG45" i="11" s="1"/>
  <c r="AG82" i="11" a="1"/>
  <c r="AG82" i="11" s="1"/>
  <c r="AG59" i="11" a="1"/>
  <c r="AG59" i="11" s="1"/>
  <c r="AG54" i="11" a="1"/>
  <c r="AG54" i="11" s="1"/>
  <c r="AG56" i="11" a="1"/>
  <c r="AG56" i="11" s="1"/>
  <c r="AG44" i="11" a="1"/>
  <c r="AG44" i="11" s="1"/>
  <c r="AG72" i="11" a="1"/>
  <c r="AG72" i="11" s="1"/>
  <c r="AG46" i="11" a="1"/>
  <c r="AG46" i="11" s="1"/>
  <c r="AG41" i="11" a="1"/>
  <c r="AG41" i="11" s="1"/>
  <c r="AG53" i="11" a="1"/>
  <c r="AG53" i="11" s="1"/>
  <c r="AG80" i="11" a="1"/>
  <c r="AG80" i="11" s="1"/>
  <c r="AG86" i="11" a="1"/>
  <c r="AG86" i="11" s="1"/>
  <c r="AG91" i="11" a="1"/>
  <c r="AG91" i="11" s="1"/>
  <c r="AG60" i="11" a="1"/>
  <c r="AG60" i="11" s="1"/>
  <c r="AG47" i="11" a="1"/>
  <c r="AG47" i="11" s="1"/>
  <c r="AG66" i="11" a="1"/>
  <c r="AG66" i="11" s="1"/>
  <c r="AG35" i="11" a="1"/>
  <c r="AG35" i="11" s="1"/>
  <c r="AG38" i="11" a="1"/>
  <c r="AG38" i="11" s="1"/>
  <c r="AG21" i="11" a="1"/>
  <c r="AG21" i="11" s="1"/>
  <c r="AG36" i="11" a="1"/>
  <c r="AG36" i="11" s="1"/>
  <c r="AG32" i="11" a="1"/>
  <c r="AG32" i="11" s="1"/>
  <c r="AG20" i="11" a="1"/>
  <c r="AG20" i="11" s="1"/>
  <c r="AG25" i="11" a="1"/>
  <c r="AG25" i="11" s="1"/>
  <c r="AG50" i="11" a="1"/>
  <c r="AG50" i="11" s="1"/>
  <c r="AG17" i="11" a="1"/>
  <c r="AG17" i="11" s="1"/>
  <c r="AG89" i="11" a="1"/>
  <c r="AG89" i="11" s="1"/>
  <c r="AG70" i="11" a="1"/>
  <c r="AG70" i="11" s="1"/>
  <c r="AG9" i="11" a="1"/>
  <c r="AG9" i="11" s="1"/>
  <c r="AG77" i="11" a="1"/>
  <c r="AG77" i="11" s="1"/>
  <c r="AG39" i="11" a="1"/>
  <c r="AG39" i="11" s="1"/>
  <c r="AG55" i="11" a="1"/>
  <c r="AG55" i="11" s="1"/>
  <c r="AG29" i="11" a="1"/>
  <c r="AG29" i="11" s="1"/>
  <c r="AG34" i="11" a="1"/>
  <c r="AG34" i="11" s="1"/>
  <c r="AF1001" i="11"/>
  <c r="AG1001" i="3"/>
  <c r="AG1001" i="10"/>
  <c r="AH98" i="10" a="1"/>
  <c r="AH98" i="10" s="1"/>
  <c r="AH62" i="10" a="1"/>
  <c r="AH62" i="10" s="1"/>
  <c r="AH95" i="10" a="1"/>
  <c r="AH95" i="10" s="1"/>
  <c r="AH100" i="10" a="1"/>
  <c r="AH100" i="10" s="1"/>
  <c r="AH61" i="10" a="1"/>
  <c r="AH61" i="10" s="1"/>
  <c r="AH93" i="10" a="1"/>
  <c r="AH93" i="10" s="1"/>
  <c r="AH57" i="10" a="1"/>
  <c r="AH57" i="10" s="1"/>
  <c r="AH90" i="10" a="1"/>
  <c r="AH90" i="10" s="1"/>
  <c r="AH94" i="10" a="1"/>
  <c r="AH94" i="10" s="1"/>
  <c r="AH87" i="10" a="1"/>
  <c r="AH87" i="10" s="1"/>
  <c r="AH97" i="10" a="1"/>
  <c r="AH97" i="10" s="1"/>
  <c r="AH92" i="10" a="1"/>
  <c r="AH92" i="10" s="1"/>
  <c r="AH84" i="10" a="1"/>
  <c r="AH84" i="10" s="1"/>
  <c r="AH85" i="10" a="1"/>
  <c r="AH85" i="10" s="1"/>
  <c r="AH77" i="10" a="1"/>
  <c r="AH77" i="10" s="1"/>
  <c r="AH99" i="10" a="1"/>
  <c r="AH99" i="10" s="1"/>
  <c r="AH82" i="10" a="1"/>
  <c r="AH82" i="10" s="1"/>
  <c r="AH74" i="10" a="1"/>
  <c r="AH74" i="10" s="1"/>
  <c r="AH88" i="10" a="1"/>
  <c r="AH88" i="10" s="1"/>
  <c r="AH79" i="10" a="1"/>
  <c r="AH79" i="10" s="1"/>
  <c r="AH89" i="10" a="1"/>
  <c r="AH89" i="10" s="1"/>
  <c r="AH80" i="10" a="1"/>
  <c r="AH80" i="10" s="1"/>
  <c r="AH72" i="10" a="1"/>
  <c r="AH72" i="10" s="1"/>
  <c r="AH91" i="10" a="1"/>
  <c r="AH91" i="10" s="1"/>
  <c r="AH70" i="10" a="1"/>
  <c r="AH70" i="10" s="1"/>
  <c r="AH60" i="10" a="1"/>
  <c r="AH60" i="10" s="1"/>
  <c r="AH96" i="10" a="1"/>
  <c r="AH96" i="10" s="1"/>
  <c r="AH83" i="10" a="1"/>
  <c r="AH83" i="10" s="1"/>
  <c r="AH78" i="10" a="1"/>
  <c r="AH78" i="10" s="1"/>
  <c r="AH67" i="10" a="1"/>
  <c r="AH67" i="10" s="1"/>
  <c r="AH64" i="10" a="1"/>
  <c r="AH64" i="10" s="1"/>
  <c r="AH86" i="10" a="1"/>
  <c r="AH86" i="10" s="1"/>
  <c r="AH75" i="10" a="1"/>
  <c r="AH75" i="10" s="1"/>
  <c r="AH65" i="10" a="1"/>
  <c r="AH65" i="10" s="1"/>
  <c r="AH56" i="10" a="1"/>
  <c r="AH56" i="10" s="1"/>
  <c r="AH48" i="10" a="1"/>
  <c r="AH48" i="10" s="1"/>
  <c r="AH40" i="10" a="1"/>
  <c r="AH40" i="10" s="1"/>
  <c r="AH32" i="10" a="1"/>
  <c r="AH32" i="10" s="1"/>
  <c r="AH76" i="10" a="1"/>
  <c r="AH76" i="10" s="1"/>
  <c r="AH68" i="10" a="1"/>
  <c r="AH68" i="10" s="1"/>
  <c r="AH53" i="10" a="1"/>
  <c r="AH53" i="10" s="1"/>
  <c r="AH45" i="10" a="1"/>
  <c r="AH45" i="10" s="1"/>
  <c r="AH37" i="10" a="1"/>
  <c r="AH37" i="10" s="1"/>
  <c r="AH81" i="10" a="1"/>
  <c r="AH81" i="10" s="1"/>
  <c r="AH71" i="10" a="1"/>
  <c r="AH71" i="10" s="1"/>
  <c r="AH59" i="10" a="1"/>
  <c r="AH59" i="10" s="1"/>
  <c r="AH50" i="10" a="1"/>
  <c r="AH50" i="10" s="1"/>
  <c r="AH42" i="10" a="1"/>
  <c r="AH42" i="10" s="1"/>
  <c r="AH34" i="10" a="1"/>
  <c r="AH34" i="10" s="1"/>
  <c r="AH51" i="10" a="1"/>
  <c r="AH51" i="10" s="1"/>
  <c r="AH43" i="10" a="1"/>
  <c r="AH43" i="10" s="1"/>
  <c r="AH35" i="10" a="1"/>
  <c r="AH35" i="10" s="1"/>
  <c r="AH55" i="10" a="1"/>
  <c r="AH55" i="10" s="1"/>
  <c r="AH44" i="10" a="1"/>
  <c r="AH44" i="10" s="1"/>
  <c r="AH29" i="10" a="1"/>
  <c r="AH29" i="10" s="1"/>
  <c r="AH63" i="10" a="1"/>
  <c r="AH63" i="10" s="1"/>
  <c r="AH47" i="10" a="1"/>
  <c r="AH47" i="10" s="1"/>
  <c r="AH36" i="10" a="1"/>
  <c r="AH36" i="10" s="1"/>
  <c r="AH26" i="10" a="1"/>
  <c r="AH26" i="10" s="1"/>
  <c r="AH39" i="10" a="1"/>
  <c r="AH39" i="10" s="1"/>
  <c r="AH23" i="10" a="1"/>
  <c r="AH23" i="10" s="1"/>
  <c r="AH54" i="10" a="1"/>
  <c r="AH54" i="10" s="1"/>
  <c r="AH58" i="10" a="1"/>
  <c r="AH58" i="10" s="1"/>
  <c r="AH66" i="10" a="1"/>
  <c r="AH66" i="10" s="1"/>
  <c r="AH52" i="10" a="1"/>
  <c r="AH52" i="10" s="1"/>
  <c r="AH33" i="10" a="1"/>
  <c r="AH33" i="10" s="1"/>
  <c r="AH24" i="10" a="1"/>
  <c r="AH24" i="10" s="1"/>
  <c r="AH38" i="10" a="1"/>
  <c r="AH38" i="10" s="1"/>
  <c r="AH73" i="10" a="1"/>
  <c r="AH73" i="10" s="1"/>
  <c r="AH31" i="10" a="1"/>
  <c r="AH31" i="10" s="1"/>
  <c r="AH25" i="10" a="1"/>
  <c r="AH25" i="10" s="1"/>
  <c r="AH15" i="10" a="1"/>
  <c r="AH15" i="10" s="1"/>
  <c r="AH28" i="10" a="1"/>
  <c r="AH28" i="10" s="1"/>
  <c r="AH20" i="10" a="1"/>
  <c r="AH20" i="10" s="1"/>
  <c r="AH12" i="10" a="1"/>
  <c r="AH12" i="10" s="1"/>
  <c r="AH30" i="10" a="1"/>
  <c r="AH30" i="10" s="1"/>
  <c r="AH27" i="10" a="1"/>
  <c r="AH27" i="10" s="1"/>
  <c r="AH17" i="10" a="1"/>
  <c r="AH17" i="10" s="1"/>
  <c r="AH9" i="10" a="1"/>
  <c r="AH9" i="10" s="1"/>
  <c r="AH69" i="10" a="1"/>
  <c r="AH69" i="10" s="1"/>
  <c r="AH49" i="10" a="1"/>
  <c r="AH49" i="10" s="1"/>
  <c r="AH41" i="10" a="1"/>
  <c r="AH41" i="10" s="1"/>
  <c r="AH19" i="10" a="1"/>
  <c r="AH19" i="10" s="1"/>
  <c r="AH21" i="10" a="1"/>
  <c r="AH21" i="10" s="1"/>
  <c r="AH46" i="10" a="1"/>
  <c r="AH46" i="10" s="1"/>
  <c r="AH22" i="10" a="1"/>
  <c r="AH22" i="10" s="1"/>
  <c r="AH18" i="10" a="1"/>
  <c r="AH18" i="10" s="1"/>
  <c r="AH10" i="10" a="1"/>
  <c r="AH10" i="10" s="1"/>
  <c r="AI7" i="10"/>
  <c r="AH13" i="10" a="1"/>
  <c r="AH13" i="10" s="1"/>
  <c r="AH16" i="10" a="1"/>
  <c r="AH16" i="10" s="1"/>
  <c r="AH8" i="10" a="1"/>
  <c r="AH8" i="10" s="1"/>
  <c r="AH11" i="10" a="1"/>
  <c r="AH11" i="10" s="1"/>
  <c r="AH14" i="10" a="1"/>
  <c r="AH14" i="10" s="1"/>
  <c r="AH8" i="3" a="1"/>
  <c r="AH8" i="3" s="1"/>
  <c r="AH21" i="3" a="1"/>
  <c r="AH21" i="3" s="1"/>
  <c r="AH23" i="3" a="1"/>
  <c r="AH23" i="3" s="1"/>
  <c r="AH11" i="3" a="1"/>
  <c r="AH11" i="3" s="1"/>
  <c r="AH15" i="3" a="1"/>
  <c r="AH15" i="3" s="1"/>
  <c r="AH16" i="3" a="1"/>
  <c r="AH16" i="3" s="1"/>
  <c r="AH25" i="3" a="1"/>
  <c r="AH25" i="3" s="1"/>
  <c r="AH14" i="3" a="1"/>
  <c r="AH14" i="3" s="1"/>
  <c r="AH18" i="3" a="1"/>
  <c r="AH18" i="3" s="1"/>
  <c r="AH9" i="3" a="1"/>
  <c r="AH9" i="3" s="1"/>
  <c r="AH10" i="3" a="1"/>
  <c r="AH10" i="3" s="1"/>
  <c r="AH30" i="3" a="1"/>
  <c r="AH30" i="3" s="1"/>
  <c r="AH35" i="3" a="1"/>
  <c r="AH35" i="3" s="1"/>
  <c r="AH43" i="3" a="1"/>
  <c r="AH43" i="3" s="1"/>
  <c r="AH47" i="3" a="1"/>
  <c r="AH47" i="3" s="1"/>
  <c r="AH52" i="3" a="1"/>
  <c r="AH52" i="3" s="1"/>
  <c r="AH61" i="3" a="1"/>
  <c r="AH61" i="3" s="1"/>
  <c r="AH79" i="3" a="1"/>
  <c r="AH79" i="3" s="1"/>
  <c r="AH91" i="3" a="1"/>
  <c r="AH91" i="3" s="1"/>
  <c r="AH93" i="3" a="1"/>
  <c r="AH93" i="3" s="1"/>
  <c r="AH106" i="3" a="1"/>
  <c r="AH106" i="3" s="1"/>
  <c r="AH113" i="3" a="1"/>
  <c r="AH113" i="3" s="1"/>
  <c r="AH12" i="3" a="1"/>
  <c r="AH12" i="3" s="1"/>
  <c r="AH13" i="3" a="1"/>
  <c r="AH13" i="3" s="1"/>
  <c r="AH55" i="3" a="1"/>
  <c r="AH55" i="3" s="1"/>
  <c r="AH58" i="3" a="1"/>
  <c r="AH58" i="3" s="1"/>
  <c r="AH63" i="3" a="1"/>
  <c r="AH63" i="3" s="1"/>
  <c r="AH68" i="3" a="1"/>
  <c r="AH68" i="3" s="1"/>
  <c r="AH70" i="3" a="1"/>
  <c r="AH70" i="3" s="1"/>
  <c r="AH72" i="3" a="1"/>
  <c r="AH72" i="3" s="1"/>
  <c r="AH82" i="3" a="1"/>
  <c r="AH82" i="3" s="1"/>
  <c r="AH84" i="3" a="1"/>
  <c r="AH84" i="3" s="1"/>
  <c r="AH109" i="3" a="1"/>
  <c r="AH109" i="3" s="1"/>
  <c r="AH115" i="3" a="1"/>
  <c r="AH115" i="3" s="1"/>
  <c r="AH119" i="3" a="1"/>
  <c r="AH119" i="3" s="1"/>
  <c r="AH27" i="3" a="1"/>
  <c r="AH27" i="3" s="1"/>
  <c r="AH32" i="3" a="1"/>
  <c r="AH32" i="3" s="1"/>
  <c r="AH40" i="3" a="1"/>
  <c r="AH40" i="3" s="1"/>
  <c r="AH44" i="3" a="1"/>
  <c r="AH44" i="3" s="1"/>
  <c r="AH51" i="3" a="1"/>
  <c r="AH51" i="3" s="1"/>
  <c r="AH74" i="3" a="1"/>
  <c r="AH74" i="3" s="1"/>
  <c r="AH76" i="3" a="1"/>
  <c r="AH76" i="3" s="1"/>
  <c r="AH78" i="3" a="1"/>
  <c r="AH78" i="3" s="1"/>
  <c r="AH86" i="3" a="1"/>
  <c r="AH86" i="3" s="1"/>
  <c r="AH95" i="3" a="1"/>
  <c r="AH95" i="3" s="1"/>
  <c r="AH97" i="3" a="1"/>
  <c r="AH97" i="3" s="1"/>
  <c r="AH102" i="3" a="1"/>
  <c r="AH102" i="3" s="1"/>
  <c r="AH20" i="3" a="1"/>
  <c r="AH20" i="3" s="1"/>
  <c r="AH22" i="3" a="1"/>
  <c r="AH22" i="3" s="1"/>
  <c r="AH24" i="3" a="1"/>
  <c r="AH24" i="3" s="1"/>
  <c r="AH34" i="3" a="1"/>
  <c r="AH34" i="3" s="1"/>
  <c r="AH41" i="3" a="1"/>
  <c r="AH41" i="3" s="1"/>
  <c r="AH45" i="3" a="1"/>
  <c r="AH45" i="3" s="1"/>
  <c r="AH50" i="3" a="1"/>
  <c r="AH50" i="3" s="1"/>
  <c r="AH65" i="3" a="1"/>
  <c r="AH65" i="3" s="1"/>
  <c r="AH67" i="3" a="1"/>
  <c r="AH67" i="3" s="1"/>
  <c r="AH69" i="3" a="1"/>
  <c r="AH69" i="3" s="1"/>
  <c r="AH92" i="3" a="1"/>
  <c r="AH92" i="3" s="1"/>
  <c r="AH101" i="3" a="1"/>
  <c r="AH101" i="3" s="1"/>
  <c r="AH19" i="3" a="1"/>
  <c r="AH19" i="3" s="1"/>
  <c r="AH26" i="3" a="1"/>
  <c r="AH26" i="3" s="1"/>
  <c r="AH36" i="3" a="1"/>
  <c r="AH36" i="3" s="1"/>
  <c r="AH42" i="3" a="1"/>
  <c r="AH42" i="3" s="1"/>
  <c r="AH49" i="3" a="1"/>
  <c r="AH49" i="3" s="1"/>
  <c r="AH53" i="3" a="1"/>
  <c r="AH53" i="3" s="1"/>
  <c r="AH80" i="3" a="1"/>
  <c r="AH80" i="3" s="1"/>
  <c r="AH83" i="3" a="1"/>
  <c r="AH83" i="3" s="1"/>
  <c r="AH94" i="3" a="1"/>
  <c r="AH94" i="3" s="1"/>
  <c r="AH17" i="3" a="1"/>
  <c r="AH17" i="3" s="1"/>
  <c r="AH31" i="3" a="1"/>
  <c r="AH31" i="3" s="1"/>
  <c r="AH39" i="3" a="1"/>
  <c r="AH39" i="3" s="1"/>
  <c r="AH56" i="3" a="1"/>
  <c r="AH56" i="3" s="1"/>
  <c r="AH62" i="3" a="1"/>
  <c r="AH62" i="3" s="1"/>
  <c r="AH64" i="3" a="1"/>
  <c r="AH64" i="3" s="1"/>
  <c r="AH71" i="3" a="1"/>
  <c r="AH71" i="3" s="1"/>
  <c r="AH73" i="3" a="1"/>
  <c r="AH73" i="3" s="1"/>
  <c r="AH75" i="3" a="1"/>
  <c r="AH75" i="3" s="1"/>
  <c r="AH77" i="3" a="1"/>
  <c r="AH77" i="3" s="1"/>
  <c r="AH85" i="3" a="1"/>
  <c r="AH85" i="3" s="1"/>
  <c r="AH87" i="3" a="1"/>
  <c r="AH87" i="3" s="1"/>
  <c r="AH96" i="3" a="1"/>
  <c r="AH96" i="3" s="1"/>
  <c r="AH28" i="3" a="1"/>
  <c r="AH28" i="3" s="1"/>
  <c r="AH33" i="3" a="1"/>
  <c r="AH33" i="3" s="1"/>
  <c r="AH38" i="3" a="1"/>
  <c r="AH38" i="3" s="1"/>
  <c r="AH46" i="3" a="1"/>
  <c r="AH46" i="3" s="1"/>
  <c r="AH48" i="3" a="1"/>
  <c r="AH48" i="3" s="1"/>
  <c r="AH59" i="3" a="1"/>
  <c r="AH59" i="3" s="1"/>
  <c r="AH66" i="3" a="1"/>
  <c r="AH66" i="3" s="1"/>
  <c r="AH89" i="3" a="1"/>
  <c r="AH89" i="3" s="1"/>
  <c r="AH98" i="3" a="1"/>
  <c r="AH98" i="3" s="1"/>
  <c r="AH100" i="3" a="1"/>
  <c r="AH100" i="3" s="1"/>
  <c r="AH103" i="3" a="1"/>
  <c r="AH103" i="3" s="1"/>
  <c r="AH110" i="3" a="1"/>
  <c r="AH110" i="3" s="1"/>
  <c r="AH114" i="3" a="1"/>
  <c r="AH114" i="3" s="1"/>
  <c r="AH116" i="3" a="1"/>
  <c r="AH116" i="3" s="1"/>
  <c r="AH120" i="3" a="1"/>
  <c r="AH120" i="3" s="1"/>
  <c r="AH81" i="3" a="1"/>
  <c r="AH81" i="3" s="1"/>
  <c r="AH104" i="3" a="1"/>
  <c r="AH104" i="3" s="1"/>
  <c r="AH121" i="3" a="1"/>
  <c r="AH121" i="3" s="1"/>
  <c r="AH57" i="3" a="1"/>
  <c r="AH57" i="3" s="1"/>
  <c r="AH111" i="3" a="1"/>
  <c r="AH111" i="3" s="1"/>
  <c r="AH37" i="3" a="1"/>
  <c r="AH37" i="3" s="1"/>
  <c r="AH88" i="3" a="1"/>
  <c r="AH88" i="3" s="1"/>
  <c r="AH122" i="3" a="1"/>
  <c r="AH122" i="3" s="1"/>
  <c r="AH99" i="3" a="1"/>
  <c r="AH99" i="3" s="1"/>
  <c r="AH108" i="3" a="1"/>
  <c r="AH108" i="3" s="1"/>
  <c r="AH54" i="3" a="1"/>
  <c r="AH54" i="3" s="1"/>
  <c r="AH117" i="3" a="1"/>
  <c r="AH117" i="3" s="1"/>
  <c r="AH29" i="3" a="1"/>
  <c r="AH29" i="3" s="1"/>
  <c r="AH90" i="3" a="1"/>
  <c r="AH90" i="3" s="1"/>
  <c r="AH107" i="3" a="1"/>
  <c r="AH107" i="3" s="1"/>
  <c r="AH60" i="3" a="1"/>
  <c r="AH60" i="3" s="1"/>
  <c r="AH105" i="3" a="1"/>
  <c r="AH105" i="3" s="1"/>
  <c r="AH112" i="3" a="1"/>
  <c r="AH112" i="3" s="1"/>
  <c r="AH118" i="3" a="1"/>
  <c r="AH118" i="3" s="1"/>
  <c r="AH86" i="11" l="1" a="1"/>
  <c r="AH86" i="11" s="1"/>
  <c r="AH90" i="11" a="1"/>
  <c r="AH90" i="11" s="1"/>
  <c r="AH49" i="11" a="1"/>
  <c r="AH49" i="11" s="1"/>
  <c r="AH72" i="11" a="1"/>
  <c r="AH72" i="11" s="1"/>
  <c r="AH64" i="11" a="1"/>
  <c r="AH64" i="11" s="1"/>
  <c r="AH60" i="11" a="1"/>
  <c r="AH60" i="11" s="1"/>
  <c r="AH39" i="11" a="1"/>
  <c r="AH39" i="11" s="1"/>
  <c r="AH61" i="11" a="1"/>
  <c r="AH61" i="11" s="1"/>
  <c r="AH26" i="11" a="1"/>
  <c r="AH26" i="11" s="1"/>
  <c r="AH22" i="11" a="1"/>
  <c r="AH22" i="11" s="1"/>
  <c r="AH13" i="11" a="1"/>
  <c r="AH13" i="11" s="1"/>
  <c r="AH80" i="11" a="1"/>
  <c r="AH80" i="11" s="1"/>
  <c r="AH47" i="11" a="1"/>
  <c r="AH47" i="11" s="1"/>
  <c r="AH34" i="11" a="1"/>
  <c r="AH34" i="11" s="1"/>
  <c r="AH54" i="11" a="1"/>
  <c r="AH54" i="11" s="1"/>
  <c r="AH53" i="11" a="1"/>
  <c r="AH53" i="11" s="1"/>
  <c r="AH81" i="11" a="1"/>
  <c r="AH81" i="11" s="1"/>
  <c r="AH78" i="11" a="1"/>
  <c r="AH78" i="11" s="1"/>
  <c r="AH42" i="11" a="1"/>
  <c r="AH42" i="11" s="1"/>
  <c r="AH62" i="11" a="1"/>
  <c r="AH62" i="11" s="1"/>
  <c r="AH55" i="11" a="1"/>
  <c r="AH55" i="11" s="1"/>
  <c r="AH59" i="11" a="1"/>
  <c r="AH59" i="11" s="1"/>
  <c r="AH28" i="11" a="1"/>
  <c r="AH28" i="11" s="1"/>
  <c r="AH35" i="11" a="1"/>
  <c r="AH35" i="11" s="1"/>
  <c r="AH18" i="11" a="1"/>
  <c r="AH18" i="11" s="1"/>
  <c r="AH11" i="11" a="1"/>
  <c r="AH11" i="11" s="1"/>
  <c r="AH63" i="11" a="1"/>
  <c r="AH63" i="11" s="1"/>
  <c r="AH40" i="11" a="1"/>
  <c r="AH40" i="11" s="1"/>
  <c r="AH16" i="11" a="1"/>
  <c r="AH16" i="11" s="1"/>
  <c r="AH91" i="11" a="1"/>
  <c r="AH91" i="11" s="1"/>
  <c r="AH36" i="11" a="1"/>
  <c r="AH36" i="11" s="1"/>
  <c r="AH32" i="11" a="1"/>
  <c r="AH32" i="11" s="1"/>
  <c r="AH83" i="11" a="1"/>
  <c r="AH83" i="11" s="1"/>
  <c r="AH65" i="11" a="1"/>
  <c r="AH65" i="11" s="1"/>
  <c r="AH31" i="11" a="1"/>
  <c r="AH31" i="11" s="1"/>
  <c r="AH8" i="11" a="1"/>
  <c r="AH8" i="11" s="1"/>
  <c r="AH74" i="11" a="1"/>
  <c r="AH74" i="11" s="1"/>
  <c r="AH23" i="11" a="1"/>
  <c r="AH23" i="11" s="1"/>
  <c r="AI7" i="11"/>
  <c r="AH89" i="11" a="1"/>
  <c r="AH89" i="11" s="1"/>
  <c r="AH71" i="11" a="1"/>
  <c r="AH71" i="11" s="1"/>
  <c r="AH67" i="11" a="1"/>
  <c r="AH67" i="11" s="1"/>
  <c r="AH52" i="11" a="1"/>
  <c r="AH52" i="11" s="1"/>
  <c r="AH41" i="11" a="1"/>
  <c r="AH41" i="11" s="1"/>
  <c r="AH48" i="11" a="1"/>
  <c r="AH48" i="11" s="1"/>
  <c r="AH20" i="11" a="1"/>
  <c r="AH20" i="11" s="1"/>
  <c r="AH44" i="11" a="1"/>
  <c r="AH44" i="11" s="1"/>
  <c r="AH10" i="11" a="1"/>
  <c r="AH10" i="11" s="1"/>
  <c r="AH14" i="11" a="1"/>
  <c r="AH14" i="11" s="1"/>
  <c r="AH70" i="11" a="1"/>
  <c r="AH70" i="11" s="1"/>
  <c r="AH12" i="11" a="1"/>
  <c r="AH12" i="11" s="1"/>
  <c r="AH77" i="11" a="1"/>
  <c r="AH77" i="11" s="1"/>
  <c r="AH58" i="11" a="1"/>
  <c r="AH58" i="11" s="1"/>
  <c r="AH25" i="11" a="1"/>
  <c r="AH25" i="11" s="1"/>
  <c r="AH84" i="11" a="1"/>
  <c r="AH84" i="11" s="1"/>
  <c r="AH46" i="11" a="1"/>
  <c r="AH46" i="11" s="1"/>
  <c r="AH17" i="11" a="1"/>
  <c r="AH17" i="11" s="1"/>
  <c r="AH21" i="11" a="1"/>
  <c r="AH21" i="11" s="1"/>
  <c r="AH76" i="11" a="1"/>
  <c r="AH76" i="11" s="1"/>
  <c r="AH73" i="11" a="1"/>
  <c r="AH73" i="11" s="1"/>
  <c r="AH9" i="11" a="1"/>
  <c r="AH9" i="11" s="1"/>
  <c r="AH30" i="11" a="1"/>
  <c r="AH30" i="11" s="1"/>
  <c r="AH51" i="11" a="1"/>
  <c r="AH51" i="11" s="1"/>
  <c r="AH85" i="11" a="1"/>
  <c r="AH85" i="11" s="1"/>
  <c r="AH66" i="11" a="1"/>
  <c r="AH66" i="11" s="1"/>
  <c r="AH57" i="11" a="1"/>
  <c r="AH57" i="11" s="1"/>
  <c r="AH75" i="11" a="1"/>
  <c r="AH75" i="11" s="1"/>
  <c r="AH82" i="11" a="1"/>
  <c r="AH82" i="11" s="1"/>
  <c r="AH87" i="11" a="1"/>
  <c r="AH87" i="11" s="1"/>
  <c r="AH15" i="11" a="1"/>
  <c r="AH15" i="11" s="1"/>
  <c r="AH56" i="11" a="1"/>
  <c r="AH56" i="11" s="1"/>
  <c r="AH33" i="11" a="1"/>
  <c r="AH33" i="11" s="1"/>
  <c r="AH19" i="11" a="1"/>
  <c r="AH19" i="11" s="1"/>
  <c r="AH24" i="11" a="1"/>
  <c r="AH24" i="11" s="1"/>
  <c r="AH68" i="11" a="1"/>
  <c r="AH68" i="11" s="1"/>
  <c r="AH29" i="11" a="1"/>
  <c r="AH29" i="11" s="1"/>
  <c r="AH79" i="11" a="1"/>
  <c r="AH79" i="11" s="1"/>
  <c r="AH45" i="11" a="1"/>
  <c r="AH45" i="11" s="1"/>
  <c r="AH27" i="11" a="1"/>
  <c r="AH27" i="11" s="1"/>
  <c r="AH69" i="11" a="1"/>
  <c r="AH69" i="11" s="1"/>
  <c r="AH37" i="11" a="1"/>
  <c r="AH37" i="11" s="1"/>
  <c r="AH50" i="11" a="1"/>
  <c r="AH50" i="11" s="1"/>
  <c r="AH88" i="11" a="1"/>
  <c r="AH88" i="11" s="1"/>
  <c r="AH38" i="11" a="1"/>
  <c r="AH38" i="11" s="1"/>
  <c r="AH43" i="11" a="1"/>
  <c r="AH43" i="11" s="1"/>
  <c r="AG1001" i="11"/>
  <c r="AH1001" i="3"/>
  <c r="AH1001" i="10"/>
  <c r="AI100" i="10" a="1"/>
  <c r="AI100" i="10" s="1"/>
  <c r="AI97" i="10" a="1"/>
  <c r="AI97" i="10" s="1"/>
  <c r="AI57" i="10" a="1"/>
  <c r="AI57" i="10" s="1"/>
  <c r="AI94" i="10" a="1"/>
  <c r="AI94" i="10" s="1"/>
  <c r="AI62" i="10" a="1"/>
  <c r="AI62" i="10" s="1"/>
  <c r="AI95" i="10" a="1"/>
  <c r="AI95" i="10" s="1"/>
  <c r="AI93" i="10" a="1"/>
  <c r="AI93" i="10" s="1"/>
  <c r="AI84" i="10" a="1"/>
  <c r="AI84" i="10" s="1"/>
  <c r="AI92" i="10" a="1"/>
  <c r="AI92" i="10" s="1"/>
  <c r="AI89" i="10" a="1"/>
  <c r="AI89" i="10" s="1"/>
  <c r="AI86" i="10" a="1"/>
  <c r="AI86" i="10" s="1"/>
  <c r="AI61" i="10" a="1"/>
  <c r="AI61" i="10" s="1"/>
  <c r="AI87" i="10" a="1"/>
  <c r="AI87" i="10" s="1"/>
  <c r="AI88" i="10" a="1"/>
  <c r="AI88" i="10" s="1"/>
  <c r="AI79" i="10" a="1"/>
  <c r="AI79" i="10" s="1"/>
  <c r="AI91" i="10" a="1"/>
  <c r="AI91" i="10" s="1"/>
  <c r="AI90" i="10" a="1"/>
  <c r="AI90" i="10" s="1"/>
  <c r="AI76" i="10" a="1"/>
  <c r="AI76" i="10" s="1"/>
  <c r="AI83" i="10" a="1"/>
  <c r="AI83" i="10" s="1"/>
  <c r="AI81" i="10" a="1"/>
  <c r="AI81" i="10" s="1"/>
  <c r="AI73" i="10" a="1"/>
  <c r="AI73" i="10" s="1"/>
  <c r="AI99" i="10" a="1"/>
  <c r="AI99" i="10" s="1"/>
  <c r="AI82" i="10" a="1"/>
  <c r="AI82" i="10" s="1"/>
  <c r="AI74" i="10" a="1"/>
  <c r="AI74" i="10" s="1"/>
  <c r="AI64" i="10" a="1"/>
  <c r="AI64" i="10" s="1"/>
  <c r="AI69" i="10" a="1"/>
  <c r="AI69" i="10" s="1"/>
  <c r="AI98" i="10" a="1"/>
  <c r="AI98" i="10" s="1"/>
  <c r="AI80" i="10" a="1"/>
  <c r="AI80" i="10" s="1"/>
  <c r="AI72" i="10" a="1"/>
  <c r="AI72" i="10" s="1"/>
  <c r="AI66" i="10" a="1"/>
  <c r="AI66" i="10" s="1"/>
  <c r="AI96" i="10" a="1"/>
  <c r="AI96" i="10" s="1"/>
  <c r="AI78" i="10" a="1"/>
  <c r="AI78" i="10" s="1"/>
  <c r="AI77" i="10" a="1"/>
  <c r="AI77" i="10" s="1"/>
  <c r="AI67" i="10" a="1"/>
  <c r="AI67" i="10" s="1"/>
  <c r="AI71" i="10" a="1"/>
  <c r="AI71" i="10" s="1"/>
  <c r="AI70" i="10" a="1"/>
  <c r="AI70" i="10" s="1"/>
  <c r="AI59" i="10" a="1"/>
  <c r="AI59" i="10" s="1"/>
  <c r="AI50" i="10" a="1"/>
  <c r="AI50" i="10" s="1"/>
  <c r="AI42" i="10" a="1"/>
  <c r="AI42" i="10" s="1"/>
  <c r="AI34" i="10" a="1"/>
  <c r="AI34" i="10" s="1"/>
  <c r="AI63" i="10" a="1"/>
  <c r="AI63" i="10" s="1"/>
  <c r="AI60" i="10" a="1"/>
  <c r="AI60" i="10" s="1"/>
  <c r="AI55" i="10" a="1"/>
  <c r="AI55" i="10" s="1"/>
  <c r="AI47" i="10" a="1"/>
  <c r="AI47" i="10" s="1"/>
  <c r="AI39" i="10" a="1"/>
  <c r="AI39" i="10" s="1"/>
  <c r="AI31" i="10" a="1"/>
  <c r="AI31" i="10" s="1"/>
  <c r="AI52" i="10" a="1"/>
  <c r="AI52" i="10" s="1"/>
  <c r="AI44" i="10" a="1"/>
  <c r="AI44" i="10" s="1"/>
  <c r="AI36" i="10" a="1"/>
  <c r="AI36" i="10" s="1"/>
  <c r="AI75" i="10" a="1"/>
  <c r="AI75" i="10" s="1"/>
  <c r="AI68" i="10" a="1"/>
  <c r="AI68" i="10" s="1"/>
  <c r="AI53" i="10" a="1"/>
  <c r="AI53" i="10" s="1"/>
  <c r="AI45" i="10" a="1"/>
  <c r="AI45" i="10" s="1"/>
  <c r="AI37" i="10" a="1"/>
  <c r="AI37" i="10" s="1"/>
  <c r="AI35" i="10" a="1"/>
  <c r="AI35" i="10" s="1"/>
  <c r="AI23" i="10" a="1"/>
  <c r="AI23" i="10" s="1"/>
  <c r="AI54" i="10" a="1"/>
  <c r="AI54" i="10" s="1"/>
  <c r="AI28" i="10" a="1"/>
  <c r="AI28" i="10" s="1"/>
  <c r="AI58" i="10" a="1"/>
  <c r="AI58" i="10" s="1"/>
  <c r="AI56" i="10" a="1"/>
  <c r="AI56" i="10" s="1"/>
  <c r="AI46" i="10" a="1"/>
  <c r="AI46" i="10" s="1"/>
  <c r="AI25" i="10" a="1"/>
  <c r="AI25" i="10" s="1"/>
  <c r="AI85" i="10" a="1"/>
  <c r="AI85" i="10" s="1"/>
  <c r="AI49" i="10" a="1"/>
  <c r="AI49" i="10" s="1"/>
  <c r="AI43" i="10" a="1"/>
  <c r="AI43" i="10" s="1"/>
  <c r="AI26" i="10" a="1"/>
  <c r="AI26" i="10" s="1"/>
  <c r="AI40" i="10" a="1"/>
  <c r="AI40" i="10" s="1"/>
  <c r="AI51" i="10" a="1"/>
  <c r="AI51" i="10" s="1"/>
  <c r="AI48" i="10" a="1"/>
  <c r="AI48" i="10" s="1"/>
  <c r="AI41" i="10" a="1"/>
  <c r="AI41" i="10" s="1"/>
  <c r="AI24" i="10" a="1"/>
  <c r="AI24" i="10" s="1"/>
  <c r="AI38" i="10" a="1"/>
  <c r="AI38" i="10" s="1"/>
  <c r="AI33" i="10" a="1"/>
  <c r="AI33" i="10" s="1"/>
  <c r="AI29" i="10" a="1"/>
  <c r="AI29" i="10" s="1"/>
  <c r="AI30" i="10" a="1"/>
  <c r="AI30" i="10" s="1"/>
  <c r="AI17" i="10" a="1"/>
  <c r="AI17" i="10" s="1"/>
  <c r="AI9" i="10" a="1"/>
  <c r="AI9" i="10" s="1"/>
  <c r="AI27" i="10" a="1"/>
  <c r="AI27" i="10" s="1"/>
  <c r="AI14" i="10" a="1"/>
  <c r="AI14" i="10" s="1"/>
  <c r="AI19" i="10" a="1"/>
  <c r="AI19" i="10" s="1"/>
  <c r="AI11" i="10" a="1"/>
  <c r="AI11" i="10" s="1"/>
  <c r="AI32" i="10" a="1"/>
  <c r="AI32" i="10" s="1"/>
  <c r="AI21" i="10" a="1"/>
  <c r="AI21" i="10" s="1"/>
  <c r="AI65" i="10" a="1"/>
  <c r="AI65" i="10" s="1"/>
  <c r="AI22" i="10" a="1"/>
  <c r="AI22" i="10" s="1"/>
  <c r="AI20" i="10" a="1"/>
  <c r="AI20" i="10" s="1"/>
  <c r="AI12" i="10" a="1"/>
  <c r="AI12" i="10" s="1"/>
  <c r="AI16" i="10" a="1"/>
  <c r="AI16" i="10" s="1"/>
  <c r="AI15" i="10" a="1"/>
  <c r="AI15" i="10" s="1"/>
  <c r="AI8" i="10" a="1"/>
  <c r="AI8" i="10" s="1"/>
  <c r="AI18" i="10" a="1"/>
  <c r="AI18" i="10" s="1"/>
  <c r="AI10" i="10" a="1"/>
  <c r="AI10" i="10" s="1"/>
  <c r="AI13" i="10" a="1"/>
  <c r="AI13" i="10" s="1"/>
  <c r="AJ7" i="10"/>
  <c r="AI19" i="3" a="1"/>
  <c r="AI19" i="3" s="1"/>
  <c r="AI8" i="3" a="1"/>
  <c r="AI8" i="3" s="1"/>
  <c r="AI21" i="3" a="1"/>
  <c r="AI21" i="3" s="1"/>
  <c r="AI23" i="3" a="1"/>
  <c r="AI23" i="3" s="1"/>
  <c r="AI16" i="3" a="1"/>
  <c r="AI16" i="3" s="1"/>
  <c r="AI25" i="3" a="1"/>
  <c r="AI25" i="3" s="1"/>
  <c r="AI28" i="3" a="1"/>
  <c r="AI28" i="3" s="1"/>
  <c r="AI33" i="3" a="1"/>
  <c r="AI33" i="3" s="1"/>
  <c r="AI38" i="3" a="1"/>
  <c r="AI38" i="3" s="1"/>
  <c r="AI39" i="3" a="1"/>
  <c r="AI39" i="3" s="1"/>
  <c r="AI56" i="3" a="1"/>
  <c r="AI56" i="3" s="1"/>
  <c r="AI59" i="3" a="1"/>
  <c r="AI59" i="3" s="1"/>
  <c r="AI66" i="3" a="1"/>
  <c r="AI66" i="3" s="1"/>
  <c r="AI89" i="3" a="1"/>
  <c r="AI89" i="3" s="1"/>
  <c r="AI98" i="3" a="1"/>
  <c r="AI98" i="3" s="1"/>
  <c r="AI100" i="3" a="1"/>
  <c r="AI100" i="3" s="1"/>
  <c r="AI103" i="3" a="1"/>
  <c r="AI103" i="3" s="1"/>
  <c r="AI110" i="3" a="1"/>
  <c r="AI110" i="3" s="1"/>
  <c r="AI114" i="3" a="1"/>
  <c r="AI114" i="3" s="1"/>
  <c r="AI9" i="3" a="1"/>
  <c r="AI9" i="3" s="1"/>
  <c r="AI10" i="3" a="1"/>
  <c r="AI10" i="3" s="1"/>
  <c r="AI11" i="3" a="1"/>
  <c r="AI11" i="3" s="1"/>
  <c r="AI30" i="3" a="1"/>
  <c r="AI30" i="3" s="1"/>
  <c r="AI46" i="3" a="1"/>
  <c r="AI46" i="3" s="1"/>
  <c r="AI47" i="3" a="1"/>
  <c r="AI47" i="3" s="1"/>
  <c r="AI48" i="3" a="1"/>
  <c r="AI48" i="3" s="1"/>
  <c r="AI61" i="3" a="1"/>
  <c r="AI61" i="3" s="1"/>
  <c r="AI79" i="3" a="1"/>
  <c r="AI79" i="3" s="1"/>
  <c r="AI91" i="3" a="1"/>
  <c r="AI91" i="3" s="1"/>
  <c r="AI106" i="3" a="1"/>
  <c r="AI106" i="3" s="1"/>
  <c r="AI116" i="3" a="1"/>
  <c r="AI116" i="3" s="1"/>
  <c r="AI120" i="3" a="1"/>
  <c r="AI120" i="3" s="1"/>
  <c r="AI12" i="3" a="1"/>
  <c r="AI12" i="3" s="1"/>
  <c r="AI13" i="3" a="1"/>
  <c r="AI13" i="3" s="1"/>
  <c r="AI35" i="3" a="1"/>
  <c r="AI35" i="3" s="1"/>
  <c r="AI43" i="3" a="1"/>
  <c r="AI43" i="3" s="1"/>
  <c r="AI52" i="3" a="1"/>
  <c r="AI52" i="3" s="1"/>
  <c r="AI55" i="3" a="1"/>
  <c r="AI55" i="3" s="1"/>
  <c r="AI58" i="3" a="1"/>
  <c r="AI58" i="3" s="1"/>
  <c r="AI63" i="3" a="1"/>
  <c r="AI63" i="3" s="1"/>
  <c r="AI68" i="3" a="1"/>
  <c r="AI68" i="3" s="1"/>
  <c r="AI70" i="3" a="1"/>
  <c r="AI70" i="3" s="1"/>
  <c r="AI82" i="3" a="1"/>
  <c r="AI82" i="3" s="1"/>
  <c r="AI84" i="3" a="1"/>
  <c r="AI84" i="3" s="1"/>
  <c r="AI93" i="3" a="1"/>
  <c r="AI93" i="3" s="1"/>
  <c r="AI113" i="3" a="1"/>
  <c r="AI113" i="3" s="1"/>
  <c r="AI15" i="3" a="1"/>
  <c r="AI15" i="3" s="1"/>
  <c r="AI29" i="3" a="1"/>
  <c r="AI29" i="3" s="1"/>
  <c r="AI37" i="3" a="1"/>
  <c r="AI37" i="3" s="1"/>
  <c r="AI54" i="3" a="1"/>
  <c r="AI54" i="3" s="1"/>
  <c r="AI60" i="3" a="1"/>
  <c r="AI60" i="3" s="1"/>
  <c r="AI81" i="3" a="1"/>
  <c r="AI81" i="3" s="1"/>
  <c r="AI88" i="3" a="1"/>
  <c r="AI88" i="3" s="1"/>
  <c r="AI90" i="3" a="1"/>
  <c r="AI90" i="3" s="1"/>
  <c r="AI99" i="3" a="1"/>
  <c r="AI99" i="3" s="1"/>
  <c r="AI20" i="3" a="1"/>
  <c r="AI20" i="3" s="1"/>
  <c r="AI22" i="3" a="1"/>
  <c r="AI22" i="3" s="1"/>
  <c r="AI24" i="3" a="1"/>
  <c r="AI24" i="3" s="1"/>
  <c r="AI41" i="3" a="1"/>
  <c r="AI41" i="3" s="1"/>
  <c r="AI50" i="3" a="1"/>
  <c r="AI50" i="3" s="1"/>
  <c r="AI57" i="3" a="1"/>
  <c r="AI57" i="3" s="1"/>
  <c r="AI65" i="3" a="1"/>
  <c r="AI65" i="3" s="1"/>
  <c r="AI67" i="3" a="1"/>
  <c r="AI67" i="3" s="1"/>
  <c r="AI69" i="3" a="1"/>
  <c r="AI69" i="3" s="1"/>
  <c r="AI101" i="3" a="1"/>
  <c r="AI101" i="3" s="1"/>
  <c r="AI18" i="3" a="1"/>
  <c r="AI18" i="3" s="1"/>
  <c r="AI26" i="3" a="1"/>
  <c r="AI26" i="3" s="1"/>
  <c r="AI34" i="3" a="1"/>
  <c r="AI34" i="3" s="1"/>
  <c r="AI36" i="3" a="1"/>
  <c r="AI36" i="3" s="1"/>
  <c r="AI45" i="3" a="1"/>
  <c r="AI45" i="3" s="1"/>
  <c r="AI80" i="3" a="1"/>
  <c r="AI80" i="3" s="1"/>
  <c r="AI83" i="3" a="1"/>
  <c r="AI83" i="3" s="1"/>
  <c r="AI92" i="3" a="1"/>
  <c r="AI92" i="3" s="1"/>
  <c r="AI94" i="3" a="1"/>
  <c r="AI94" i="3" s="1"/>
  <c r="AI17" i="3" a="1"/>
  <c r="AI17" i="3" s="1"/>
  <c r="AI31" i="3" a="1"/>
  <c r="AI31" i="3" s="1"/>
  <c r="AI42" i="3" a="1"/>
  <c r="AI42" i="3" s="1"/>
  <c r="AI49" i="3" a="1"/>
  <c r="AI49" i="3" s="1"/>
  <c r="AI53" i="3" a="1"/>
  <c r="AI53" i="3" s="1"/>
  <c r="AI62" i="3" a="1"/>
  <c r="AI62" i="3" s="1"/>
  <c r="AI64" i="3" a="1"/>
  <c r="AI64" i="3" s="1"/>
  <c r="AI71" i="3" a="1"/>
  <c r="AI71" i="3" s="1"/>
  <c r="AI73" i="3" a="1"/>
  <c r="AI73" i="3" s="1"/>
  <c r="AI75" i="3" a="1"/>
  <c r="AI75" i="3" s="1"/>
  <c r="AI77" i="3" a="1"/>
  <c r="AI77" i="3" s="1"/>
  <c r="AI85" i="3" a="1"/>
  <c r="AI85" i="3" s="1"/>
  <c r="AI87" i="3" a="1"/>
  <c r="AI87" i="3" s="1"/>
  <c r="AI96" i="3" a="1"/>
  <c r="AI96" i="3" s="1"/>
  <c r="AI107" i="3" a="1"/>
  <c r="AI107" i="3" s="1"/>
  <c r="AI111" i="3" a="1"/>
  <c r="AI111" i="3" s="1"/>
  <c r="AI117" i="3" a="1"/>
  <c r="AI117" i="3" s="1"/>
  <c r="AI121" i="3" a="1"/>
  <c r="AI121" i="3" s="1"/>
  <c r="AI51" i="3" a="1"/>
  <c r="AI51" i="3" s="1"/>
  <c r="AI76" i="3" a="1"/>
  <c r="AI76" i="3" s="1"/>
  <c r="AI86" i="3" a="1"/>
  <c r="AI86" i="3" s="1"/>
  <c r="AI105" i="3" a="1"/>
  <c r="AI105" i="3" s="1"/>
  <c r="AI40" i="3" a="1"/>
  <c r="AI40" i="3" s="1"/>
  <c r="AI97" i="3" a="1"/>
  <c r="AI97" i="3" s="1"/>
  <c r="AI112" i="3" a="1"/>
  <c r="AI112" i="3" s="1"/>
  <c r="AI118" i="3" a="1"/>
  <c r="AI118" i="3" s="1"/>
  <c r="AI44" i="3" a="1"/>
  <c r="AI44" i="3" s="1"/>
  <c r="AI72" i="3" a="1"/>
  <c r="AI72" i="3" s="1"/>
  <c r="AI104" i="3" a="1"/>
  <c r="AI104" i="3" s="1"/>
  <c r="AI27" i="3" a="1"/>
  <c r="AI27" i="3" s="1"/>
  <c r="AI32" i="3" a="1"/>
  <c r="AI32" i="3" s="1"/>
  <c r="AI78" i="3" a="1"/>
  <c r="AI78" i="3" s="1"/>
  <c r="AI102" i="3" a="1"/>
  <c r="AI102" i="3" s="1"/>
  <c r="AI109" i="3" a="1"/>
  <c r="AI109" i="3" s="1"/>
  <c r="AI119" i="3" a="1"/>
  <c r="AI119" i="3" s="1"/>
  <c r="AI14" i="3" a="1"/>
  <c r="AI14" i="3" s="1"/>
  <c r="AI74" i="3" a="1"/>
  <c r="AI74" i="3" s="1"/>
  <c r="AI122" i="3" a="1"/>
  <c r="AI122" i="3" s="1"/>
  <c r="AI95" i="3" a="1"/>
  <c r="AI95" i="3" s="1"/>
  <c r="AI108" i="3" a="1"/>
  <c r="AI108" i="3" s="1"/>
  <c r="AI115" i="3" a="1"/>
  <c r="AI115" i="3" s="1"/>
  <c r="AI88" i="11" l="1" a="1"/>
  <c r="AI88" i="11" s="1"/>
  <c r="AI58" i="11" a="1"/>
  <c r="AI58" i="11" s="1"/>
  <c r="AI65" i="11" a="1"/>
  <c r="AI65" i="11" s="1"/>
  <c r="AI53" i="11" a="1"/>
  <c r="AI53" i="11" s="1"/>
  <c r="AI47" i="11" a="1"/>
  <c r="AI47" i="11" s="1"/>
  <c r="AI72" i="11" a="1"/>
  <c r="AI72" i="11" s="1"/>
  <c r="AI9" i="11" a="1"/>
  <c r="AI9" i="11" s="1"/>
  <c r="AI19" i="11" a="1"/>
  <c r="AI19" i="11" s="1"/>
  <c r="AI28" i="11" a="1"/>
  <c r="AI28" i="11" s="1"/>
  <c r="AI31" i="11" a="1"/>
  <c r="AI31" i="11" s="1"/>
  <c r="AI33" i="11" a="1"/>
  <c r="AI33" i="11" s="1"/>
  <c r="AI80" i="11" a="1"/>
  <c r="AI80" i="11" s="1"/>
  <c r="AI66" i="11" a="1"/>
  <c r="AI66" i="11" s="1"/>
  <c r="AI34" i="11" a="1"/>
  <c r="AI34" i="11" s="1"/>
  <c r="AI63" i="11" a="1"/>
  <c r="AI63" i="11" s="1"/>
  <c r="AI13" i="11" a="1"/>
  <c r="AI13" i="11" s="1"/>
  <c r="AI89" i="11" a="1"/>
  <c r="AI89" i="11" s="1"/>
  <c r="AI62" i="11" a="1"/>
  <c r="AI62" i="11" s="1"/>
  <c r="AI43" i="11" a="1"/>
  <c r="AI43" i="11" s="1"/>
  <c r="AI81" i="11" a="1"/>
  <c r="AI81" i="11" s="1"/>
  <c r="AI40" i="11" a="1"/>
  <c r="AI40" i="11" s="1"/>
  <c r="AI61" i="11" a="1"/>
  <c r="AI61" i="11" s="1"/>
  <c r="AI16" i="11" a="1"/>
  <c r="AI16" i="11" s="1"/>
  <c r="AI91" i="11" a="1"/>
  <c r="AI91" i="11" s="1"/>
  <c r="AI86" i="11" a="1"/>
  <c r="AI86" i="11" s="1"/>
  <c r="AI51" i="11" a="1"/>
  <c r="AI51" i="11" s="1"/>
  <c r="AI74" i="11" a="1"/>
  <c r="AI74" i="11" s="1"/>
  <c r="AI45" i="11" a="1"/>
  <c r="AI45" i="11" s="1"/>
  <c r="AI60" i="11" a="1"/>
  <c r="AI60" i="11" s="1"/>
  <c r="AI42" i="11" a="1"/>
  <c r="AI42" i="11" s="1"/>
  <c r="AI11" i="11" a="1"/>
  <c r="AI11" i="11" s="1"/>
  <c r="AI20" i="11" a="1"/>
  <c r="AI20" i="11" s="1"/>
  <c r="AI21" i="11" a="1"/>
  <c r="AI21" i="11" s="1"/>
  <c r="AI8" i="11" a="1"/>
  <c r="AI8" i="11" s="1"/>
  <c r="AI73" i="11" a="1"/>
  <c r="AI73" i="11" s="1"/>
  <c r="AI50" i="11" a="1"/>
  <c r="AI50" i="11" s="1"/>
  <c r="AI26" i="11" a="1"/>
  <c r="AI26" i="11" s="1"/>
  <c r="AI56" i="11" a="1"/>
  <c r="AI56" i="11" s="1"/>
  <c r="AI22" i="11" a="1"/>
  <c r="AI22" i="11" s="1"/>
  <c r="AI84" i="11" a="1"/>
  <c r="AI84" i="11" s="1"/>
  <c r="AI75" i="11" a="1"/>
  <c r="AI75" i="11" s="1"/>
  <c r="AI44" i="11" a="1"/>
  <c r="AI44" i="11" s="1"/>
  <c r="AI67" i="11" a="1"/>
  <c r="AI67" i="11" s="1"/>
  <c r="AI37" i="11" a="1"/>
  <c r="AI37" i="11" s="1"/>
  <c r="AI76" i="11" a="1"/>
  <c r="AI76" i="11" s="1"/>
  <c r="AI35" i="11" a="1"/>
  <c r="AI35" i="11" s="1"/>
  <c r="AI52" i="11" a="1"/>
  <c r="AI52" i="11" s="1"/>
  <c r="AI12" i="11" a="1"/>
  <c r="AI12" i="11" s="1"/>
  <c r="AI24" i="11" a="1"/>
  <c r="AI24" i="11" s="1"/>
  <c r="AI59" i="11" a="1"/>
  <c r="AI59" i="11" s="1"/>
  <c r="AI55" i="11" a="1"/>
  <c r="AI55" i="11" s="1"/>
  <c r="AI23" i="11" a="1"/>
  <c r="AI23" i="11" s="1"/>
  <c r="AI83" i="11" a="1"/>
  <c r="AI83" i="11" s="1"/>
  <c r="AI49" i="11" a="1"/>
  <c r="AI49" i="11" s="1"/>
  <c r="AI38" i="11" a="1"/>
  <c r="AI38" i="11" s="1"/>
  <c r="AI85" i="11" a="1"/>
  <c r="AI85" i="11" s="1"/>
  <c r="AI78" i="11" a="1"/>
  <c r="AI78" i="11" s="1"/>
  <c r="AI39" i="11" a="1"/>
  <c r="AI39" i="11" s="1"/>
  <c r="AI10" i="11" a="1"/>
  <c r="AI10" i="11" s="1"/>
  <c r="AI90" i="11" a="1"/>
  <c r="AI90" i="11" s="1"/>
  <c r="AI64" i="11" a="1"/>
  <c r="AI64" i="11" s="1"/>
  <c r="AI29" i="11" a="1"/>
  <c r="AI29" i="11" s="1"/>
  <c r="AI48" i="11" a="1"/>
  <c r="AI48" i="11" s="1"/>
  <c r="AI82" i="11" a="1"/>
  <c r="AI82" i="11" s="1"/>
  <c r="AI87" i="11" a="1"/>
  <c r="AI87" i="11" s="1"/>
  <c r="AI68" i="11" a="1"/>
  <c r="AI68" i="11" s="1"/>
  <c r="AI77" i="11" a="1"/>
  <c r="AI77" i="11" s="1"/>
  <c r="AI69" i="11" a="1"/>
  <c r="AI69" i="11" s="1"/>
  <c r="AI57" i="11" a="1"/>
  <c r="AI57" i="11" s="1"/>
  <c r="AI79" i="11" a="1"/>
  <c r="AI79" i="11" s="1"/>
  <c r="AI17" i="11" a="1"/>
  <c r="AI17" i="11" s="1"/>
  <c r="AI27" i="11" a="1"/>
  <c r="AI27" i="11" s="1"/>
  <c r="AI36" i="11" a="1"/>
  <c r="AI36" i="11" s="1"/>
  <c r="AI32" i="11" a="1"/>
  <c r="AI32" i="11" s="1"/>
  <c r="AI15" i="11" a="1"/>
  <c r="AI15" i="11" s="1"/>
  <c r="AI30" i="11" a="1"/>
  <c r="AI30" i="11" s="1"/>
  <c r="AI70" i="11" a="1"/>
  <c r="AI70" i="11" s="1"/>
  <c r="AI41" i="11" a="1"/>
  <c r="AI41" i="11" s="1"/>
  <c r="AI18" i="11" a="1"/>
  <c r="AI18" i="11" s="1"/>
  <c r="AI54" i="11" a="1"/>
  <c r="AI54" i="11" s="1"/>
  <c r="AI14" i="11" a="1"/>
  <c r="AI14" i="11" s="1"/>
  <c r="AJ7" i="11"/>
  <c r="AI71" i="11" a="1"/>
  <c r="AI71" i="11" s="1"/>
  <c r="AI25" i="11" a="1"/>
  <c r="AI25" i="11" s="1"/>
  <c r="AI46" i="11" a="1"/>
  <c r="AI46" i="11" s="1"/>
  <c r="AH1001" i="11"/>
  <c r="AI1001" i="3"/>
  <c r="AI1001" i="10"/>
  <c r="AJ57" i="10" a="1"/>
  <c r="AJ57" i="10" s="1"/>
  <c r="AJ94" i="10" a="1"/>
  <c r="AJ94" i="10" s="1"/>
  <c r="AJ99" i="10" a="1"/>
  <c r="AJ99" i="10" s="1"/>
  <c r="AJ96" i="10" a="1"/>
  <c r="AJ96" i="10" s="1"/>
  <c r="AJ97" i="10" a="1"/>
  <c r="AJ97" i="10" s="1"/>
  <c r="AJ95" i="10" a="1"/>
  <c r="AJ95" i="10" s="1"/>
  <c r="AJ86" i="10" a="1"/>
  <c r="AJ86" i="10" s="1"/>
  <c r="AJ91" i="10" a="1"/>
  <c r="AJ91" i="10" s="1"/>
  <c r="AJ83" i="10" a="1"/>
  <c r="AJ83" i="10" s="1"/>
  <c r="AJ98" i="10" a="1"/>
  <c r="AJ98" i="10" s="1"/>
  <c r="AJ88" i="10" a="1"/>
  <c r="AJ88" i="10" s="1"/>
  <c r="AJ100" i="10" a="1"/>
  <c r="AJ100" i="10" s="1"/>
  <c r="AJ62" i="10" a="1"/>
  <c r="AJ62" i="10" s="1"/>
  <c r="AJ92" i="10" a="1"/>
  <c r="AJ92" i="10" s="1"/>
  <c r="AJ89" i="10" a="1"/>
  <c r="AJ89" i="10" s="1"/>
  <c r="AJ81" i="10" a="1"/>
  <c r="AJ81" i="10" s="1"/>
  <c r="AJ73" i="10" a="1"/>
  <c r="AJ73" i="10" s="1"/>
  <c r="AJ61" i="10" a="1"/>
  <c r="AJ61" i="10" s="1"/>
  <c r="AJ93" i="10" a="1"/>
  <c r="AJ93" i="10" s="1"/>
  <c r="AJ78" i="10" a="1"/>
  <c r="AJ78" i="10" s="1"/>
  <c r="AJ84" i="10" a="1"/>
  <c r="AJ84" i="10" s="1"/>
  <c r="AJ75" i="10" a="1"/>
  <c r="AJ75" i="10" s="1"/>
  <c r="AJ90" i="10" a="1"/>
  <c r="AJ90" i="10" s="1"/>
  <c r="AJ76" i="10" a="1"/>
  <c r="AJ76" i="10" s="1"/>
  <c r="AJ87" i="10" a="1"/>
  <c r="AJ87" i="10" s="1"/>
  <c r="AJ80" i="10" a="1"/>
  <c r="AJ80" i="10" s="1"/>
  <c r="AJ72" i="10" a="1"/>
  <c r="AJ72" i="10" s="1"/>
  <c r="AJ66" i="10" a="1"/>
  <c r="AJ66" i="10" s="1"/>
  <c r="AJ71" i="10" a="1"/>
  <c r="AJ71" i="10" s="1"/>
  <c r="AJ63" i="10" a="1"/>
  <c r="AJ63" i="10" s="1"/>
  <c r="AJ85" i="10" a="1"/>
  <c r="AJ85" i="10" s="1"/>
  <c r="AJ82" i="10" a="1"/>
  <c r="AJ82" i="10" s="1"/>
  <c r="AJ74" i="10" a="1"/>
  <c r="AJ74" i="10" s="1"/>
  <c r="AJ68" i="10" a="1"/>
  <c r="AJ68" i="10" s="1"/>
  <c r="AJ79" i="10" a="1"/>
  <c r="AJ79" i="10" s="1"/>
  <c r="AJ69" i="10" a="1"/>
  <c r="AJ69" i="10" s="1"/>
  <c r="AJ52" i="10" a="1"/>
  <c r="AJ52" i="10" s="1"/>
  <c r="AJ44" i="10" a="1"/>
  <c r="AJ44" i="10" s="1"/>
  <c r="AJ36" i="10" a="1"/>
  <c r="AJ36" i="10" s="1"/>
  <c r="AJ64" i="10" a="1"/>
  <c r="AJ64" i="10" s="1"/>
  <c r="AJ58" i="10" a="1"/>
  <c r="AJ58" i="10" s="1"/>
  <c r="AJ49" i="10" a="1"/>
  <c r="AJ49" i="10" s="1"/>
  <c r="AJ41" i="10" a="1"/>
  <c r="AJ41" i="10" s="1"/>
  <c r="AJ33" i="10" a="1"/>
  <c r="AJ33" i="10" s="1"/>
  <c r="AJ65" i="10" a="1"/>
  <c r="AJ65" i="10" s="1"/>
  <c r="AJ54" i="10" a="1"/>
  <c r="AJ54" i="10" s="1"/>
  <c r="AJ46" i="10" a="1"/>
  <c r="AJ46" i="10" s="1"/>
  <c r="AJ38" i="10" a="1"/>
  <c r="AJ38" i="10" s="1"/>
  <c r="AJ30" i="10" a="1"/>
  <c r="AJ30" i="10" s="1"/>
  <c r="AJ60" i="10" a="1"/>
  <c r="AJ60" i="10" s="1"/>
  <c r="AJ55" i="10" a="1"/>
  <c r="AJ55" i="10" s="1"/>
  <c r="AJ47" i="10" a="1"/>
  <c r="AJ47" i="10" s="1"/>
  <c r="AJ39" i="10" a="1"/>
  <c r="AJ39" i="10" s="1"/>
  <c r="AJ31" i="10" a="1"/>
  <c r="AJ31" i="10" s="1"/>
  <c r="AJ70" i="10" a="1"/>
  <c r="AJ70" i="10" s="1"/>
  <c r="AJ56" i="10" a="1"/>
  <c r="AJ56" i="10" s="1"/>
  <c r="AJ37" i="10" a="1"/>
  <c r="AJ37" i="10" s="1"/>
  <c r="AJ25" i="10" a="1"/>
  <c r="AJ25" i="10" s="1"/>
  <c r="AJ48" i="10" a="1"/>
  <c r="AJ48" i="10" s="1"/>
  <c r="AJ77" i="10" a="1"/>
  <c r="AJ77" i="10" s="1"/>
  <c r="AJ59" i="10" a="1"/>
  <c r="AJ59" i="10" s="1"/>
  <c r="AJ40" i="10" a="1"/>
  <c r="AJ40" i="10" s="1"/>
  <c r="AJ27" i="10" a="1"/>
  <c r="AJ27" i="10" s="1"/>
  <c r="AJ50" i="10" a="1"/>
  <c r="AJ50" i="10" s="1"/>
  <c r="AJ51" i="10" a="1"/>
  <c r="AJ51" i="10" s="1"/>
  <c r="AJ45" i="10" a="1"/>
  <c r="AJ45" i="10" s="1"/>
  <c r="AJ28" i="10" a="1"/>
  <c r="AJ28" i="10" s="1"/>
  <c r="AJ32" i="10" a="1"/>
  <c r="AJ32" i="10" s="1"/>
  <c r="AJ26" i="10" a="1"/>
  <c r="AJ26" i="10" s="1"/>
  <c r="AJ67" i="10" a="1"/>
  <c r="AJ67" i="10" s="1"/>
  <c r="AJ34" i="10" a="1"/>
  <c r="AJ34" i="10" s="1"/>
  <c r="AJ19" i="10" a="1"/>
  <c r="AJ19" i="10" s="1"/>
  <c r="AJ11" i="10" a="1"/>
  <c r="AJ11" i="10" s="1"/>
  <c r="AJ43" i="10" a="1"/>
  <c r="AJ43" i="10" s="1"/>
  <c r="AJ24" i="10" a="1"/>
  <c r="AJ24" i="10" s="1"/>
  <c r="AJ16" i="10" a="1"/>
  <c r="AJ16" i="10" s="1"/>
  <c r="AJ8" i="10" a="1"/>
  <c r="AJ8" i="10" s="1"/>
  <c r="AJ29" i="10" a="1"/>
  <c r="AJ29" i="10" s="1"/>
  <c r="AJ21" i="10" a="1"/>
  <c r="AJ21" i="10" s="1"/>
  <c r="AJ13" i="10" a="1"/>
  <c r="AJ13" i="10" s="1"/>
  <c r="AJ23" i="10" a="1"/>
  <c r="AJ23" i="10" s="1"/>
  <c r="AJ53" i="10" a="1"/>
  <c r="AJ53" i="10" s="1"/>
  <c r="AJ42" i="10" a="1"/>
  <c r="AJ42" i="10" s="1"/>
  <c r="AJ22" i="10" a="1"/>
  <c r="AJ22" i="10" s="1"/>
  <c r="AJ35" i="10" a="1"/>
  <c r="AJ35" i="10" s="1"/>
  <c r="AJ20" i="10" a="1"/>
  <c r="AJ20" i="10" s="1"/>
  <c r="AJ14" i="10" a="1"/>
  <c r="AJ14" i="10" s="1"/>
  <c r="AJ17" i="10" a="1"/>
  <c r="AJ17" i="10" s="1"/>
  <c r="AJ9" i="10" a="1"/>
  <c r="AJ9" i="10" s="1"/>
  <c r="AJ18" i="10" a="1"/>
  <c r="AJ18" i="10" s="1"/>
  <c r="AJ10" i="10" a="1"/>
  <c r="AJ10" i="10" s="1"/>
  <c r="AJ12" i="10" a="1"/>
  <c r="AJ12" i="10" s="1"/>
  <c r="AK7" i="10"/>
  <c r="AJ15" i="10" a="1"/>
  <c r="AJ15" i="10" s="1"/>
  <c r="AJ9" i="3" a="1"/>
  <c r="AJ9" i="3" s="1"/>
  <c r="AJ17" i="3" a="1"/>
  <c r="AJ17" i="3" s="1"/>
  <c r="AJ12" i="3" a="1"/>
  <c r="AJ12" i="3" s="1"/>
  <c r="AJ19" i="3" a="1"/>
  <c r="AJ19" i="3" s="1"/>
  <c r="AJ21" i="3" a="1"/>
  <c r="AJ21" i="3" s="1"/>
  <c r="AJ23" i="3" a="1"/>
  <c r="AJ23" i="3" s="1"/>
  <c r="AJ8" i="3" a="1"/>
  <c r="AJ8" i="3" s="1"/>
  <c r="AJ62" i="3" a="1"/>
  <c r="AJ62" i="3" s="1"/>
  <c r="AJ64" i="3" a="1"/>
  <c r="AJ64" i="3" s="1"/>
  <c r="AJ71" i="3" a="1"/>
  <c r="AJ71" i="3" s="1"/>
  <c r="AJ73" i="3" a="1"/>
  <c r="AJ73" i="3" s="1"/>
  <c r="AJ75" i="3" a="1"/>
  <c r="AJ75" i="3" s="1"/>
  <c r="AJ77" i="3" a="1"/>
  <c r="AJ77" i="3" s="1"/>
  <c r="AJ85" i="3" a="1"/>
  <c r="AJ85" i="3" s="1"/>
  <c r="AJ87" i="3" a="1"/>
  <c r="AJ87" i="3" s="1"/>
  <c r="AJ96" i="3" a="1"/>
  <c r="AJ96" i="3" s="1"/>
  <c r="AJ107" i="3" a="1"/>
  <c r="AJ107" i="3" s="1"/>
  <c r="AJ111" i="3" a="1"/>
  <c r="AJ111" i="3" s="1"/>
  <c r="AJ28" i="3" a="1"/>
  <c r="AJ28" i="3" s="1"/>
  <c r="AJ31" i="3" a="1"/>
  <c r="AJ31" i="3" s="1"/>
  <c r="AJ33" i="3" a="1"/>
  <c r="AJ33" i="3" s="1"/>
  <c r="AJ38" i="3" a="1"/>
  <c r="AJ38" i="3" s="1"/>
  <c r="AJ42" i="3" a="1"/>
  <c r="AJ42" i="3" s="1"/>
  <c r="AJ49" i="3" a="1"/>
  <c r="AJ49" i="3" s="1"/>
  <c r="AJ53" i="3" a="1"/>
  <c r="AJ53" i="3" s="1"/>
  <c r="AJ56" i="3" a="1"/>
  <c r="AJ56" i="3" s="1"/>
  <c r="AJ59" i="3" a="1"/>
  <c r="AJ59" i="3" s="1"/>
  <c r="AJ66" i="3" a="1"/>
  <c r="AJ66" i="3" s="1"/>
  <c r="AJ98" i="3" a="1"/>
  <c r="AJ98" i="3" s="1"/>
  <c r="AJ100" i="3" a="1"/>
  <c r="AJ100" i="3" s="1"/>
  <c r="AJ103" i="3" a="1"/>
  <c r="AJ103" i="3" s="1"/>
  <c r="AJ114" i="3" a="1"/>
  <c r="AJ114" i="3" s="1"/>
  <c r="AJ117" i="3" a="1"/>
  <c r="AJ117" i="3" s="1"/>
  <c r="AJ121" i="3" a="1"/>
  <c r="AJ121" i="3" s="1"/>
  <c r="AJ10" i="3" a="1"/>
  <c r="AJ10" i="3" s="1"/>
  <c r="AJ11" i="3" a="1"/>
  <c r="AJ11" i="3" s="1"/>
  <c r="AJ30" i="3" a="1"/>
  <c r="AJ30" i="3" s="1"/>
  <c r="AJ39" i="3" a="1"/>
  <c r="AJ39" i="3" s="1"/>
  <c r="AJ47" i="3" a="1"/>
  <c r="AJ47" i="3" s="1"/>
  <c r="AJ48" i="3" a="1"/>
  <c r="AJ48" i="3" s="1"/>
  <c r="AJ61" i="3" a="1"/>
  <c r="AJ61" i="3" s="1"/>
  <c r="AJ79" i="3" a="1"/>
  <c r="AJ79" i="3" s="1"/>
  <c r="AJ89" i="3" a="1"/>
  <c r="AJ89" i="3" s="1"/>
  <c r="AJ91" i="3" a="1"/>
  <c r="AJ91" i="3" s="1"/>
  <c r="AJ110" i="3" a="1"/>
  <c r="AJ110" i="3" s="1"/>
  <c r="AJ14" i="3" a="1"/>
  <c r="AJ14" i="3" s="1"/>
  <c r="AJ25" i="3" a="1"/>
  <c r="AJ25" i="3" s="1"/>
  <c r="AJ27" i="3" a="1"/>
  <c r="AJ27" i="3" s="1"/>
  <c r="AJ43" i="3" a="1"/>
  <c r="AJ43" i="3" s="1"/>
  <c r="AJ51" i="3" a="1"/>
  <c r="AJ51" i="3" s="1"/>
  <c r="AJ70" i="3" a="1"/>
  <c r="AJ70" i="3" s="1"/>
  <c r="AJ72" i="3" a="1"/>
  <c r="AJ72" i="3" s="1"/>
  <c r="AJ74" i="3" a="1"/>
  <c r="AJ74" i="3" s="1"/>
  <c r="AJ76" i="3" a="1"/>
  <c r="AJ76" i="3" s="1"/>
  <c r="AJ78" i="3" a="1"/>
  <c r="AJ78" i="3" s="1"/>
  <c r="AJ86" i="3" a="1"/>
  <c r="AJ86" i="3" s="1"/>
  <c r="AJ95" i="3" a="1"/>
  <c r="AJ95" i="3" s="1"/>
  <c r="AJ97" i="3" a="1"/>
  <c r="AJ97" i="3" s="1"/>
  <c r="AJ29" i="3" a="1"/>
  <c r="AJ29" i="3" s="1"/>
  <c r="AJ32" i="3" a="1"/>
  <c r="AJ32" i="3" s="1"/>
  <c r="AJ37" i="3" a="1"/>
  <c r="AJ37" i="3" s="1"/>
  <c r="AJ40" i="3" a="1"/>
  <c r="AJ40" i="3" s="1"/>
  <c r="AJ44" i="3" a="1"/>
  <c r="AJ44" i="3" s="1"/>
  <c r="AJ60" i="3" a="1"/>
  <c r="AJ60" i="3" s="1"/>
  <c r="AJ81" i="3" a="1"/>
  <c r="AJ81" i="3" s="1"/>
  <c r="AJ88" i="3" a="1"/>
  <c r="AJ88" i="3" s="1"/>
  <c r="AJ99" i="3" a="1"/>
  <c r="AJ99" i="3" s="1"/>
  <c r="AJ15" i="3" a="1"/>
  <c r="AJ15" i="3" s="1"/>
  <c r="AJ20" i="3" a="1"/>
  <c r="AJ20" i="3" s="1"/>
  <c r="AJ22" i="3" a="1"/>
  <c r="AJ22" i="3" s="1"/>
  <c r="AJ24" i="3" a="1"/>
  <c r="AJ24" i="3" s="1"/>
  <c r="AJ41" i="3" a="1"/>
  <c r="AJ41" i="3" s="1"/>
  <c r="AJ50" i="3" a="1"/>
  <c r="AJ50" i="3" s="1"/>
  <c r="AJ54" i="3" a="1"/>
  <c r="AJ54" i="3" s="1"/>
  <c r="AJ57" i="3" a="1"/>
  <c r="AJ57" i="3" s="1"/>
  <c r="AJ65" i="3" a="1"/>
  <c r="AJ65" i="3" s="1"/>
  <c r="AJ67" i="3" a="1"/>
  <c r="AJ67" i="3" s="1"/>
  <c r="AJ90" i="3" a="1"/>
  <c r="AJ90" i="3" s="1"/>
  <c r="AJ101" i="3" a="1"/>
  <c r="AJ101" i="3" s="1"/>
  <c r="AJ16" i="3" a="1"/>
  <c r="AJ16" i="3" s="1"/>
  <c r="AJ18" i="3" a="1"/>
  <c r="AJ18" i="3" s="1"/>
  <c r="AJ26" i="3" a="1"/>
  <c r="AJ26" i="3" s="1"/>
  <c r="AJ34" i="3" a="1"/>
  <c r="AJ34" i="3" s="1"/>
  <c r="AJ36" i="3" a="1"/>
  <c r="AJ36" i="3" s="1"/>
  <c r="AJ45" i="3" a="1"/>
  <c r="AJ45" i="3" s="1"/>
  <c r="AJ69" i="3" a="1"/>
  <c r="AJ69" i="3" s="1"/>
  <c r="AJ80" i="3" a="1"/>
  <c r="AJ80" i="3" s="1"/>
  <c r="AJ83" i="3" a="1"/>
  <c r="AJ83" i="3" s="1"/>
  <c r="AJ92" i="3" a="1"/>
  <c r="AJ92" i="3" s="1"/>
  <c r="AJ94" i="3" a="1"/>
  <c r="AJ94" i="3" s="1"/>
  <c r="AJ104" i="3" a="1"/>
  <c r="AJ104" i="3" s="1"/>
  <c r="AJ108" i="3" a="1"/>
  <c r="AJ108" i="3" s="1"/>
  <c r="AJ118" i="3" a="1"/>
  <c r="AJ118" i="3" s="1"/>
  <c r="AJ122" i="3" a="1"/>
  <c r="AJ122" i="3" s="1"/>
  <c r="AJ35" i="3" a="1"/>
  <c r="AJ35" i="3" s="1"/>
  <c r="AJ115" i="3" a="1"/>
  <c r="AJ115" i="3" s="1"/>
  <c r="AJ52" i="3" a="1"/>
  <c r="AJ52" i="3" s="1"/>
  <c r="AJ82" i="3" a="1"/>
  <c r="AJ82" i="3" s="1"/>
  <c r="AJ105" i="3" a="1"/>
  <c r="AJ105" i="3" s="1"/>
  <c r="AJ112" i="3" a="1"/>
  <c r="AJ112" i="3" s="1"/>
  <c r="AJ93" i="3" a="1"/>
  <c r="AJ93" i="3" s="1"/>
  <c r="AJ116" i="3" a="1"/>
  <c r="AJ116" i="3" s="1"/>
  <c r="AJ13" i="3" a="1"/>
  <c r="AJ13" i="3" s="1"/>
  <c r="AJ58" i="3" a="1"/>
  <c r="AJ58" i="3" s="1"/>
  <c r="AJ63" i="3" a="1"/>
  <c r="AJ63" i="3" s="1"/>
  <c r="AJ68" i="3" a="1"/>
  <c r="AJ68" i="3" s="1"/>
  <c r="AJ102" i="3" a="1"/>
  <c r="AJ102" i="3" s="1"/>
  <c r="AJ84" i="3" a="1"/>
  <c r="AJ84" i="3" s="1"/>
  <c r="AJ109" i="3" a="1"/>
  <c r="AJ109" i="3" s="1"/>
  <c r="AJ119" i="3" a="1"/>
  <c r="AJ119" i="3" s="1"/>
  <c r="AJ46" i="3" a="1"/>
  <c r="AJ46" i="3" s="1"/>
  <c r="AJ55" i="3" a="1"/>
  <c r="AJ55" i="3" s="1"/>
  <c r="AJ106" i="3" a="1"/>
  <c r="AJ106" i="3" s="1"/>
  <c r="AJ113" i="3" a="1"/>
  <c r="AJ113" i="3" s="1"/>
  <c r="AJ120" i="3" a="1"/>
  <c r="AJ120" i="3" s="1"/>
  <c r="AJ90" i="11" l="1" a="1"/>
  <c r="AJ90" i="11" s="1"/>
  <c r="AJ67" i="11" a="1"/>
  <c r="AJ67" i="11" s="1"/>
  <c r="AJ53" i="11" a="1"/>
  <c r="AJ53" i="11" s="1"/>
  <c r="AJ55" i="11" a="1"/>
  <c r="AJ55" i="11" s="1"/>
  <c r="AJ62" i="11" a="1"/>
  <c r="AJ62" i="11" s="1"/>
  <c r="AJ43" i="11" a="1"/>
  <c r="AJ43" i="11" s="1"/>
  <c r="AJ27" i="11" a="1"/>
  <c r="AJ27" i="11" s="1"/>
  <c r="AJ45" i="11" a="1"/>
  <c r="AJ45" i="11" s="1"/>
  <c r="AJ37" i="11" a="1"/>
  <c r="AJ37" i="11" s="1"/>
  <c r="AJ31" i="11" a="1"/>
  <c r="AJ31" i="11" s="1"/>
  <c r="AJ18" i="11" a="1"/>
  <c r="AJ18" i="11" s="1"/>
  <c r="AJ91" i="11" a="1"/>
  <c r="AJ91" i="11" s="1"/>
  <c r="AJ13" i="11" a="1"/>
  <c r="AJ13" i="11" s="1"/>
  <c r="AJ65" i="11" a="1"/>
  <c r="AJ65" i="11" s="1"/>
  <c r="AJ64" i="11" a="1"/>
  <c r="AJ64" i="11" s="1"/>
  <c r="AJ14" i="11" a="1"/>
  <c r="AJ14" i="11" s="1"/>
  <c r="AJ63" i="11" a="1"/>
  <c r="AJ63" i="11" s="1"/>
  <c r="AJ58" i="11" a="1"/>
  <c r="AJ58" i="11" s="1"/>
  <c r="AJ59" i="11" a="1"/>
  <c r="AJ59" i="11" s="1"/>
  <c r="AJ51" i="11" a="1"/>
  <c r="AJ51" i="11" s="1"/>
  <c r="AJ41" i="11" a="1"/>
  <c r="AJ41" i="11" s="1"/>
  <c r="AJ73" i="11" a="1"/>
  <c r="AJ73" i="11" s="1"/>
  <c r="AJ49" i="11" a="1"/>
  <c r="AJ49" i="11" s="1"/>
  <c r="AJ10" i="11" a="1"/>
  <c r="AJ10" i="11" s="1"/>
  <c r="AJ83" i="11" a="1"/>
  <c r="AJ83" i="11" s="1"/>
  <c r="AJ88" i="11" a="1"/>
  <c r="AJ88" i="11" s="1"/>
  <c r="AJ46" i="11" a="1"/>
  <c r="AJ46" i="11" s="1"/>
  <c r="AJ47" i="11" a="1"/>
  <c r="AJ47" i="11" s="1"/>
  <c r="AJ44" i="11" a="1"/>
  <c r="AJ44" i="11" s="1"/>
  <c r="AJ39" i="11" a="1"/>
  <c r="AJ39" i="11" s="1"/>
  <c r="AJ19" i="11" a="1"/>
  <c r="AJ19" i="11" s="1"/>
  <c r="AJ29" i="11" a="1"/>
  <c r="AJ29" i="11" s="1"/>
  <c r="AJ35" i="11" a="1"/>
  <c r="AJ35" i="11" s="1"/>
  <c r="AJ12" i="11" a="1"/>
  <c r="AJ12" i="11" s="1"/>
  <c r="AJ9" i="11" a="1"/>
  <c r="AJ9" i="11" s="1"/>
  <c r="AJ86" i="11" a="1"/>
  <c r="AJ86" i="11" s="1"/>
  <c r="AJ33" i="11" a="1"/>
  <c r="AJ33" i="11" s="1"/>
  <c r="AJ22" i="11" a="1"/>
  <c r="AJ22" i="11" s="1"/>
  <c r="AJ15" i="11" a="1"/>
  <c r="AJ15" i="11" s="1"/>
  <c r="AJ60" i="11" a="1"/>
  <c r="AJ60" i="11" s="1"/>
  <c r="AJ66" i="11" a="1"/>
  <c r="AJ66" i="11" s="1"/>
  <c r="AJ54" i="11" a="1"/>
  <c r="AJ54" i="11" s="1"/>
  <c r="AJ87" i="11" a="1"/>
  <c r="AJ87" i="11" s="1"/>
  <c r="AJ81" i="11" a="1"/>
  <c r="AJ81" i="11" s="1"/>
  <c r="AJ25" i="11" a="1"/>
  <c r="AJ25" i="11" s="1"/>
  <c r="AJ79" i="11" a="1"/>
  <c r="AJ79" i="11" s="1"/>
  <c r="AJ56" i="11" a="1"/>
  <c r="AJ56" i="11" s="1"/>
  <c r="AJ36" i="11" a="1"/>
  <c r="AJ36" i="11" s="1"/>
  <c r="AJ85" i="11" a="1"/>
  <c r="AJ85" i="11" s="1"/>
  <c r="AJ82" i="11" a="1"/>
  <c r="AJ82" i="11" s="1"/>
  <c r="AJ38" i="11" a="1"/>
  <c r="AJ38" i="11" s="1"/>
  <c r="AJ78" i="11" a="1"/>
  <c r="AJ78" i="11" s="1"/>
  <c r="AJ40" i="11" a="1"/>
  <c r="AJ40" i="11" s="1"/>
  <c r="AJ77" i="11" a="1"/>
  <c r="AJ77" i="11" s="1"/>
  <c r="AJ11" i="11" a="1"/>
  <c r="AJ11" i="11" s="1"/>
  <c r="AJ21" i="11" a="1"/>
  <c r="AJ21" i="11" s="1"/>
  <c r="AJ30" i="11" a="1"/>
  <c r="AJ30" i="11" s="1"/>
  <c r="AJ23" i="11" a="1"/>
  <c r="AJ23" i="11" s="1"/>
  <c r="AJ68" i="11" a="1"/>
  <c r="AJ68" i="11" s="1"/>
  <c r="AJ34" i="11" a="1"/>
  <c r="AJ34" i="11" s="1"/>
  <c r="AJ72" i="11" a="1"/>
  <c r="AJ72" i="11" s="1"/>
  <c r="AK7" i="11"/>
  <c r="AJ24" i="11" a="1"/>
  <c r="AJ24" i="11" s="1"/>
  <c r="AJ50" i="11" a="1"/>
  <c r="AJ50" i="11" s="1"/>
  <c r="AJ89" i="11" a="1"/>
  <c r="AJ89" i="11" s="1"/>
  <c r="AJ74" i="11" a="1"/>
  <c r="AJ74" i="11" s="1"/>
  <c r="AJ69" i="11" a="1"/>
  <c r="AJ69" i="11" s="1"/>
  <c r="AJ71" i="11" a="1"/>
  <c r="AJ71" i="11" s="1"/>
  <c r="AJ48" i="11" a="1"/>
  <c r="AJ48" i="11" s="1"/>
  <c r="AJ61" i="11" a="1"/>
  <c r="AJ61" i="11" s="1"/>
  <c r="AJ57" i="11" a="1"/>
  <c r="AJ57" i="11" s="1"/>
  <c r="AJ8" i="11" a="1"/>
  <c r="AJ8" i="11" s="1"/>
  <c r="AJ42" i="11" a="1"/>
  <c r="AJ42" i="11" s="1"/>
  <c r="AJ20" i="11" a="1"/>
  <c r="AJ20" i="11" s="1"/>
  <c r="AJ17" i="11" a="1"/>
  <c r="AJ17" i="11" s="1"/>
  <c r="AJ80" i="11" a="1"/>
  <c r="AJ80" i="11" s="1"/>
  <c r="AJ76" i="11" a="1"/>
  <c r="AJ76" i="11" s="1"/>
  <c r="AJ70" i="11" a="1"/>
  <c r="AJ70" i="11" s="1"/>
  <c r="AJ32" i="11" a="1"/>
  <c r="AJ32" i="11" s="1"/>
  <c r="AJ75" i="11" a="1"/>
  <c r="AJ75" i="11" s="1"/>
  <c r="AJ28" i="11" a="1"/>
  <c r="AJ28" i="11" s="1"/>
  <c r="AJ84" i="11" a="1"/>
  <c r="AJ84" i="11" s="1"/>
  <c r="AJ52" i="11" a="1"/>
  <c r="AJ52" i="11" s="1"/>
  <c r="AJ16" i="11" a="1"/>
  <c r="AJ16" i="11" s="1"/>
  <c r="AJ26" i="11" a="1"/>
  <c r="AJ26" i="11" s="1"/>
  <c r="AI1001" i="11"/>
  <c r="AJ1001" i="3"/>
  <c r="AJ1001" i="10"/>
  <c r="AK96" i="10" a="1"/>
  <c r="AK96" i="10" s="1"/>
  <c r="AK61" i="10" a="1"/>
  <c r="AK61" i="10" s="1"/>
  <c r="AK93" i="10" a="1"/>
  <c r="AK93" i="10" s="1"/>
  <c r="AK98" i="10" a="1"/>
  <c r="AK98" i="10" s="1"/>
  <c r="AK99" i="10" a="1"/>
  <c r="AK99" i="10" s="1"/>
  <c r="AK97" i="10" a="1"/>
  <c r="AK97" i="10" s="1"/>
  <c r="AK88" i="10" a="1"/>
  <c r="AK88" i="10" s="1"/>
  <c r="AK85" i="10" a="1"/>
  <c r="AK85" i="10" s="1"/>
  <c r="AK100" i="10" a="1"/>
  <c r="AK100" i="10" s="1"/>
  <c r="AK90" i="10" a="1"/>
  <c r="AK90" i="10" s="1"/>
  <c r="AK94" i="10" a="1"/>
  <c r="AK94" i="10" s="1"/>
  <c r="AK91" i="10" a="1"/>
  <c r="AK91" i="10" s="1"/>
  <c r="AK83" i="10" a="1"/>
  <c r="AK83" i="10" s="1"/>
  <c r="AK95" i="10" a="1"/>
  <c r="AK95" i="10" s="1"/>
  <c r="AK92" i="10" a="1"/>
  <c r="AK92" i="10" s="1"/>
  <c r="AK84" i="10" a="1"/>
  <c r="AK84" i="10" s="1"/>
  <c r="AK75" i="10" a="1"/>
  <c r="AK75" i="10" s="1"/>
  <c r="AK62" i="10" a="1"/>
  <c r="AK62" i="10" s="1"/>
  <c r="AK80" i="10" a="1"/>
  <c r="AK80" i="10" s="1"/>
  <c r="AK72" i="10" a="1"/>
  <c r="AK72" i="10" s="1"/>
  <c r="AK77" i="10" a="1"/>
  <c r="AK77" i="10" s="1"/>
  <c r="AK78" i="10" a="1"/>
  <c r="AK78" i="10" s="1"/>
  <c r="AK82" i="10" a="1"/>
  <c r="AK82" i="10" s="1"/>
  <c r="AK74" i="10" a="1"/>
  <c r="AK74" i="10" s="1"/>
  <c r="AK68" i="10" a="1"/>
  <c r="AK68" i="10" s="1"/>
  <c r="AK57" i="10" a="1"/>
  <c r="AK57" i="10" s="1"/>
  <c r="AK81" i="10" a="1"/>
  <c r="AK81" i="10" s="1"/>
  <c r="AK73" i="10" a="1"/>
  <c r="AK73" i="10" s="1"/>
  <c r="AK65" i="10" a="1"/>
  <c r="AK65" i="10" s="1"/>
  <c r="AK70" i="10" a="1"/>
  <c r="AK70" i="10" s="1"/>
  <c r="AK60" i="10" a="1"/>
  <c r="AK60" i="10" s="1"/>
  <c r="AK89" i="10" a="1"/>
  <c r="AK89" i="10" s="1"/>
  <c r="AK71" i="10" a="1"/>
  <c r="AK71" i="10" s="1"/>
  <c r="AK63" i="10" a="1"/>
  <c r="AK63" i="10" s="1"/>
  <c r="AK86" i="10" a="1"/>
  <c r="AK86" i="10" s="1"/>
  <c r="AK54" i="10" a="1"/>
  <c r="AK54" i="10" s="1"/>
  <c r="AK46" i="10" a="1"/>
  <c r="AK46" i="10" s="1"/>
  <c r="AK38" i="10" a="1"/>
  <c r="AK38" i="10" s="1"/>
  <c r="AK30" i="10" a="1"/>
  <c r="AK30" i="10" s="1"/>
  <c r="AK51" i="10" a="1"/>
  <c r="AK51" i="10" s="1"/>
  <c r="AK43" i="10" a="1"/>
  <c r="AK43" i="10" s="1"/>
  <c r="AK35" i="10" a="1"/>
  <c r="AK35" i="10" s="1"/>
  <c r="AK67" i="10" a="1"/>
  <c r="AK67" i="10" s="1"/>
  <c r="AK56" i="10" a="1"/>
  <c r="AK56" i="10" s="1"/>
  <c r="AK48" i="10" a="1"/>
  <c r="AK48" i="10" s="1"/>
  <c r="AK40" i="10" a="1"/>
  <c r="AK40" i="10" s="1"/>
  <c r="AK32" i="10" a="1"/>
  <c r="AK32" i="10" s="1"/>
  <c r="AK76" i="10" a="1"/>
  <c r="AK76" i="10" s="1"/>
  <c r="AK64" i="10" a="1"/>
  <c r="AK64" i="10" s="1"/>
  <c r="AK58" i="10" a="1"/>
  <c r="AK58" i="10" s="1"/>
  <c r="AK49" i="10" a="1"/>
  <c r="AK49" i="10" s="1"/>
  <c r="AK41" i="10" a="1"/>
  <c r="AK41" i="10" s="1"/>
  <c r="AK33" i="10" a="1"/>
  <c r="AK33" i="10" s="1"/>
  <c r="AK59" i="10" a="1"/>
  <c r="AK59" i="10" s="1"/>
  <c r="AK39" i="10" a="1"/>
  <c r="AK39" i="10" s="1"/>
  <c r="AK27" i="10" a="1"/>
  <c r="AK27" i="10" s="1"/>
  <c r="AK50" i="10" a="1"/>
  <c r="AK50" i="10" s="1"/>
  <c r="AK31" i="10" a="1"/>
  <c r="AK31" i="10" s="1"/>
  <c r="AK24" i="10" a="1"/>
  <c r="AK24" i="10" s="1"/>
  <c r="AK79" i="10" a="1"/>
  <c r="AK79" i="10" s="1"/>
  <c r="AK42" i="10" a="1"/>
  <c r="AK42" i="10" s="1"/>
  <c r="AK29" i="10" a="1"/>
  <c r="AK29" i="10" s="1"/>
  <c r="AK87" i="10" a="1"/>
  <c r="AK87" i="10" s="1"/>
  <c r="AK69" i="10" a="1"/>
  <c r="AK69" i="10" s="1"/>
  <c r="AK53" i="10" a="1"/>
  <c r="AK53" i="10" s="1"/>
  <c r="AK47" i="10" a="1"/>
  <c r="AK47" i="10" s="1"/>
  <c r="AK36" i="10" a="1"/>
  <c r="AK36" i="10" s="1"/>
  <c r="AK28" i="10" a="1"/>
  <c r="AK28" i="10" s="1"/>
  <c r="AK66" i="10" a="1"/>
  <c r="AK66" i="10" s="1"/>
  <c r="AK21" i="10" a="1"/>
  <c r="AK21" i="10" s="1"/>
  <c r="AK13" i="10" a="1"/>
  <c r="AK13" i="10" s="1"/>
  <c r="AK23" i="10" a="1"/>
  <c r="AK23" i="10" s="1"/>
  <c r="AK18" i="10" a="1"/>
  <c r="AK18" i="10" s="1"/>
  <c r="AK10" i="10" a="1"/>
  <c r="AK10" i="10" s="1"/>
  <c r="AK45" i="10" a="1"/>
  <c r="AK45" i="10" s="1"/>
  <c r="AK22" i="10" a="1"/>
  <c r="AK22" i="10" s="1"/>
  <c r="AK15" i="10" a="1"/>
  <c r="AK15" i="10" s="1"/>
  <c r="AL7" i="10"/>
  <c r="AK20" i="10" a="1"/>
  <c r="AK20" i="10" s="1"/>
  <c r="AK55" i="10" a="1"/>
  <c r="AK55" i="10" s="1"/>
  <c r="AK52" i="10" a="1"/>
  <c r="AK52" i="10" s="1"/>
  <c r="AK37" i="10" a="1"/>
  <c r="AK37" i="10" s="1"/>
  <c r="AK44" i="10" a="1"/>
  <c r="AK44" i="10" s="1"/>
  <c r="AK34" i="10" a="1"/>
  <c r="AK34" i="10" s="1"/>
  <c r="AK26" i="10" a="1"/>
  <c r="AK26" i="10" s="1"/>
  <c r="AK25" i="10" a="1"/>
  <c r="AK25" i="10" s="1"/>
  <c r="AK16" i="10" a="1"/>
  <c r="AK16" i="10" s="1"/>
  <c r="AK8" i="10" a="1"/>
  <c r="AK8" i="10" s="1"/>
  <c r="AK19" i="10" a="1"/>
  <c r="AK19" i="10" s="1"/>
  <c r="AK12" i="10" a="1"/>
  <c r="AK12" i="10" s="1"/>
  <c r="AK11" i="10" a="1"/>
  <c r="AK11" i="10" s="1"/>
  <c r="AK14" i="10" a="1"/>
  <c r="AK14" i="10" s="1"/>
  <c r="AK17" i="10" a="1"/>
  <c r="AK17" i="10" s="1"/>
  <c r="AK9" i="10" a="1"/>
  <c r="AK9" i="10" s="1"/>
  <c r="AK13" i="3" a="1"/>
  <c r="AK13" i="3" s="1"/>
  <c r="AK24" i="3" a="1"/>
  <c r="AK24" i="3" s="1"/>
  <c r="AK17" i="3" a="1"/>
  <c r="AK17" i="3" s="1"/>
  <c r="AK9" i="3" a="1"/>
  <c r="AK9" i="3" s="1"/>
  <c r="AK12" i="3" a="1"/>
  <c r="AK12" i="3" s="1"/>
  <c r="AK19" i="3" a="1"/>
  <c r="AK19" i="3" s="1"/>
  <c r="AK16" i="3" a="1"/>
  <c r="AK16" i="3" s="1"/>
  <c r="AK18" i="3" a="1"/>
  <c r="AK18" i="3" s="1"/>
  <c r="AK26" i="3" a="1"/>
  <c r="AK26" i="3" s="1"/>
  <c r="AK34" i="3" a="1"/>
  <c r="AK34" i="3" s="1"/>
  <c r="AK36" i="3" a="1"/>
  <c r="AK36" i="3" s="1"/>
  <c r="AK41" i="3" a="1"/>
  <c r="AK41" i="3" s="1"/>
  <c r="AK50" i="3" a="1"/>
  <c r="AK50" i="3" s="1"/>
  <c r="AK69" i="3" a="1"/>
  <c r="AK69" i="3" s="1"/>
  <c r="AK80" i="3" a="1"/>
  <c r="AK80" i="3" s="1"/>
  <c r="AK83" i="3" a="1"/>
  <c r="AK83" i="3" s="1"/>
  <c r="AK92" i="3" a="1"/>
  <c r="AK92" i="3" s="1"/>
  <c r="AK94" i="3" a="1"/>
  <c r="AK94" i="3" s="1"/>
  <c r="AK104" i="3" a="1"/>
  <c r="AK104" i="3" s="1"/>
  <c r="AK108" i="3" a="1"/>
  <c r="AK108" i="3" s="1"/>
  <c r="AK8" i="3" a="1"/>
  <c r="AK8" i="3" s="1"/>
  <c r="AK45" i="3" a="1"/>
  <c r="AK45" i="3" s="1"/>
  <c r="AK62" i="3" a="1"/>
  <c r="AK62" i="3" s="1"/>
  <c r="AK64" i="3" a="1"/>
  <c r="AK64" i="3" s="1"/>
  <c r="AK71" i="3" a="1"/>
  <c r="AK71" i="3" s="1"/>
  <c r="AK73" i="3" a="1"/>
  <c r="AK73" i="3" s="1"/>
  <c r="AK75" i="3" a="1"/>
  <c r="AK75" i="3" s="1"/>
  <c r="AK77" i="3" a="1"/>
  <c r="AK77" i="3" s="1"/>
  <c r="AK85" i="3" a="1"/>
  <c r="AK85" i="3" s="1"/>
  <c r="AK96" i="3" a="1"/>
  <c r="AK96" i="3" s="1"/>
  <c r="AK111" i="3" a="1"/>
  <c r="AK111" i="3" s="1"/>
  <c r="AK118" i="3" a="1"/>
  <c r="AK118" i="3" s="1"/>
  <c r="AK122" i="3" a="1"/>
  <c r="AK122" i="3" s="1"/>
  <c r="AK31" i="3" a="1"/>
  <c r="AK31" i="3" s="1"/>
  <c r="AK38" i="3" a="1"/>
  <c r="AK38" i="3" s="1"/>
  <c r="AK42" i="3" a="1"/>
  <c r="AK42" i="3" s="1"/>
  <c r="AK49" i="3" a="1"/>
  <c r="AK49" i="3" s="1"/>
  <c r="AK53" i="3" a="1"/>
  <c r="AK53" i="3" s="1"/>
  <c r="AK56" i="3" a="1"/>
  <c r="AK56" i="3" s="1"/>
  <c r="AK59" i="3" a="1"/>
  <c r="AK59" i="3" s="1"/>
  <c r="AK87" i="3" a="1"/>
  <c r="AK87" i="3" s="1"/>
  <c r="AK98" i="3" a="1"/>
  <c r="AK98" i="3" s="1"/>
  <c r="AK100" i="3" a="1"/>
  <c r="AK100" i="3" s="1"/>
  <c r="AK107" i="3" a="1"/>
  <c r="AK107" i="3" s="1"/>
  <c r="AK114" i="3" a="1"/>
  <c r="AK114" i="3" s="1"/>
  <c r="AK35" i="3" a="1"/>
  <c r="AK35" i="3" s="1"/>
  <c r="AK39" i="3" a="1"/>
  <c r="AK39" i="3" s="1"/>
  <c r="AK46" i="3" a="1"/>
  <c r="AK46" i="3" s="1"/>
  <c r="AK47" i="3" a="1"/>
  <c r="AK47" i="3" s="1"/>
  <c r="AK52" i="3" a="1"/>
  <c r="AK52" i="3" s="1"/>
  <c r="AK55" i="3" a="1"/>
  <c r="AK55" i="3" s="1"/>
  <c r="AK58" i="3" a="1"/>
  <c r="AK58" i="3" s="1"/>
  <c r="AK63" i="3" a="1"/>
  <c r="AK63" i="3" s="1"/>
  <c r="AK68" i="3" a="1"/>
  <c r="AK68" i="3" s="1"/>
  <c r="AK82" i="3" a="1"/>
  <c r="AK82" i="3" s="1"/>
  <c r="AK84" i="3" a="1"/>
  <c r="AK84" i="3" s="1"/>
  <c r="AK93" i="3" a="1"/>
  <c r="AK93" i="3" s="1"/>
  <c r="AK14" i="3" a="1"/>
  <c r="AK14" i="3" s="1"/>
  <c r="AK23" i="3" a="1"/>
  <c r="AK23" i="3" s="1"/>
  <c r="AK25" i="3" a="1"/>
  <c r="AK25" i="3" s="1"/>
  <c r="AK27" i="3" a="1"/>
  <c r="AK27" i="3" s="1"/>
  <c r="AK70" i="3" a="1"/>
  <c r="AK70" i="3" s="1"/>
  <c r="AK72" i="3" a="1"/>
  <c r="AK72" i="3" s="1"/>
  <c r="AK74" i="3" a="1"/>
  <c r="AK74" i="3" s="1"/>
  <c r="AK76" i="3" a="1"/>
  <c r="AK76" i="3" s="1"/>
  <c r="AK78" i="3" a="1"/>
  <c r="AK78" i="3" s="1"/>
  <c r="AK95" i="3" a="1"/>
  <c r="AK95" i="3" s="1"/>
  <c r="AK97" i="3" a="1"/>
  <c r="AK97" i="3" s="1"/>
  <c r="AK21" i="3" a="1"/>
  <c r="AK21" i="3" s="1"/>
  <c r="AK32" i="3" a="1"/>
  <c r="AK32" i="3" s="1"/>
  <c r="AK37" i="3" a="1"/>
  <c r="AK37" i="3" s="1"/>
  <c r="AK43" i="3" a="1"/>
  <c r="AK43" i="3" s="1"/>
  <c r="AK51" i="3" a="1"/>
  <c r="AK51" i="3" s="1"/>
  <c r="AK60" i="3" a="1"/>
  <c r="AK60" i="3" s="1"/>
  <c r="AK81" i="3" a="1"/>
  <c r="AK81" i="3" s="1"/>
  <c r="AK86" i="3" a="1"/>
  <c r="AK86" i="3" s="1"/>
  <c r="AK88" i="3" a="1"/>
  <c r="AK88" i="3" s="1"/>
  <c r="AK99" i="3" a="1"/>
  <c r="AK99" i="3" s="1"/>
  <c r="AK15" i="3" a="1"/>
  <c r="AK15" i="3" s="1"/>
  <c r="AK20" i="3" a="1"/>
  <c r="AK20" i="3" s="1"/>
  <c r="AK22" i="3" a="1"/>
  <c r="AK22" i="3" s="1"/>
  <c r="AK29" i="3" a="1"/>
  <c r="AK29" i="3" s="1"/>
  <c r="AK40" i="3" a="1"/>
  <c r="AK40" i="3" s="1"/>
  <c r="AK44" i="3" a="1"/>
  <c r="AK44" i="3" s="1"/>
  <c r="AK54" i="3" a="1"/>
  <c r="AK54" i="3" s="1"/>
  <c r="AK57" i="3" a="1"/>
  <c r="AK57" i="3" s="1"/>
  <c r="AK65" i="3" a="1"/>
  <c r="AK65" i="3" s="1"/>
  <c r="AK67" i="3" a="1"/>
  <c r="AK67" i="3" s="1"/>
  <c r="AK90" i="3" a="1"/>
  <c r="AK90" i="3" s="1"/>
  <c r="AK101" i="3" a="1"/>
  <c r="AK101" i="3" s="1"/>
  <c r="AK105" i="3" a="1"/>
  <c r="AK105" i="3" s="1"/>
  <c r="AK112" i="3" a="1"/>
  <c r="AK112" i="3" s="1"/>
  <c r="AK115" i="3" a="1"/>
  <c r="AK115" i="3" s="1"/>
  <c r="AK119" i="3" a="1"/>
  <c r="AK119" i="3" s="1"/>
  <c r="AK30" i="3" a="1"/>
  <c r="AK30" i="3" s="1"/>
  <c r="AK91" i="3" a="1"/>
  <c r="AK91" i="3" s="1"/>
  <c r="AK113" i="3" a="1"/>
  <c r="AK113" i="3" s="1"/>
  <c r="AK10" i="3" a="1"/>
  <c r="AK10" i="3" s="1"/>
  <c r="AK61" i="3" a="1"/>
  <c r="AK61" i="3" s="1"/>
  <c r="AK66" i="3" a="1"/>
  <c r="AK66" i="3" s="1"/>
  <c r="AK106" i="3" a="1"/>
  <c r="AK106" i="3" s="1"/>
  <c r="AK120" i="3" a="1"/>
  <c r="AK120" i="3" s="1"/>
  <c r="AK11" i="3" a="1"/>
  <c r="AK11" i="3" s="1"/>
  <c r="AK48" i="3" a="1"/>
  <c r="AK48" i="3" s="1"/>
  <c r="AK103" i="3" a="1"/>
  <c r="AK103" i="3" s="1"/>
  <c r="AK110" i="3" a="1"/>
  <c r="AK110" i="3" s="1"/>
  <c r="AK121" i="3" a="1"/>
  <c r="AK121" i="3" s="1"/>
  <c r="AK28" i="3" a="1"/>
  <c r="AK28" i="3" s="1"/>
  <c r="AK33" i="3" a="1"/>
  <c r="AK33" i="3" s="1"/>
  <c r="AK79" i="3" a="1"/>
  <c r="AK79" i="3" s="1"/>
  <c r="AK89" i="3" a="1"/>
  <c r="AK89" i="3" s="1"/>
  <c r="AK116" i="3" a="1"/>
  <c r="AK116" i="3" s="1"/>
  <c r="AK102" i="3" a="1"/>
  <c r="AK102" i="3" s="1"/>
  <c r="AK109" i="3" a="1"/>
  <c r="AK109" i="3" s="1"/>
  <c r="AK117" i="3" a="1"/>
  <c r="AK117" i="3" s="1"/>
  <c r="AK88" i="11" l="1" a="1"/>
  <c r="AK88" i="11" s="1"/>
  <c r="AK77" i="11" a="1"/>
  <c r="AK77" i="11" s="1"/>
  <c r="AK55" i="11" a="1"/>
  <c r="AK55" i="11" s="1"/>
  <c r="AK62" i="11" a="1"/>
  <c r="AK62" i="11" s="1"/>
  <c r="AK68" i="11" a="1"/>
  <c r="AK68" i="11" s="1"/>
  <c r="AK45" i="11" a="1"/>
  <c r="AK45" i="11" s="1"/>
  <c r="AK10" i="11" a="1"/>
  <c r="AK10" i="11" s="1"/>
  <c r="AK44" i="11" a="1"/>
  <c r="AK44" i="11" s="1"/>
  <c r="AK16" i="11" a="1"/>
  <c r="AK16" i="11" s="1"/>
  <c r="AK25" i="11" a="1"/>
  <c r="AK25" i="11" s="1"/>
  <c r="AK17" i="11" a="1"/>
  <c r="AK17" i="11" s="1"/>
  <c r="AK66" i="11" a="1"/>
  <c r="AK66" i="11" s="1"/>
  <c r="AK58" i="11" a="1"/>
  <c r="AK58" i="11" s="1"/>
  <c r="AK23" i="11" a="1"/>
  <c r="AK23" i="11" s="1"/>
  <c r="AK19" i="11" a="1"/>
  <c r="AK19" i="11" s="1"/>
  <c r="AK70" i="11" a="1"/>
  <c r="AK70" i="11" s="1"/>
  <c r="AK15" i="11" a="1"/>
  <c r="AK15" i="11" s="1"/>
  <c r="AK72" i="11" a="1"/>
  <c r="AK72" i="11" s="1"/>
  <c r="AK61" i="11" a="1"/>
  <c r="AK61" i="11" s="1"/>
  <c r="AK34" i="11" a="1"/>
  <c r="AK34" i="11" s="1"/>
  <c r="AK20" i="11" a="1"/>
  <c r="AK20" i="11" s="1"/>
  <c r="AK60" i="11" a="1"/>
  <c r="AK60" i="11" s="1"/>
  <c r="AK39" i="11" a="1"/>
  <c r="AK39" i="11" s="1"/>
  <c r="AK32" i="11" a="1"/>
  <c r="AK32" i="11" s="1"/>
  <c r="AK89" i="11" a="1"/>
  <c r="AK89" i="11" s="1"/>
  <c r="AK85" i="11" a="1"/>
  <c r="AK85" i="11" s="1"/>
  <c r="AK69" i="11" a="1"/>
  <c r="AK69" i="11" s="1"/>
  <c r="AK47" i="11" a="1"/>
  <c r="AK47" i="11" s="1"/>
  <c r="AK57" i="11" a="1"/>
  <c r="AK57" i="11" s="1"/>
  <c r="AK43" i="11" a="1"/>
  <c r="AK43" i="11" s="1"/>
  <c r="AK29" i="11" a="1"/>
  <c r="AK29" i="11" s="1"/>
  <c r="AK33" i="11" a="1"/>
  <c r="AK33" i="11" s="1"/>
  <c r="AK41" i="11" a="1"/>
  <c r="AK41" i="11" s="1"/>
  <c r="AK8" i="11" a="1"/>
  <c r="AK8" i="11" s="1"/>
  <c r="AK86" i="11" a="1"/>
  <c r="AK86" i="11" s="1"/>
  <c r="AK37" i="11" a="1"/>
  <c r="AK37" i="11" s="1"/>
  <c r="AK91" i="11" a="1"/>
  <c r="AK91" i="11" s="1"/>
  <c r="AK56" i="11" a="1"/>
  <c r="AK56" i="11" s="1"/>
  <c r="AK27" i="11" a="1"/>
  <c r="AK27" i="11" s="1"/>
  <c r="AK74" i="11" a="1"/>
  <c r="AK74" i="11" s="1"/>
  <c r="AK65" i="11" a="1"/>
  <c r="AK65" i="11" s="1"/>
  <c r="AK22" i="11" a="1"/>
  <c r="AK22" i="11" s="1"/>
  <c r="AK67" i="11" a="1"/>
  <c r="AK67" i="11" s="1"/>
  <c r="AK26" i="11" a="1"/>
  <c r="AK26" i="11" s="1"/>
  <c r="AK81" i="11" a="1"/>
  <c r="AK81" i="11" s="1"/>
  <c r="AK79" i="11" a="1"/>
  <c r="AK79" i="11" s="1"/>
  <c r="AK83" i="11" a="1"/>
  <c r="AK83" i="11" s="1"/>
  <c r="AK40" i="11" a="1"/>
  <c r="AK40" i="11" s="1"/>
  <c r="AK49" i="11" a="1"/>
  <c r="AK49" i="11" s="1"/>
  <c r="AK63" i="11" a="1"/>
  <c r="AK63" i="11" s="1"/>
  <c r="AK21" i="11" a="1"/>
  <c r="AK21" i="11" s="1"/>
  <c r="AK31" i="11" a="1"/>
  <c r="AK31" i="11" s="1"/>
  <c r="AK36" i="11" a="1"/>
  <c r="AK36" i="11" s="1"/>
  <c r="AK30" i="11" a="1"/>
  <c r="AK30" i="11" s="1"/>
  <c r="AK9" i="11" a="1"/>
  <c r="AK9" i="11" s="1"/>
  <c r="AK84" i="11" a="1"/>
  <c r="AK84" i="11" s="1"/>
  <c r="AK54" i="11" a="1"/>
  <c r="AK54" i="11" s="1"/>
  <c r="AK28" i="11" a="1"/>
  <c r="AK28" i="11" s="1"/>
  <c r="AK80" i="11" a="1"/>
  <c r="AK80" i="11" s="1"/>
  <c r="AK42" i="11" a="1"/>
  <c r="AK42" i="11" s="1"/>
  <c r="AK48" i="11" a="1"/>
  <c r="AK48" i="11" s="1"/>
  <c r="AK53" i="11" a="1"/>
  <c r="AK53" i="11" s="1"/>
  <c r="AK90" i="11" a="1"/>
  <c r="AK90" i="11" s="1"/>
  <c r="AK38" i="11" a="1"/>
  <c r="AK38" i="11" s="1"/>
  <c r="AK75" i="11" a="1"/>
  <c r="AK75" i="11" s="1"/>
  <c r="AK87" i="11" a="1"/>
  <c r="AK87" i="11" s="1"/>
  <c r="AK71" i="11" a="1"/>
  <c r="AK71" i="11" s="1"/>
  <c r="AK73" i="11" a="1"/>
  <c r="AK73" i="11" s="1"/>
  <c r="AK35" i="11" a="1"/>
  <c r="AK35" i="11" s="1"/>
  <c r="AK51" i="11" a="1"/>
  <c r="AK51" i="11" s="1"/>
  <c r="AK18" i="11" a="1"/>
  <c r="AK18" i="11" s="1"/>
  <c r="AK46" i="11" a="1"/>
  <c r="AK46" i="11" s="1"/>
  <c r="AK24" i="11" a="1"/>
  <c r="AK24" i="11" s="1"/>
  <c r="AK14" i="11" a="1"/>
  <c r="AK14" i="11" s="1"/>
  <c r="AK76" i="11" a="1"/>
  <c r="AK76" i="11" s="1"/>
  <c r="AK13" i="11" a="1"/>
  <c r="AK13" i="11" s="1"/>
  <c r="AK50" i="11" a="1"/>
  <c r="AK50" i="11" s="1"/>
  <c r="AK12" i="11" a="1"/>
  <c r="AK12" i="11" s="1"/>
  <c r="AK82" i="11" a="1"/>
  <c r="AK82" i="11" s="1"/>
  <c r="AK64" i="11" a="1"/>
  <c r="AK64" i="11" s="1"/>
  <c r="AL7" i="11"/>
  <c r="AK78" i="11" a="1"/>
  <c r="AK78" i="11" s="1"/>
  <c r="AK52" i="11" a="1"/>
  <c r="AK52" i="11" s="1"/>
  <c r="AK59" i="11" a="1"/>
  <c r="AK59" i="11" s="1"/>
  <c r="AK11" i="11" a="1"/>
  <c r="AK11" i="11" s="1"/>
  <c r="AJ1001" i="11"/>
  <c r="AK1001" i="3"/>
  <c r="AK1001" i="10"/>
  <c r="AL98" i="10" a="1"/>
  <c r="AL98" i="10" s="1"/>
  <c r="AL62" i="10" a="1"/>
  <c r="AL62" i="10" s="1"/>
  <c r="AL95" i="10" a="1"/>
  <c r="AL95" i="10" s="1"/>
  <c r="AL100" i="10" a="1"/>
  <c r="AL100" i="10" s="1"/>
  <c r="AL61" i="10" a="1"/>
  <c r="AL61" i="10" s="1"/>
  <c r="AL93" i="10" a="1"/>
  <c r="AL93" i="10" s="1"/>
  <c r="AL90" i="10" a="1"/>
  <c r="AL90" i="10" s="1"/>
  <c r="AL96" i="10" a="1"/>
  <c r="AL96" i="10" s="1"/>
  <c r="AL87" i="10" a="1"/>
  <c r="AL87" i="10" s="1"/>
  <c r="AL99" i="10" a="1"/>
  <c r="AL99" i="10" s="1"/>
  <c r="AL84" i="10" a="1"/>
  <c r="AL84" i="10" s="1"/>
  <c r="AL57" i="10" a="1"/>
  <c r="AL57" i="10" s="1"/>
  <c r="AL85" i="10" a="1"/>
  <c r="AL85" i="10" s="1"/>
  <c r="AL83" i="10" a="1"/>
  <c r="AL83" i="10" s="1"/>
  <c r="AL77" i="10" a="1"/>
  <c r="AL77" i="10" s="1"/>
  <c r="AL82" i="10" a="1"/>
  <c r="AL82" i="10" s="1"/>
  <c r="AL74" i="10" a="1"/>
  <c r="AL74" i="10" s="1"/>
  <c r="AL86" i="10" a="1"/>
  <c r="AL86" i="10" s="1"/>
  <c r="AL79" i="10" a="1"/>
  <c r="AL79" i="10" s="1"/>
  <c r="AL91" i="10" a="1"/>
  <c r="AL91" i="10" s="1"/>
  <c r="AL80" i="10" a="1"/>
  <c r="AL80" i="10" s="1"/>
  <c r="AL72" i="10" a="1"/>
  <c r="AL72" i="10" s="1"/>
  <c r="AL70" i="10" a="1"/>
  <c r="AL70" i="10" s="1"/>
  <c r="AL60" i="10" a="1"/>
  <c r="AL60" i="10" s="1"/>
  <c r="AL92" i="10" a="1"/>
  <c r="AL92" i="10" s="1"/>
  <c r="AL76" i="10" a="1"/>
  <c r="AL76" i="10" s="1"/>
  <c r="AL67" i="10" a="1"/>
  <c r="AL67" i="10" s="1"/>
  <c r="AL64" i="10" a="1"/>
  <c r="AL64" i="10" s="1"/>
  <c r="AL97" i="10" a="1"/>
  <c r="AL97" i="10" s="1"/>
  <c r="AL94" i="10" a="1"/>
  <c r="AL94" i="10" s="1"/>
  <c r="AL81" i="10" a="1"/>
  <c r="AL81" i="10" s="1"/>
  <c r="AL73" i="10" a="1"/>
  <c r="AL73" i="10" s="1"/>
  <c r="AL65" i="10" a="1"/>
  <c r="AL65" i="10" s="1"/>
  <c r="AL56" i="10" a="1"/>
  <c r="AL56" i="10" s="1"/>
  <c r="AL48" i="10" a="1"/>
  <c r="AL48" i="10" s="1"/>
  <c r="AL40" i="10" a="1"/>
  <c r="AL40" i="10" s="1"/>
  <c r="AL32" i="10" a="1"/>
  <c r="AL32" i="10" s="1"/>
  <c r="AL88" i="10" a="1"/>
  <c r="AL88" i="10" s="1"/>
  <c r="AL66" i="10" a="1"/>
  <c r="AL66" i="10" s="1"/>
  <c r="AL53" i="10" a="1"/>
  <c r="AL53" i="10" s="1"/>
  <c r="AL45" i="10" a="1"/>
  <c r="AL45" i="10" s="1"/>
  <c r="AL37" i="10" a="1"/>
  <c r="AL37" i="10" s="1"/>
  <c r="AL69" i="10" a="1"/>
  <c r="AL69" i="10" s="1"/>
  <c r="AL59" i="10" a="1"/>
  <c r="AL59" i="10" s="1"/>
  <c r="AL50" i="10" a="1"/>
  <c r="AL50" i="10" s="1"/>
  <c r="AL42" i="10" a="1"/>
  <c r="AL42" i="10" s="1"/>
  <c r="AL34" i="10" a="1"/>
  <c r="AL34" i="10" s="1"/>
  <c r="AL89" i="10" a="1"/>
  <c r="AL89" i="10" s="1"/>
  <c r="AL78" i="10" a="1"/>
  <c r="AL78" i="10" s="1"/>
  <c r="AL63" i="10" a="1"/>
  <c r="AL63" i="10" s="1"/>
  <c r="AL51" i="10" a="1"/>
  <c r="AL51" i="10" s="1"/>
  <c r="AL43" i="10" a="1"/>
  <c r="AL43" i="10" s="1"/>
  <c r="AL35" i="10" a="1"/>
  <c r="AL35" i="10" s="1"/>
  <c r="AL58" i="10" a="1"/>
  <c r="AL58" i="10" s="1"/>
  <c r="AL46" i="10" a="1"/>
  <c r="AL46" i="10" s="1"/>
  <c r="AL29" i="10" a="1"/>
  <c r="AL29" i="10" s="1"/>
  <c r="AL49" i="10" a="1"/>
  <c r="AL49" i="10" s="1"/>
  <c r="AL38" i="10" a="1"/>
  <c r="AL38" i="10" s="1"/>
  <c r="AL26" i="10" a="1"/>
  <c r="AL26" i="10" s="1"/>
  <c r="AL75" i="10" a="1"/>
  <c r="AL75" i="10" s="1"/>
  <c r="AL68" i="10" a="1"/>
  <c r="AL68" i="10" s="1"/>
  <c r="AL41" i="10" a="1"/>
  <c r="AL41" i="10" s="1"/>
  <c r="AL30" i="10" a="1"/>
  <c r="AL30" i="10" s="1"/>
  <c r="AL23" i="10" a="1"/>
  <c r="AL23" i="10" s="1"/>
  <c r="AL52" i="10" a="1"/>
  <c r="AL52" i="10" s="1"/>
  <c r="AL71" i="10" a="1"/>
  <c r="AL71" i="10" s="1"/>
  <c r="AL55" i="10" a="1"/>
  <c r="AL55" i="10" s="1"/>
  <c r="AL54" i="10" a="1"/>
  <c r="AL54" i="10" s="1"/>
  <c r="AL31" i="10" a="1"/>
  <c r="AL31" i="10" s="1"/>
  <c r="AL24" i="10" a="1"/>
  <c r="AL24" i="10" s="1"/>
  <c r="AL28" i="10" a="1"/>
  <c r="AL28" i="10" s="1"/>
  <c r="AL44" i="10" a="1"/>
  <c r="AL44" i="10" s="1"/>
  <c r="AL22" i="10" a="1"/>
  <c r="AL22" i="10" s="1"/>
  <c r="AL39" i="10" a="1"/>
  <c r="AL39" i="10" s="1"/>
  <c r="AL15" i="10" a="1"/>
  <c r="AL15" i="10" s="1"/>
  <c r="AL20" i="10" a="1"/>
  <c r="AL20" i="10" s="1"/>
  <c r="AL12" i="10" a="1"/>
  <c r="AL12" i="10" s="1"/>
  <c r="AM7" i="10"/>
  <c r="AL36" i="10" a="1"/>
  <c r="AL36" i="10" s="1"/>
  <c r="AL17" i="10" a="1"/>
  <c r="AL17" i="10" s="1"/>
  <c r="AL9" i="10" a="1"/>
  <c r="AL9" i="10" s="1"/>
  <c r="AL33" i="10" a="1"/>
  <c r="AL33" i="10" s="1"/>
  <c r="AL19" i="10" a="1"/>
  <c r="AL19" i="10" s="1"/>
  <c r="AL25" i="10" a="1"/>
  <c r="AL25" i="10" s="1"/>
  <c r="AL21" i="10" a="1"/>
  <c r="AL21" i="10" s="1"/>
  <c r="AL47" i="10" a="1"/>
  <c r="AL47" i="10" s="1"/>
  <c r="AL27" i="10" a="1"/>
  <c r="AL27" i="10" s="1"/>
  <c r="AL18" i="10" a="1"/>
  <c r="AL18" i="10" s="1"/>
  <c r="AL10" i="10" a="1"/>
  <c r="AL10" i="10" s="1"/>
  <c r="AL11" i="10" a="1"/>
  <c r="AL11" i="10" s="1"/>
  <c r="AL14" i="10" a="1"/>
  <c r="AL14" i="10" s="1"/>
  <c r="AL13" i="10" a="1"/>
  <c r="AL13" i="10" s="1"/>
  <c r="AL16" i="10" a="1"/>
  <c r="AL16" i="10" s="1"/>
  <c r="AL8" i="10" a="1"/>
  <c r="AL8" i="10" s="1"/>
  <c r="AL14" i="3" a="1"/>
  <c r="AL14" i="3" s="1"/>
  <c r="AL22" i="3" a="1"/>
  <c r="AL22" i="3" s="1"/>
  <c r="AL10" i="3" a="1"/>
  <c r="AL10" i="3" s="1"/>
  <c r="AL13" i="3" a="1"/>
  <c r="AL13" i="3" s="1"/>
  <c r="AL24" i="3" a="1"/>
  <c r="AL24" i="3" s="1"/>
  <c r="AL17" i="3" a="1"/>
  <c r="AL17" i="3" s="1"/>
  <c r="AL15" i="3" a="1"/>
  <c r="AL15" i="3" s="1"/>
  <c r="AL20" i="3" a="1"/>
  <c r="AL20" i="3" s="1"/>
  <c r="AL29" i="3" a="1"/>
  <c r="AL29" i="3" s="1"/>
  <c r="AL54" i="3" a="1"/>
  <c r="AL54" i="3" s="1"/>
  <c r="AL57" i="3" a="1"/>
  <c r="AL57" i="3" s="1"/>
  <c r="AL65" i="3" a="1"/>
  <c r="AL65" i="3" s="1"/>
  <c r="AL67" i="3" a="1"/>
  <c r="AL67" i="3" s="1"/>
  <c r="AL90" i="3" a="1"/>
  <c r="AL90" i="3" s="1"/>
  <c r="AL99" i="3" a="1"/>
  <c r="AL99" i="3" s="1"/>
  <c r="AL101" i="3" a="1"/>
  <c r="AL101" i="3" s="1"/>
  <c r="AL105" i="3" a="1"/>
  <c r="AL105" i="3" s="1"/>
  <c r="AL112" i="3" a="1"/>
  <c r="AL112" i="3" s="1"/>
  <c r="AL16" i="3" a="1"/>
  <c r="AL16" i="3" s="1"/>
  <c r="AL18" i="3" a="1"/>
  <c r="AL18" i="3" s="1"/>
  <c r="AL34" i="3" a="1"/>
  <c r="AL34" i="3" s="1"/>
  <c r="AL36" i="3" a="1"/>
  <c r="AL36" i="3" s="1"/>
  <c r="AL40" i="3" a="1"/>
  <c r="AL40" i="3" s="1"/>
  <c r="AL44" i="3" a="1"/>
  <c r="AL44" i="3" s="1"/>
  <c r="AL50" i="3" a="1"/>
  <c r="AL50" i="3" s="1"/>
  <c r="AL69" i="3" a="1"/>
  <c r="AL69" i="3" s="1"/>
  <c r="AL92" i="3" a="1"/>
  <c r="AL92" i="3" s="1"/>
  <c r="AL94" i="3" a="1"/>
  <c r="AL94" i="3" s="1"/>
  <c r="AL108" i="3" a="1"/>
  <c r="AL108" i="3" s="1"/>
  <c r="AL115" i="3" a="1"/>
  <c r="AL115" i="3" s="1"/>
  <c r="AL119" i="3" a="1"/>
  <c r="AL119" i="3" s="1"/>
  <c r="AL8" i="3" a="1"/>
  <c r="AL8" i="3" s="1"/>
  <c r="AL9" i="3" a="1"/>
  <c r="AL9" i="3" s="1"/>
  <c r="AL26" i="3" a="1"/>
  <c r="AL26" i="3" s="1"/>
  <c r="AL41" i="3" a="1"/>
  <c r="AL41" i="3" s="1"/>
  <c r="AL62" i="3" a="1"/>
  <c r="AL62" i="3" s="1"/>
  <c r="AL71" i="3" a="1"/>
  <c r="AL71" i="3" s="1"/>
  <c r="AL73" i="3" a="1"/>
  <c r="AL73" i="3" s="1"/>
  <c r="AL77" i="3" a="1"/>
  <c r="AL77" i="3" s="1"/>
  <c r="AL80" i="3" a="1"/>
  <c r="AL80" i="3" s="1"/>
  <c r="AL83" i="3" a="1"/>
  <c r="AL83" i="3" s="1"/>
  <c r="AL85" i="3" a="1"/>
  <c r="AL85" i="3" s="1"/>
  <c r="AL96" i="3" a="1"/>
  <c r="AL96" i="3" s="1"/>
  <c r="AL104" i="3" a="1"/>
  <c r="AL104" i="3" s="1"/>
  <c r="AL111" i="3" a="1"/>
  <c r="AL111" i="3" s="1"/>
  <c r="AL11" i="3" a="1"/>
  <c r="AL11" i="3" s="1"/>
  <c r="AL28" i="3" a="1"/>
  <c r="AL28" i="3" s="1"/>
  <c r="AL33" i="3" a="1"/>
  <c r="AL33" i="3" s="1"/>
  <c r="AL42" i="3" a="1"/>
  <c r="AL42" i="3" s="1"/>
  <c r="AL48" i="3" a="1"/>
  <c r="AL48" i="3" s="1"/>
  <c r="AL59" i="3" a="1"/>
  <c r="AL59" i="3" s="1"/>
  <c r="AL61" i="3" a="1"/>
  <c r="AL61" i="3" s="1"/>
  <c r="AL66" i="3" a="1"/>
  <c r="AL66" i="3" s="1"/>
  <c r="AL89" i="3" a="1"/>
  <c r="AL89" i="3" s="1"/>
  <c r="AL91" i="3" a="1"/>
  <c r="AL91" i="3" s="1"/>
  <c r="AL100" i="3" a="1"/>
  <c r="AL100" i="3" s="1"/>
  <c r="AL30" i="3" a="1"/>
  <c r="AL30" i="3" s="1"/>
  <c r="AL35" i="3" a="1"/>
  <c r="AL35" i="3" s="1"/>
  <c r="AL39" i="3" a="1"/>
  <c r="AL39" i="3" s="1"/>
  <c r="AL52" i="3" a="1"/>
  <c r="AL52" i="3" s="1"/>
  <c r="AL55" i="3" a="1"/>
  <c r="AL55" i="3" s="1"/>
  <c r="AL58" i="3" a="1"/>
  <c r="AL58" i="3" s="1"/>
  <c r="AL68" i="3" a="1"/>
  <c r="AL68" i="3" s="1"/>
  <c r="AL79" i="3" a="1"/>
  <c r="AL79" i="3" s="1"/>
  <c r="AL82" i="3" a="1"/>
  <c r="AL82" i="3" s="1"/>
  <c r="AL93" i="3" a="1"/>
  <c r="AL93" i="3" s="1"/>
  <c r="AL23" i="3" a="1"/>
  <c r="AL23" i="3" s="1"/>
  <c r="AL27" i="3" a="1"/>
  <c r="AL27" i="3" s="1"/>
  <c r="AL46" i="3" a="1"/>
  <c r="AL46" i="3" s="1"/>
  <c r="AL47" i="3" a="1"/>
  <c r="AL47" i="3" s="1"/>
  <c r="AL63" i="3" a="1"/>
  <c r="AL63" i="3" s="1"/>
  <c r="AL70" i="3" a="1"/>
  <c r="AL70" i="3" s="1"/>
  <c r="AL72" i="3" a="1"/>
  <c r="AL72" i="3" s="1"/>
  <c r="AL74" i="3" a="1"/>
  <c r="AL74" i="3" s="1"/>
  <c r="AL78" i="3" a="1"/>
  <c r="AL78" i="3" s="1"/>
  <c r="AL84" i="3" a="1"/>
  <c r="AL84" i="3" s="1"/>
  <c r="AL95" i="3" a="1"/>
  <c r="AL95" i="3" s="1"/>
  <c r="AL97" i="3" a="1"/>
  <c r="AL97" i="3" s="1"/>
  <c r="AL19" i="3" a="1"/>
  <c r="AL19" i="3" s="1"/>
  <c r="AL21" i="3" a="1"/>
  <c r="AL21" i="3" s="1"/>
  <c r="AL25" i="3" a="1"/>
  <c r="AL25" i="3" s="1"/>
  <c r="AL32" i="3" a="1"/>
  <c r="AL32" i="3" s="1"/>
  <c r="AL37" i="3" a="1"/>
  <c r="AL37" i="3" s="1"/>
  <c r="AL43" i="3" a="1"/>
  <c r="AL43" i="3" s="1"/>
  <c r="AL51" i="3" a="1"/>
  <c r="AL51" i="3" s="1"/>
  <c r="AL60" i="3" a="1"/>
  <c r="AL60" i="3" s="1"/>
  <c r="AL76" i="3" a="1"/>
  <c r="AL76" i="3" s="1"/>
  <c r="AL81" i="3" a="1"/>
  <c r="AL81" i="3" s="1"/>
  <c r="AL86" i="3" a="1"/>
  <c r="AL86" i="3" s="1"/>
  <c r="AL88" i="3" a="1"/>
  <c r="AL88" i="3" s="1"/>
  <c r="AL102" i="3" a="1"/>
  <c r="AL102" i="3" s="1"/>
  <c r="AL109" i="3" a="1"/>
  <c r="AL109" i="3" s="1"/>
  <c r="AL116" i="3" a="1"/>
  <c r="AL116" i="3" s="1"/>
  <c r="AL120" i="3" a="1"/>
  <c r="AL120" i="3" s="1"/>
  <c r="AL114" i="3" a="1"/>
  <c r="AL114" i="3" s="1"/>
  <c r="AL56" i="3" a="1"/>
  <c r="AL56" i="3" s="1"/>
  <c r="AL113" i="3" a="1"/>
  <c r="AL113" i="3" s="1"/>
  <c r="AL117" i="3" a="1"/>
  <c r="AL117" i="3" s="1"/>
  <c r="AL31" i="3" a="1"/>
  <c r="AL31" i="3" s="1"/>
  <c r="AL87" i="3" a="1"/>
  <c r="AL87" i="3" s="1"/>
  <c r="AL106" i="3" a="1"/>
  <c r="AL106" i="3" s="1"/>
  <c r="AL12" i="3" a="1"/>
  <c r="AL12" i="3" s="1"/>
  <c r="AL98" i="3" a="1"/>
  <c r="AL98" i="3" s="1"/>
  <c r="AL118" i="3" a="1"/>
  <c r="AL118" i="3" s="1"/>
  <c r="AL53" i="3" a="1"/>
  <c r="AL53" i="3" s="1"/>
  <c r="AL110" i="3" a="1"/>
  <c r="AL110" i="3" s="1"/>
  <c r="AL38" i="3" a="1"/>
  <c r="AL38" i="3" s="1"/>
  <c r="AL45" i="3" a="1"/>
  <c r="AL45" i="3" s="1"/>
  <c r="AL49" i="3" a="1"/>
  <c r="AL49" i="3" s="1"/>
  <c r="AL103" i="3" a="1"/>
  <c r="AL103" i="3" s="1"/>
  <c r="AL121" i="3" a="1"/>
  <c r="AL121" i="3" s="1"/>
  <c r="AL64" i="3" a="1"/>
  <c r="AL64" i="3" s="1"/>
  <c r="AL75" i="3" a="1"/>
  <c r="AL75" i="3" s="1"/>
  <c r="AL107" i="3" a="1"/>
  <c r="AL107" i="3" s="1"/>
  <c r="AL122" i="3" a="1"/>
  <c r="AL122" i="3" s="1"/>
  <c r="AK1001" i="11" l="1"/>
  <c r="AL77" i="11" a="1"/>
  <c r="AL77" i="11" s="1"/>
  <c r="AL69" i="11" a="1"/>
  <c r="AL69" i="11" s="1"/>
  <c r="AL79" i="11" a="1"/>
  <c r="AL79" i="11" s="1"/>
  <c r="AL75" i="11" a="1"/>
  <c r="AL75" i="11" s="1"/>
  <c r="AL74" i="11" a="1"/>
  <c r="AL74" i="11" s="1"/>
  <c r="AL61" i="11" a="1"/>
  <c r="AL61" i="11" s="1"/>
  <c r="AL20" i="11" a="1"/>
  <c r="AL20" i="11" s="1"/>
  <c r="AL37" i="11" a="1"/>
  <c r="AL37" i="11" s="1"/>
  <c r="AL10" i="11" a="1"/>
  <c r="AL10" i="11" s="1"/>
  <c r="AL27" i="11" a="1"/>
  <c r="AL27" i="11" s="1"/>
  <c r="AL63" i="11" a="1"/>
  <c r="AL63" i="11" s="1"/>
  <c r="AL25" i="11" a="1"/>
  <c r="AL25" i="11" s="1"/>
  <c r="AL82" i="11" a="1"/>
  <c r="AL82" i="11" s="1"/>
  <c r="AL15" i="11" a="1"/>
  <c r="AL15" i="11" s="1"/>
  <c r="AL57" i="11" a="1"/>
  <c r="AL57" i="11" s="1"/>
  <c r="AL45" i="11" a="1"/>
  <c r="AL45" i="11" s="1"/>
  <c r="AL11" i="11" a="1"/>
  <c r="AL11" i="11" s="1"/>
  <c r="AL64" i="11" a="1"/>
  <c r="AL64" i="11" s="1"/>
  <c r="AL48" i="11" a="1"/>
  <c r="AL48" i="11" s="1"/>
  <c r="AL91" i="11" a="1"/>
  <c r="AL91" i="11" s="1"/>
  <c r="AL90" i="11" a="1"/>
  <c r="AL90" i="11" s="1"/>
  <c r="AL84" i="11" a="1"/>
  <c r="AL84" i="11" s="1"/>
  <c r="AL54" i="11" a="1"/>
  <c r="AL54" i="11" s="1"/>
  <c r="AL65" i="11" a="1"/>
  <c r="AL65" i="11" s="1"/>
  <c r="AL60" i="11" a="1"/>
  <c r="AL60" i="11" s="1"/>
  <c r="AL33" i="11" a="1"/>
  <c r="AL33" i="11" s="1"/>
  <c r="AL12" i="11" a="1"/>
  <c r="AL12" i="11" s="1"/>
  <c r="AL35" i="11" a="1"/>
  <c r="AL35" i="11" s="1"/>
  <c r="AL14" i="11" a="1"/>
  <c r="AL14" i="11" s="1"/>
  <c r="AL8" i="11" a="1"/>
  <c r="AL8" i="11" s="1"/>
  <c r="AL66" i="11" a="1"/>
  <c r="AL66" i="11" s="1"/>
  <c r="AL46" i="11" a="1"/>
  <c r="AL46" i="11" s="1"/>
  <c r="AL32" i="11" a="1"/>
  <c r="AL32" i="11" s="1"/>
  <c r="AL62" i="11" a="1"/>
  <c r="AL62" i="11" s="1"/>
  <c r="AL58" i="11" a="1"/>
  <c r="AL58" i="11" s="1"/>
  <c r="AL21" i="11" a="1"/>
  <c r="AL21" i="11" s="1"/>
  <c r="AL86" i="11" a="1"/>
  <c r="AL86" i="11" s="1"/>
  <c r="AL50" i="11" a="1"/>
  <c r="AL50" i="11" s="1"/>
  <c r="AL87" i="11" a="1"/>
  <c r="AL87" i="11" s="1"/>
  <c r="AL43" i="11" a="1"/>
  <c r="AL43" i="11" s="1"/>
  <c r="AL83" i="11" a="1"/>
  <c r="AL83" i="11" s="1"/>
  <c r="AL78" i="11" a="1"/>
  <c r="AL78" i="11" s="1"/>
  <c r="AL80" i="11" a="1"/>
  <c r="AL80" i="11" s="1"/>
  <c r="AL89" i="11" a="1"/>
  <c r="AL89" i="11" s="1"/>
  <c r="AL53" i="11" a="1"/>
  <c r="AL53" i="11" s="1"/>
  <c r="AL59" i="11" a="1"/>
  <c r="AL59" i="11" s="1"/>
  <c r="AL31" i="11" a="1"/>
  <c r="AL31" i="11" s="1"/>
  <c r="AM7" i="11"/>
  <c r="AL40" i="11" a="1"/>
  <c r="AL40" i="11" s="1"/>
  <c r="AL29" i="11" a="1"/>
  <c r="AL29" i="11" s="1"/>
  <c r="AL30" i="11" a="1"/>
  <c r="AL30" i="11" s="1"/>
  <c r="AL88" i="11" a="1"/>
  <c r="AL88" i="11" s="1"/>
  <c r="AL23" i="11" a="1"/>
  <c r="AL23" i="11" s="1"/>
  <c r="AL34" i="11" a="1"/>
  <c r="AL34" i="11" s="1"/>
  <c r="AL85" i="11" a="1"/>
  <c r="AL85" i="11" s="1"/>
  <c r="AL38" i="11" a="1"/>
  <c r="AL38" i="11" s="1"/>
  <c r="AL17" i="11" a="1"/>
  <c r="AL17" i="11" s="1"/>
  <c r="AL22" i="11" a="1"/>
  <c r="AL22" i="11" s="1"/>
  <c r="AL70" i="11" a="1"/>
  <c r="AL70" i="11" s="1"/>
  <c r="AL44" i="11" a="1"/>
  <c r="AL44" i="11" s="1"/>
  <c r="AL49" i="11" a="1"/>
  <c r="AL49" i="11" s="1"/>
  <c r="AL26" i="11" a="1"/>
  <c r="AL26" i="11" s="1"/>
  <c r="AL36" i="11" a="1"/>
  <c r="AL36" i="11" s="1"/>
  <c r="AL81" i="11" a="1"/>
  <c r="AL81" i="11" s="1"/>
  <c r="AL68" i="11" a="1"/>
  <c r="AL68" i="11" s="1"/>
  <c r="AL42" i="11" a="1"/>
  <c r="AL42" i="11" s="1"/>
  <c r="AL52" i="11" a="1"/>
  <c r="AL52" i="11" s="1"/>
  <c r="AL41" i="11" a="1"/>
  <c r="AL41" i="11" s="1"/>
  <c r="AL55" i="11" a="1"/>
  <c r="AL55" i="11" s="1"/>
  <c r="AL28" i="11" a="1"/>
  <c r="AL28" i="11" s="1"/>
  <c r="AL47" i="11" a="1"/>
  <c r="AL47" i="11" s="1"/>
  <c r="AL18" i="11" a="1"/>
  <c r="AL18" i="11" s="1"/>
  <c r="AL16" i="11" a="1"/>
  <c r="AL16" i="11" s="1"/>
  <c r="AL73" i="11" a="1"/>
  <c r="AL73" i="11" s="1"/>
  <c r="AL67" i="11" a="1"/>
  <c r="AL67" i="11" s="1"/>
  <c r="AL19" i="11" a="1"/>
  <c r="AL19" i="11" s="1"/>
  <c r="AL51" i="11" a="1"/>
  <c r="AL51" i="11" s="1"/>
  <c r="AL39" i="11" a="1"/>
  <c r="AL39" i="11" s="1"/>
  <c r="AL76" i="11" a="1"/>
  <c r="AL76" i="11" s="1"/>
  <c r="AL72" i="11" a="1"/>
  <c r="AL72" i="11" s="1"/>
  <c r="AL9" i="11" a="1"/>
  <c r="AL9" i="11" s="1"/>
  <c r="AL24" i="11" a="1"/>
  <c r="AL24" i="11" s="1"/>
  <c r="AL71" i="11" a="1"/>
  <c r="AL71" i="11" s="1"/>
  <c r="AL56" i="11" a="1"/>
  <c r="AL56" i="11" s="1"/>
  <c r="AL13" i="11" a="1"/>
  <c r="AL13" i="11" s="1"/>
  <c r="AL1001" i="3"/>
  <c r="AL1001" i="10"/>
  <c r="AM100" i="10" a="1"/>
  <c r="AM100" i="10" s="1"/>
  <c r="AM97" i="10" a="1"/>
  <c r="AM97" i="10" s="1"/>
  <c r="AM57" i="10" a="1"/>
  <c r="AM57" i="10" s="1"/>
  <c r="AM94" i="10" a="1"/>
  <c r="AM94" i="10" s="1"/>
  <c r="AM62" i="10" a="1"/>
  <c r="AM62" i="10" s="1"/>
  <c r="AM95" i="10" a="1"/>
  <c r="AM95" i="10" s="1"/>
  <c r="AM99" i="10" a="1"/>
  <c r="AM99" i="10" s="1"/>
  <c r="AM98" i="10" a="1"/>
  <c r="AM98" i="10" s="1"/>
  <c r="AM84" i="10" a="1"/>
  <c r="AM84" i="10" s="1"/>
  <c r="AM89" i="10" a="1"/>
  <c r="AM89" i="10" s="1"/>
  <c r="AM92" i="10" a="1"/>
  <c r="AM92" i="10" s="1"/>
  <c r="AM86" i="10" a="1"/>
  <c r="AM86" i="10" s="1"/>
  <c r="AM61" i="10" a="1"/>
  <c r="AM61" i="10" s="1"/>
  <c r="AM96" i="10" a="1"/>
  <c r="AM96" i="10" s="1"/>
  <c r="AM87" i="10" a="1"/>
  <c r="AM87" i="10" s="1"/>
  <c r="AM79" i="10" a="1"/>
  <c r="AM79" i="10" s="1"/>
  <c r="AM85" i="10" a="1"/>
  <c r="AM85" i="10" s="1"/>
  <c r="AM76" i="10" a="1"/>
  <c r="AM76" i="10" s="1"/>
  <c r="AM81" i="10" a="1"/>
  <c r="AM81" i="10" s="1"/>
  <c r="AM73" i="10" a="1"/>
  <c r="AM73" i="10" s="1"/>
  <c r="AM93" i="10" a="1"/>
  <c r="AM93" i="10" s="1"/>
  <c r="AM82" i="10" a="1"/>
  <c r="AM82" i="10" s="1"/>
  <c r="AM74" i="10" a="1"/>
  <c r="AM74" i="10" s="1"/>
  <c r="AM64" i="10" a="1"/>
  <c r="AM64" i="10" s="1"/>
  <c r="AM75" i="10" a="1"/>
  <c r="AM75" i="10" s="1"/>
  <c r="AM69" i="10" a="1"/>
  <c r="AM69" i="10" s="1"/>
  <c r="AM66" i="10" a="1"/>
  <c r="AM66" i="10" s="1"/>
  <c r="AM83" i="10" a="1"/>
  <c r="AM83" i="10" s="1"/>
  <c r="AM67" i="10" a="1"/>
  <c r="AM67" i="10" s="1"/>
  <c r="AM72" i="10" a="1"/>
  <c r="AM72" i="10" s="1"/>
  <c r="AM65" i="10" a="1"/>
  <c r="AM65" i="10" s="1"/>
  <c r="AM59" i="10" a="1"/>
  <c r="AM59" i="10" s="1"/>
  <c r="AM50" i="10" a="1"/>
  <c r="AM50" i="10" s="1"/>
  <c r="AM42" i="10" a="1"/>
  <c r="AM42" i="10" s="1"/>
  <c r="AM34" i="10" a="1"/>
  <c r="AM34" i="10" s="1"/>
  <c r="AM77" i="10" a="1"/>
  <c r="AM77" i="10" s="1"/>
  <c r="AM55" i="10" a="1"/>
  <c r="AM55" i="10" s="1"/>
  <c r="AM47" i="10" a="1"/>
  <c r="AM47" i="10" s="1"/>
  <c r="AM39" i="10" a="1"/>
  <c r="AM39" i="10" s="1"/>
  <c r="AM31" i="10" a="1"/>
  <c r="AM31" i="10" s="1"/>
  <c r="AM52" i="10" a="1"/>
  <c r="AM52" i="10" s="1"/>
  <c r="AM44" i="10" a="1"/>
  <c r="AM44" i="10" s="1"/>
  <c r="AM36" i="10" a="1"/>
  <c r="AM36" i="10" s="1"/>
  <c r="AM90" i="10" a="1"/>
  <c r="AM90" i="10" s="1"/>
  <c r="AM88" i="10" a="1"/>
  <c r="AM88" i="10" s="1"/>
  <c r="AM80" i="10" a="1"/>
  <c r="AM80" i="10" s="1"/>
  <c r="AM53" i="10" a="1"/>
  <c r="AM53" i="10" s="1"/>
  <c r="AM45" i="10" a="1"/>
  <c r="AM45" i="10" s="1"/>
  <c r="AM37" i="10" a="1"/>
  <c r="AM37" i="10" s="1"/>
  <c r="AM68" i="10" a="1"/>
  <c r="AM68" i="10" s="1"/>
  <c r="AM41" i="10" a="1"/>
  <c r="AM41" i="10" s="1"/>
  <c r="AM40" i="10" a="1"/>
  <c r="AM40" i="10" s="1"/>
  <c r="AM30" i="10" a="1"/>
  <c r="AM30" i="10" s="1"/>
  <c r="AM23" i="10" a="1"/>
  <c r="AM23" i="10" s="1"/>
  <c r="AM91" i="10" a="1"/>
  <c r="AM91" i="10" s="1"/>
  <c r="AM33" i="10" a="1"/>
  <c r="AM33" i="10" s="1"/>
  <c r="AM32" i="10" a="1"/>
  <c r="AM32" i="10" s="1"/>
  <c r="AM28" i="10" a="1"/>
  <c r="AM28" i="10" s="1"/>
  <c r="AM71" i="10" a="1"/>
  <c r="AM71" i="10" s="1"/>
  <c r="AM51" i="10" a="1"/>
  <c r="AM51" i="10" s="1"/>
  <c r="AM25" i="10" a="1"/>
  <c r="AM25" i="10" s="1"/>
  <c r="AM60" i="10" a="1"/>
  <c r="AM60" i="10" s="1"/>
  <c r="AM63" i="10" a="1"/>
  <c r="AM63" i="10" s="1"/>
  <c r="AM49" i="10" a="1"/>
  <c r="AM49" i="10" s="1"/>
  <c r="AM48" i="10" a="1"/>
  <c r="AM48" i="10" s="1"/>
  <c r="AM38" i="10" a="1"/>
  <c r="AM38" i="10" s="1"/>
  <c r="AM26" i="10" a="1"/>
  <c r="AM26" i="10" s="1"/>
  <c r="AM27" i="10" a="1"/>
  <c r="AM27" i="10" s="1"/>
  <c r="AM35" i="10" a="1"/>
  <c r="AM35" i="10" s="1"/>
  <c r="AM29" i="10" a="1"/>
  <c r="AM29" i="10" s="1"/>
  <c r="AM43" i="10" a="1"/>
  <c r="AM43" i="10" s="1"/>
  <c r="AM17" i="10" a="1"/>
  <c r="AM17" i="10" s="1"/>
  <c r="AM9" i="10" a="1"/>
  <c r="AM9" i="10" s="1"/>
  <c r="AN7" i="10"/>
  <c r="AM14" i="10" a="1"/>
  <c r="AM14" i="10" s="1"/>
  <c r="AM56" i="10" a="1"/>
  <c r="AM56" i="10" s="1"/>
  <c r="AM19" i="10" a="1"/>
  <c r="AM19" i="10" s="1"/>
  <c r="AM11" i="10" a="1"/>
  <c r="AM11" i="10" s="1"/>
  <c r="AM70" i="10" a="1"/>
  <c r="AM70" i="10" s="1"/>
  <c r="AM54" i="10" a="1"/>
  <c r="AM54" i="10" s="1"/>
  <c r="AM58" i="10" a="1"/>
  <c r="AM58" i="10" s="1"/>
  <c r="AM21" i="10" a="1"/>
  <c r="AM21" i="10" s="1"/>
  <c r="AM78" i="10" a="1"/>
  <c r="AM78" i="10" s="1"/>
  <c r="AM46" i="10" a="1"/>
  <c r="AM46" i="10" s="1"/>
  <c r="AM24" i="10" a="1"/>
  <c r="AM24" i="10" s="1"/>
  <c r="AM22" i="10" a="1"/>
  <c r="AM22" i="10" s="1"/>
  <c r="AM20" i="10" a="1"/>
  <c r="AM20" i="10" s="1"/>
  <c r="AM12" i="10" a="1"/>
  <c r="AM12" i="10" s="1"/>
  <c r="AM18" i="10" a="1"/>
  <c r="AM18" i="10" s="1"/>
  <c r="AM10" i="10" a="1"/>
  <c r="AM10" i="10" s="1"/>
  <c r="AM13" i="10" a="1"/>
  <c r="AM13" i="10" s="1"/>
  <c r="AM16" i="10" a="1"/>
  <c r="AM16" i="10" s="1"/>
  <c r="AM15" i="10" a="1"/>
  <c r="AM15" i="10" s="1"/>
  <c r="AM8" i="10" a="1"/>
  <c r="AM8" i="10" s="1"/>
  <c r="AM11" i="3" a="1"/>
  <c r="AM11" i="3" s="1"/>
  <c r="AM18" i="3" a="1"/>
  <c r="AM18" i="3" s="1"/>
  <c r="AM20" i="3" a="1"/>
  <c r="AM20" i="3" s="1"/>
  <c r="AM14" i="3" a="1"/>
  <c r="AM14" i="3" s="1"/>
  <c r="AM15" i="3" a="1"/>
  <c r="AM15" i="3" s="1"/>
  <c r="AM10" i="3" a="1"/>
  <c r="AM10" i="3" s="1"/>
  <c r="AM13" i="3" a="1"/>
  <c r="AM13" i="3" s="1"/>
  <c r="AM22" i="3" a="1"/>
  <c r="AM22" i="3" s="1"/>
  <c r="AM24" i="3" a="1"/>
  <c r="AM24" i="3" s="1"/>
  <c r="AM17" i="3" a="1"/>
  <c r="AM17" i="3" s="1"/>
  <c r="AM19" i="3" a="1"/>
  <c r="AM19" i="3" s="1"/>
  <c r="AM21" i="3" a="1"/>
  <c r="AM21" i="3" s="1"/>
  <c r="AM23" i="3" a="1"/>
  <c r="AM23" i="3" s="1"/>
  <c r="AM25" i="3" a="1"/>
  <c r="AM25" i="3" s="1"/>
  <c r="AM32" i="3" a="1"/>
  <c r="AM32" i="3" s="1"/>
  <c r="AM37" i="3" a="1"/>
  <c r="AM37" i="3" s="1"/>
  <c r="AM46" i="3" a="1"/>
  <c r="AM46" i="3" s="1"/>
  <c r="AM51" i="3" a="1"/>
  <c r="AM51" i="3" s="1"/>
  <c r="AM72" i="3" a="1"/>
  <c r="AM72" i="3" s="1"/>
  <c r="AM76" i="3" a="1"/>
  <c r="AM76" i="3" s="1"/>
  <c r="AM86" i="3" a="1"/>
  <c r="AM86" i="3" s="1"/>
  <c r="AM88" i="3" a="1"/>
  <c r="AM88" i="3" s="1"/>
  <c r="AM97" i="3" a="1"/>
  <c r="AM97" i="3" s="1"/>
  <c r="AM102" i="3" a="1"/>
  <c r="AM102" i="3" s="1"/>
  <c r="AM109" i="3" a="1"/>
  <c r="AM109" i="3" s="1"/>
  <c r="AM29" i="3" a="1"/>
  <c r="AM29" i="3" s="1"/>
  <c r="AM43" i="3" a="1"/>
  <c r="AM43" i="3" s="1"/>
  <c r="AM54" i="3" a="1"/>
  <c r="AM54" i="3" s="1"/>
  <c r="AM57" i="3" a="1"/>
  <c r="AM57" i="3" s="1"/>
  <c r="AM60" i="3" a="1"/>
  <c r="AM60" i="3" s="1"/>
  <c r="AM65" i="3" a="1"/>
  <c r="AM65" i="3" s="1"/>
  <c r="AM67" i="3" a="1"/>
  <c r="AM67" i="3" s="1"/>
  <c r="AM81" i="3" a="1"/>
  <c r="AM81" i="3" s="1"/>
  <c r="AM90" i="3" a="1"/>
  <c r="AM90" i="3" s="1"/>
  <c r="AM99" i="3" a="1"/>
  <c r="AM99" i="3" s="1"/>
  <c r="AM105" i="3" a="1"/>
  <c r="AM105" i="3" s="1"/>
  <c r="AM116" i="3" a="1"/>
  <c r="AM116" i="3" s="1"/>
  <c r="AM120" i="3" a="1"/>
  <c r="AM120" i="3" s="1"/>
  <c r="AM16" i="3" a="1"/>
  <c r="AM16" i="3" s="1"/>
  <c r="AM34" i="3" a="1"/>
  <c r="AM34" i="3" s="1"/>
  <c r="AM36" i="3" a="1"/>
  <c r="AM36" i="3" s="1"/>
  <c r="AM40" i="3" a="1"/>
  <c r="AM40" i="3" s="1"/>
  <c r="AM44" i="3" a="1"/>
  <c r="AM44" i="3" s="1"/>
  <c r="AM50" i="3" a="1"/>
  <c r="AM50" i="3" s="1"/>
  <c r="AM69" i="3" a="1"/>
  <c r="AM69" i="3" s="1"/>
  <c r="AM92" i="3" a="1"/>
  <c r="AM92" i="3" s="1"/>
  <c r="AM94" i="3" a="1"/>
  <c r="AM94" i="3" s="1"/>
  <c r="AM101" i="3" a="1"/>
  <c r="AM101" i="3" s="1"/>
  <c r="AM108" i="3" a="1"/>
  <c r="AM108" i="3" s="1"/>
  <c r="AM112" i="3" a="1"/>
  <c r="AM112" i="3" s="1"/>
  <c r="AM12" i="3" a="1"/>
  <c r="AM12" i="3" s="1"/>
  <c r="AM31" i="3" a="1"/>
  <c r="AM31" i="3" s="1"/>
  <c r="AM41" i="3" a="1"/>
  <c r="AM41" i="3" s="1"/>
  <c r="AM49" i="3" a="1"/>
  <c r="AM49" i="3" s="1"/>
  <c r="AM53" i="3" a="1"/>
  <c r="AM53" i="3" s="1"/>
  <c r="AM64" i="3" a="1"/>
  <c r="AM64" i="3" s="1"/>
  <c r="AM73" i="3" a="1"/>
  <c r="AM73" i="3" s="1"/>
  <c r="AM75" i="3" a="1"/>
  <c r="AM75" i="3" s="1"/>
  <c r="AM80" i="3" a="1"/>
  <c r="AM80" i="3" s="1"/>
  <c r="AM87" i="3" a="1"/>
  <c r="AM87" i="3" s="1"/>
  <c r="AM96" i="3" a="1"/>
  <c r="AM96" i="3" s="1"/>
  <c r="AM98" i="3" a="1"/>
  <c r="AM98" i="3" s="1"/>
  <c r="AM28" i="3" a="1"/>
  <c r="AM28" i="3" s="1"/>
  <c r="AM33" i="3" a="1"/>
  <c r="AM33" i="3" s="1"/>
  <c r="AM38" i="3" a="1"/>
  <c r="AM38" i="3" s="1"/>
  <c r="AM45" i="3" a="1"/>
  <c r="AM45" i="3" s="1"/>
  <c r="AM48" i="3" a="1"/>
  <c r="AM48" i="3" s="1"/>
  <c r="AM56" i="3" a="1"/>
  <c r="AM56" i="3" s="1"/>
  <c r="AM59" i="3" a="1"/>
  <c r="AM59" i="3" s="1"/>
  <c r="AM66" i="3" a="1"/>
  <c r="AM66" i="3" s="1"/>
  <c r="AM89" i="3" a="1"/>
  <c r="AM89" i="3" s="1"/>
  <c r="AM91" i="3" a="1"/>
  <c r="AM91" i="3" s="1"/>
  <c r="AM100" i="3" a="1"/>
  <c r="AM100" i="3" s="1"/>
  <c r="AM30" i="3" a="1"/>
  <c r="AM30" i="3" s="1"/>
  <c r="AM35" i="3" a="1"/>
  <c r="AM35" i="3" s="1"/>
  <c r="AM42" i="3" a="1"/>
  <c r="AM42" i="3" s="1"/>
  <c r="AM52" i="3" a="1"/>
  <c r="AM52" i="3" s="1"/>
  <c r="AM55" i="3" a="1"/>
  <c r="AM55" i="3" s="1"/>
  <c r="AM58" i="3" a="1"/>
  <c r="AM58" i="3" s="1"/>
  <c r="AM61" i="3" a="1"/>
  <c r="AM61" i="3" s="1"/>
  <c r="AM68" i="3" a="1"/>
  <c r="AM68" i="3" s="1"/>
  <c r="AM79" i="3" a="1"/>
  <c r="AM79" i="3" s="1"/>
  <c r="AM82" i="3" a="1"/>
  <c r="AM82" i="3" s="1"/>
  <c r="AM93" i="3" a="1"/>
  <c r="AM93" i="3" s="1"/>
  <c r="AM27" i="3" a="1"/>
  <c r="AM27" i="3" s="1"/>
  <c r="AM39" i="3" a="1"/>
  <c r="AM39" i="3" s="1"/>
  <c r="AM47" i="3" a="1"/>
  <c r="AM47" i="3" s="1"/>
  <c r="AM63" i="3" a="1"/>
  <c r="AM63" i="3" s="1"/>
  <c r="AM70" i="3" a="1"/>
  <c r="AM70" i="3" s="1"/>
  <c r="AM74" i="3" a="1"/>
  <c r="AM74" i="3" s="1"/>
  <c r="AM78" i="3" a="1"/>
  <c r="AM78" i="3" s="1"/>
  <c r="AM84" i="3" a="1"/>
  <c r="AM84" i="3" s="1"/>
  <c r="AM95" i="3" a="1"/>
  <c r="AM95" i="3" s="1"/>
  <c r="AM106" i="3" a="1"/>
  <c r="AM106" i="3" s="1"/>
  <c r="AM113" i="3" a="1"/>
  <c r="AM113" i="3" s="1"/>
  <c r="AM117" i="3" a="1"/>
  <c r="AM117" i="3" s="1"/>
  <c r="AM121" i="3" a="1"/>
  <c r="AM121" i="3" s="1"/>
  <c r="AM9" i="3" a="1"/>
  <c r="AM9" i="3" s="1"/>
  <c r="AM107" i="3" a="1"/>
  <c r="AM107" i="3" s="1"/>
  <c r="AM71" i="3" a="1"/>
  <c r="AM71" i="3" s="1"/>
  <c r="AM114" i="3" a="1"/>
  <c r="AM114" i="3" s="1"/>
  <c r="AM122" i="3" a="1"/>
  <c r="AM122" i="3" s="1"/>
  <c r="AM26" i="3" a="1"/>
  <c r="AM26" i="3" s="1"/>
  <c r="AM77" i="3" a="1"/>
  <c r="AM77" i="3" s="1"/>
  <c r="AM62" i="3" a="1"/>
  <c r="AM62" i="3" s="1"/>
  <c r="AM104" i="3" a="1"/>
  <c r="AM104" i="3" s="1"/>
  <c r="AM111" i="3" a="1"/>
  <c r="AM111" i="3" s="1"/>
  <c r="AM115" i="3" a="1"/>
  <c r="AM115" i="3" s="1"/>
  <c r="AM83" i="3" a="1"/>
  <c r="AM83" i="3" s="1"/>
  <c r="AM110" i="3" a="1"/>
  <c r="AM110" i="3" s="1"/>
  <c r="AM118" i="3" a="1"/>
  <c r="AM118" i="3" s="1"/>
  <c r="AM103" i="3" a="1"/>
  <c r="AM103" i="3" s="1"/>
  <c r="AM8" i="3" a="1"/>
  <c r="AM8" i="3" s="1"/>
  <c r="AM85" i="3" a="1"/>
  <c r="AM85" i="3" s="1"/>
  <c r="AM119" i="3" a="1"/>
  <c r="AM119" i="3" s="1"/>
  <c r="AL1001" i="11" l="1"/>
  <c r="AM88" i="11" a="1"/>
  <c r="AM88" i="11" s="1"/>
  <c r="AM73" i="11" a="1"/>
  <c r="AM73" i="11" s="1"/>
  <c r="AM89" i="11" a="1"/>
  <c r="AM89" i="11" s="1"/>
  <c r="AM59" i="11" a="1"/>
  <c r="AM59" i="11" s="1"/>
  <c r="AM77" i="11" a="1"/>
  <c r="AM77" i="11" s="1"/>
  <c r="AM66" i="11" a="1"/>
  <c r="AM66" i="11" s="1"/>
  <c r="AN7" i="11"/>
  <c r="AM27" i="11" a="1"/>
  <c r="AM27" i="11" s="1"/>
  <c r="AM61" i="11" a="1"/>
  <c r="AM61" i="11" s="1"/>
  <c r="AM23" i="11" a="1"/>
  <c r="AM23" i="11" s="1"/>
  <c r="AM10" i="11" a="1"/>
  <c r="AM10" i="11" s="1"/>
  <c r="AM80" i="11" a="1"/>
  <c r="AM80" i="11" s="1"/>
  <c r="AM42" i="11" a="1"/>
  <c r="AM42" i="11" s="1"/>
  <c r="AM12" i="11" a="1"/>
  <c r="AM12" i="11" s="1"/>
  <c r="AM72" i="11" a="1"/>
  <c r="AM72" i="11" s="1"/>
  <c r="AM8" i="11" a="1"/>
  <c r="AM8" i="11" s="1"/>
  <c r="AM85" i="11" a="1"/>
  <c r="AM85" i="11" s="1"/>
  <c r="AM45" i="11" a="1"/>
  <c r="AM45" i="11" s="1"/>
  <c r="AM31" i="11" a="1"/>
  <c r="AM31" i="11" s="1"/>
  <c r="AM37" i="11" a="1"/>
  <c r="AM37" i="11" s="1"/>
  <c r="AM26" i="11" a="1"/>
  <c r="AM26" i="11" s="1"/>
  <c r="AM86" i="11" a="1"/>
  <c r="AM86" i="11" s="1"/>
  <c r="AM91" i="11" a="1"/>
  <c r="AM91" i="11" s="1"/>
  <c r="AM63" i="11" a="1"/>
  <c r="AM63" i="11" s="1"/>
  <c r="AM53" i="11" a="1"/>
  <c r="AM53" i="11" s="1"/>
  <c r="AM60" i="11" a="1"/>
  <c r="AM60" i="11" s="1"/>
  <c r="AM62" i="11" a="1"/>
  <c r="AM62" i="11" s="1"/>
  <c r="AM30" i="11" a="1"/>
  <c r="AM30" i="11" s="1"/>
  <c r="AM19" i="11" a="1"/>
  <c r="AM19" i="11" s="1"/>
  <c r="AM28" i="11" a="1"/>
  <c r="AM28" i="11" s="1"/>
  <c r="AM13" i="11" a="1"/>
  <c r="AM13" i="11" s="1"/>
  <c r="AM29" i="11" a="1"/>
  <c r="AM29" i="11" s="1"/>
  <c r="AM52" i="11" a="1"/>
  <c r="AM52" i="11" s="1"/>
  <c r="AM15" i="11" a="1"/>
  <c r="AM15" i="11" s="1"/>
  <c r="AM81" i="11" a="1"/>
  <c r="AM81" i="11" s="1"/>
  <c r="AM83" i="11" a="1"/>
  <c r="AM83" i="11" s="1"/>
  <c r="AM57" i="11" a="1"/>
  <c r="AM57" i="11" s="1"/>
  <c r="AM49" i="11" a="1"/>
  <c r="AM49" i="11" s="1"/>
  <c r="AM32" i="11" a="1"/>
  <c r="AM32" i="11" s="1"/>
  <c r="AM65" i="11" a="1"/>
  <c r="AM65" i="11" s="1"/>
  <c r="AM25" i="11" a="1"/>
  <c r="AM25" i="11" s="1"/>
  <c r="AM33" i="11" a="1"/>
  <c r="AM33" i="11" s="1"/>
  <c r="AM58" i="11" a="1"/>
  <c r="AM58" i="11" s="1"/>
  <c r="AM17" i="11" a="1"/>
  <c r="AM17" i="11" s="1"/>
  <c r="AM43" i="11" a="1"/>
  <c r="AM43" i="11" s="1"/>
  <c r="AM84" i="11" a="1"/>
  <c r="AM84" i="11" s="1"/>
  <c r="AM75" i="11" a="1"/>
  <c r="AM75" i="11" s="1"/>
  <c r="AM51" i="11" a="1"/>
  <c r="AM51" i="11" s="1"/>
  <c r="AM54" i="11" a="1"/>
  <c r="AM54" i="11" s="1"/>
  <c r="AM74" i="11" a="1"/>
  <c r="AM74" i="11" s="1"/>
  <c r="AM46" i="11" a="1"/>
  <c r="AM46" i="11" s="1"/>
  <c r="AM22" i="11" a="1"/>
  <c r="AM22" i="11" s="1"/>
  <c r="AM11" i="11" a="1"/>
  <c r="AM11" i="11" s="1"/>
  <c r="AM20" i="11" a="1"/>
  <c r="AM20" i="11" s="1"/>
  <c r="AM16" i="11" a="1"/>
  <c r="AM16" i="11" s="1"/>
  <c r="AM70" i="11" a="1"/>
  <c r="AM70" i="11" s="1"/>
  <c r="AM67" i="11" a="1"/>
  <c r="AM67" i="11" s="1"/>
  <c r="AM40" i="11" a="1"/>
  <c r="AM40" i="11" s="1"/>
  <c r="AM41" i="11" a="1"/>
  <c r="AM41" i="11" s="1"/>
  <c r="AM68" i="11" a="1"/>
  <c r="AM68" i="11" s="1"/>
  <c r="AM69" i="11" a="1"/>
  <c r="AM69" i="11" s="1"/>
  <c r="AM50" i="11" a="1"/>
  <c r="AM50" i="11" s="1"/>
  <c r="AM90" i="11" a="1"/>
  <c r="AM90" i="11" s="1"/>
  <c r="AM64" i="11" a="1"/>
  <c r="AM64" i="11" s="1"/>
  <c r="AM39" i="11" a="1"/>
  <c r="AM39" i="11" s="1"/>
  <c r="AM34" i="11" a="1"/>
  <c r="AM34" i="11" s="1"/>
  <c r="AM56" i="11" a="1"/>
  <c r="AM56" i="11" s="1"/>
  <c r="AM87" i="11" a="1"/>
  <c r="AM87" i="11" s="1"/>
  <c r="AM79" i="11" a="1"/>
  <c r="AM79" i="11" s="1"/>
  <c r="AM71" i="11" a="1"/>
  <c r="AM71" i="11" s="1"/>
  <c r="AM48" i="11" a="1"/>
  <c r="AM48" i="11" s="1"/>
  <c r="AM36" i="11" a="1"/>
  <c r="AM36" i="11" s="1"/>
  <c r="AM78" i="11" a="1"/>
  <c r="AM78" i="11" s="1"/>
  <c r="AM9" i="11" a="1"/>
  <c r="AM9" i="11" s="1"/>
  <c r="AM35" i="11" a="1"/>
  <c r="AM35" i="11" s="1"/>
  <c r="AM55" i="11" a="1"/>
  <c r="AM55" i="11" s="1"/>
  <c r="AM24" i="11" a="1"/>
  <c r="AM24" i="11" s="1"/>
  <c r="AM18" i="11" a="1"/>
  <c r="AM18" i="11" s="1"/>
  <c r="AM44" i="11" a="1"/>
  <c r="AM44" i="11" s="1"/>
  <c r="AM14" i="11" a="1"/>
  <c r="AM14" i="11" s="1"/>
  <c r="AM38" i="11" a="1"/>
  <c r="AM38" i="11" s="1"/>
  <c r="AM82" i="11" a="1"/>
  <c r="AM82" i="11" s="1"/>
  <c r="AM47" i="11" a="1"/>
  <c r="AM47" i="11" s="1"/>
  <c r="AM76" i="11" a="1"/>
  <c r="AM76" i="11" s="1"/>
  <c r="AM21" i="11" a="1"/>
  <c r="AM21" i="11" s="1"/>
  <c r="AM1001" i="3"/>
  <c r="AM1001" i="10"/>
  <c r="AN57" i="10" a="1"/>
  <c r="AN57" i="10" s="1"/>
  <c r="AN94" i="10" a="1"/>
  <c r="AN94" i="10" s="1"/>
  <c r="AN99" i="10" a="1"/>
  <c r="AN99" i="10" s="1"/>
  <c r="AN96" i="10" a="1"/>
  <c r="AN96" i="10" s="1"/>
  <c r="AN97" i="10" a="1"/>
  <c r="AN97" i="10" s="1"/>
  <c r="AN100" i="10" a="1"/>
  <c r="AN100" i="10" s="1"/>
  <c r="AN92" i="10" a="1"/>
  <c r="AN92" i="10" s="1"/>
  <c r="AN86" i="10" a="1"/>
  <c r="AN86" i="10" s="1"/>
  <c r="AN61" i="10" a="1"/>
  <c r="AN61" i="10" s="1"/>
  <c r="AN91" i="10" a="1"/>
  <c r="AN91" i="10" s="1"/>
  <c r="AN83" i="10" a="1"/>
  <c r="AN83" i="10" s="1"/>
  <c r="AN93" i="10" a="1"/>
  <c r="AN93" i="10" s="1"/>
  <c r="AN88" i="10" a="1"/>
  <c r="AN88" i="10" s="1"/>
  <c r="AN62" i="10" a="1"/>
  <c r="AN62" i="10" s="1"/>
  <c r="AN89" i="10" a="1"/>
  <c r="AN89" i="10" s="1"/>
  <c r="AN81" i="10" a="1"/>
  <c r="AN81" i="10" s="1"/>
  <c r="AN73" i="10" a="1"/>
  <c r="AN73" i="10" s="1"/>
  <c r="AN87" i="10" a="1"/>
  <c r="AN87" i="10" s="1"/>
  <c r="AN78" i="10" a="1"/>
  <c r="AN78" i="10" s="1"/>
  <c r="AN75" i="10" a="1"/>
  <c r="AN75" i="10" s="1"/>
  <c r="AN85" i="10" a="1"/>
  <c r="AN85" i="10" s="1"/>
  <c r="AN76" i="10" a="1"/>
  <c r="AN76" i="10" s="1"/>
  <c r="AN98" i="10" a="1"/>
  <c r="AN98" i="10" s="1"/>
  <c r="AN84" i="10" a="1"/>
  <c r="AN84" i="10" s="1"/>
  <c r="AN66" i="10" a="1"/>
  <c r="AN66" i="10" s="1"/>
  <c r="AN90" i="10" a="1"/>
  <c r="AN90" i="10" s="1"/>
  <c r="AN77" i="10" a="1"/>
  <c r="AN77" i="10" s="1"/>
  <c r="AN71" i="10" a="1"/>
  <c r="AN71" i="10" s="1"/>
  <c r="AN63" i="10" a="1"/>
  <c r="AN63" i="10" s="1"/>
  <c r="AN68" i="10" a="1"/>
  <c r="AN68" i="10" s="1"/>
  <c r="AN69" i="10" a="1"/>
  <c r="AN69" i="10" s="1"/>
  <c r="AN67" i="10" a="1"/>
  <c r="AN67" i="10" s="1"/>
  <c r="AN52" i="10" a="1"/>
  <c r="AN52" i="10" s="1"/>
  <c r="AN44" i="10" a="1"/>
  <c r="AN44" i="10" s="1"/>
  <c r="AN36" i="10" a="1"/>
  <c r="AN36" i="10" s="1"/>
  <c r="AN79" i="10" a="1"/>
  <c r="AN79" i="10" s="1"/>
  <c r="AN58" i="10" a="1"/>
  <c r="AN58" i="10" s="1"/>
  <c r="AN49" i="10" a="1"/>
  <c r="AN49" i="10" s="1"/>
  <c r="AN41" i="10" a="1"/>
  <c r="AN41" i="10" s="1"/>
  <c r="AN33" i="10" a="1"/>
  <c r="AN33" i="10" s="1"/>
  <c r="AN82" i="10" a="1"/>
  <c r="AN82" i="10" s="1"/>
  <c r="AN70" i="10" a="1"/>
  <c r="AN70" i="10" s="1"/>
  <c r="AN54" i="10" a="1"/>
  <c r="AN54" i="10" s="1"/>
  <c r="AN46" i="10" a="1"/>
  <c r="AN46" i="10" s="1"/>
  <c r="AN38" i="10" a="1"/>
  <c r="AN38" i="10" s="1"/>
  <c r="AN30" i="10" a="1"/>
  <c r="AN30" i="10" s="1"/>
  <c r="AN55" i="10" a="1"/>
  <c r="AN55" i="10" s="1"/>
  <c r="AN47" i="10" a="1"/>
  <c r="AN47" i="10" s="1"/>
  <c r="AN39" i="10" a="1"/>
  <c r="AN39" i="10" s="1"/>
  <c r="AN31" i="10" a="1"/>
  <c r="AN31" i="10" s="1"/>
  <c r="AN51" i="10" a="1"/>
  <c r="AN51" i="10" s="1"/>
  <c r="AN42" i="10" a="1"/>
  <c r="AN42" i="10" s="1"/>
  <c r="AN25" i="10" a="1"/>
  <c r="AN25" i="10" s="1"/>
  <c r="AN64" i="10" a="1"/>
  <c r="AN64" i="10" s="1"/>
  <c r="AN43" i="10" a="1"/>
  <c r="AN43" i="10" s="1"/>
  <c r="AN34" i="10" a="1"/>
  <c r="AN34" i="10" s="1"/>
  <c r="AN60" i="10" a="1"/>
  <c r="AN60" i="10" s="1"/>
  <c r="AN53" i="10" a="1"/>
  <c r="AN53" i="10" s="1"/>
  <c r="AN35" i="10" a="1"/>
  <c r="AN35" i="10" s="1"/>
  <c r="AN27" i="10" a="1"/>
  <c r="AN27" i="10" s="1"/>
  <c r="AN72" i="10" a="1"/>
  <c r="AN72" i="10" s="1"/>
  <c r="AN65" i="10" a="1"/>
  <c r="AN65" i="10" s="1"/>
  <c r="AN56" i="10" a="1"/>
  <c r="AN56" i="10" s="1"/>
  <c r="AN80" i="10" a="1"/>
  <c r="AN80" i="10" s="1"/>
  <c r="AN50" i="10" a="1"/>
  <c r="AN50" i="10" s="1"/>
  <c r="AN32" i="10" a="1"/>
  <c r="AN32" i="10" s="1"/>
  <c r="AN28" i="10" a="1"/>
  <c r="AN28" i="10" s="1"/>
  <c r="AN48" i="10" a="1"/>
  <c r="AN48" i="10" s="1"/>
  <c r="AN29" i="10" a="1"/>
  <c r="AN29" i="10" s="1"/>
  <c r="AN37" i="10" a="1"/>
  <c r="AN37" i="10" s="1"/>
  <c r="AN74" i="10" a="1"/>
  <c r="AN74" i="10" s="1"/>
  <c r="AN59" i="10" a="1"/>
  <c r="AN59" i="10" s="1"/>
  <c r="AN95" i="10" a="1"/>
  <c r="AN95" i="10" s="1"/>
  <c r="AN26" i="10" a="1"/>
  <c r="AN26" i="10" s="1"/>
  <c r="AN19" i="10" a="1"/>
  <c r="AN19" i="10" s="1"/>
  <c r="AN11" i="10" a="1"/>
  <c r="AN11" i="10" s="1"/>
  <c r="AN45" i="10" a="1"/>
  <c r="AN45" i="10" s="1"/>
  <c r="AN16" i="10" a="1"/>
  <c r="AN16" i="10" s="1"/>
  <c r="AN8" i="10" a="1"/>
  <c r="AN8" i="10" s="1"/>
  <c r="AN21" i="10" a="1"/>
  <c r="AN21" i="10" s="1"/>
  <c r="AN13" i="10" a="1"/>
  <c r="AN13" i="10" s="1"/>
  <c r="AN24" i="10" a="1"/>
  <c r="AN24" i="10" s="1"/>
  <c r="AN20" i="10" a="1"/>
  <c r="AN20" i="10" s="1"/>
  <c r="AN22" i="10" a="1"/>
  <c r="AN22" i="10" s="1"/>
  <c r="AN40" i="10" a="1"/>
  <c r="AN40" i="10" s="1"/>
  <c r="AN23" i="10" a="1"/>
  <c r="AN23" i="10" s="1"/>
  <c r="AN14" i="10" a="1"/>
  <c r="AN14" i="10" s="1"/>
  <c r="AO7" i="10"/>
  <c r="AN12" i="10" a="1"/>
  <c r="AN12" i="10" s="1"/>
  <c r="AN15" i="10" a="1"/>
  <c r="AN15" i="10" s="1"/>
  <c r="AN17" i="10" a="1"/>
  <c r="AN17" i="10" s="1"/>
  <c r="AN9" i="10" a="1"/>
  <c r="AN9" i="10" s="1"/>
  <c r="AN18" i="10" a="1"/>
  <c r="AN18" i="10" s="1"/>
  <c r="AN10" i="10" a="1"/>
  <c r="AN10" i="10" s="1"/>
  <c r="AN8" i="3" a="1"/>
  <c r="AN8" i="3" s="1"/>
  <c r="AN16" i="3" a="1"/>
  <c r="AN16" i="3" s="1"/>
  <c r="AN25" i="3" a="1"/>
  <c r="AN25" i="3" s="1"/>
  <c r="AN11" i="3" a="1"/>
  <c r="AN11" i="3" s="1"/>
  <c r="AN18" i="3" a="1"/>
  <c r="AN18" i="3" s="1"/>
  <c r="AN14" i="3" a="1"/>
  <c r="AN14" i="3" s="1"/>
  <c r="AN20" i="3" a="1"/>
  <c r="AN20" i="3" s="1"/>
  <c r="AN22" i="3" a="1"/>
  <c r="AN22" i="3" s="1"/>
  <c r="AN27" i="3" a="1"/>
  <c r="AN27" i="3" s="1"/>
  <c r="AN35" i="3" a="1"/>
  <c r="AN35" i="3" s="1"/>
  <c r="AN42" i="3" a="1"/>
  <c r="AN42" i="3" s="1"/>
  <c r="AN47" i="3" a="1"/>
  <c r="AN47" i="3" s="1"/>
  <c r="AN58" i="3" a="1"/>
  <c r="AN58" i="3" s="1"/>
  <c r="AN63" i="3" a="1"/>
  <c r="AN63" i="3" s="1"/>
  <c r="AN74" i="3" a="1"/>
  <c r="AN74" i="3" s="1"/>
  <c r="AN84" i="3" a="1"/>
  <c r="AN84" i="3" s="1"/>
  <c r="AN93" i="3" a="1"/>
  <c r="AN93" i="3" s="1"/>
  <c r="AN95" i="3" a="1"/>
  <c r="AN95" i="3" s="1"/>
  <c r="AN106" i="3" a="1"/>
  <c r="AN106" i="3" s="1"/>
  <c r="AN15" i="3" a="1"/>
  <c r="AN15" i="3" s="1"/>
  <c r="AN17" i="3" a="1"/>
  <c r="AN17" i="3" s="1"/>
  <c r="AN21" i="3" a="1"/>
  <c r="AN21" i="3" s="1"/>
  <c r="AN23" i="3" a="1"/>
  <c r="AN23" i="3" s="1"/>
  <c r="AN32" i="3" a="1"/>
  <c r="AN32" i="3" s="1"/>
  <c r="AN37" i="3" a="1"/>
  <c r="AN37" i="3" s="1"/>
  <c r="AN39" i="3" a="1"/>
  <c r="AN39" i="3" s="1"/>
  <c r="AN46" i="3" a="1"/>
  <c r="AN46" i="3" s="1"/>
  <c r="AN51" i="3" a="1"/>
  <c r="AN51" i="3" s="1"/>
  <c r="AN70" i="3" a="1"/>
  <c r="AN70" i="3" s="1"/>
  <c r="AN72" i="3" a="1"/>
  <c r="AN72" i="3" s="1"/>
  <c r="AN76" i="3" a="1"/>
  <c r="AN76" i="3" s="1"/>
  <c r="AN78" i="3" a="1"/>
  <c r="AN78" i="3" s="1"/>
  <c r="AN86" i="3" a="1"/>
  <c r="AN86" i="3" s="1"/>
  <c r="AN88" i="3" a="1"/>
  <c r="AN88" i="3" s="1"/>
  <c r="AN97" i="3" a="1"/>
  <c r="AN97" i="3" s="1"/>
  <c r="AN102" i="3" a="1"/>
  <c r="AN102" i="3" s="1"/>
  <c r="AN113" i="3" a="1"/>
  <c r="AN113" i="3" s="1"/>
  <c r="AN117" i="3" a="1"/>
  <c r="AN117" i="3" s="1"/>
  <c r="AN121" i="3" a="1"/>
  <c r="AN121" i="3" s="1"/>
  <c r="AN19" i="3" a="1"/>
  <c r="AN19" i="3" s="1"/>
  <c r="AN29" i="3" a="1"/>
  <c r="AN29" i="3" s="1"/>
  <c r="AN54" i="3" a="1"/>
  <c r="AN54" i="3" s="1"/>
  <c r="AN60" i="3" a="1"/>
  <c r="AN60" i="3" s="1"/>
  <c r="AN65" i="3" a="1"/>
  <c r="AN65" i="3" s="1"/>
  <c r="AN67" i="3" a="1"/>
  <c r="AN67" i="3" s="1"/>
  <c r="AN81" i="3" a="1"/>
  <c r="AN81" i="3" s="1"/>
  <c r="AN90" i="3" a="1"/>
  <c r="AN90" i="3" s="1"/>
  <c r="AN99" i="3" a="1"/>
  <c r="AN99" i="3" s="1"/>
  <c r="AN105" i="3" a="1"/>
  <c r="AN105" i="3" s="1"/>
  <c r="AN109" i="3" a="1"/>
  <c r="AN109" i="3" s="1"/>
  <c r="AN9" i="3" a="1"/>
  <c r="AN9" i="3" s="1"/>
  <c r="AN10" i="3" a="1"/>
  <c r="AN10" i="3" s="1"/>
  <c r="AN26" i="3" a="1"/>
  <c r="AN26" i="3" s="1"/>
  <c r="AN36" i="3" a="1"/>
  <c r="AN36" i="3" s="1"/>
  <c r="AN40" i="3" a="1"/>
  <c r="AN40" i="3" s="1"/>
  <c r="AN44" i="3" a="1"/>
  <c r="AN44" i="3" s="1"/>
  <c r="AN50" i="3" a="1"/>
  <c r="AN50" i="3" s="1"/>
  <c r="AN62" i="3" a="1"/>
  <c r="AN62" i="3" s="1"/>
  <c r="AN69" i="3" a="1"/>
  <c r="AN69" i="3" s="1"/>
  <c r="AN71" i="3" a="1"/>
  <c r="AN71" i="3" s="1"/>
  <c r="AN77" i="3" a="1"/>
  <c r="AN77" i="3" s="1"/>
  <c r="AN83" i="3" a="1"/>
  <c r="AN83" i="3" s="1"/>
  <c r="AN85" i="3" a="1"/>
  <c r="AN85" i="3" s="1"/>
  <c r="AN94" i="3" a="1"/>
  <c r="AN94" i="3" s="1"/>
  <c r="AN13" i="3" a="1"/>
  <c r="AN13" i="3" s="1"/>
  <c r="AN31" i="3" a="1"/>
  <c r="AN31" i="3" s="1"/>
  <c r="AN41" i="3" a="1"/>
  <c r="AN41" i="3" s="1"/>
  <c r="AN64" i="3" a="1"/>
  <c r="AN64" i="3" s="1"/>
  <c r="AN73" i="3" a="1"/>
  <c r="AN73" i="3" s="1"/>
  <c r="AN75" i="3" a="1"/>
  <c r="AN75" i="3" s="1"/>
  <c r="AN80" i="3" a="1"/>
  <c r="AN80" i="3" s="1"/>
  <c r="AN87" i="3" a="1"/>
  <c r="AN87" i="3" s="1"/>
  <c r="AN96" i="3" a="1"/>
  <c r="AN96" i="3" s="1"/>
  <c r="AN98" i="3" a="1"/>
  <c r="AN98" i="3" s="1"/>
  <c r="AN12" i="3" a="1"/>
  <c r="AN12" i="3" s="1"/>
  <c r="AN28" i="3" a="1"/>
  <c r="AN28" i="3" s="1"/>
  <c r="AN33" i="3" a="1"/>
  <c r="AN33" i="3" s="1"/>
  <c r="AN38" i="3" a="1"/>
  <c r="AN38" i="3" s="1"/>
  <c r="AN45" i="3" a="1"/>
  <c r="AN45" i="3" s="1"/>
  <c r="AN48" i="3" a="1"/>
  <c r="AN48" i="3" s="1"/>
  <c r="AN49" i="3" a="1"/>
  <c r="AN49" i="3" s="1"/>
  <c r="AN53" i="3" a="1"/>
  <c r="AN53" i="3" s="1"/>
  <c r="AN56" i="3" a="1"/>
  <c r="AN56" i="3" s="1"/>
  <c r="AN59" i="3" a="1"/>
  <c r="AN59" i="3" s="1"/>
  <c r="AN66" i="3" a="1"/>
  <c r="AN66" i="3" s="1"/>
  <c r="AN89" i="3" a="1"/>
  <c r="AN89" i="3" s="1"/>
  <c r="AN91" i="3" a="1"/>
  <c r="AN91" i="3" s="1"/>
  <c r="AN100" i="3" a="1"/>
  <c r="AN100" i="3" s="1"/>
  <c r="AN24" i="3" a="1"/>
  <c r="AN24" i="3" s="1"/>
  <c r="AN30" i="3" a="1"/>
  <c r="AN30" i="3" s="1"/>
  <c r="AN52" i="3" a="1"/>
  <c r="AN52" i="3" s="1"/>
  <c r="AN55" i="3" a="1"/>
  <c r="AN55" i="3" s="1"/>
  <c r="AN61" i="3" a="1"/>
  <c r="AN61" i="3" s="1"/>
  <c r="AN68" i="3" a="1"/>
  <c r="AN68" i="3" s="1"/>
  <c r="AN79" i="3" a="1"/>
  <c r="AN79" i="3" s="1"/>
  <c r="AN82" i="3" a="1"/>
  <c r="AN82" i="3" s="1"/>
  <c r="AN103" i="3" a="1"/>
  <c r="AN103" i="3" s="1"/>
  <c r="AN110" i="3" a="1"/>
  <c r="AN110" i="3" s="1"/>
  <c r="AN114" i="3" a="1"/>
  <c r="AN114" i="3" s="1"/>
  <c r="AN118" i="3" a="1"/>
  <c r="AN118" i="3" s="1"/>
  <c r="AN122" i="3" a="1"/>
  <c r="AN122" i="3" s="1"/>
  <c r="AN101" i="3" a="1"/>
  <c r="AN101" i="3" s="1"/>
  <c r="AN43" i="3" a="1"/>
  <c r="AN43" i="3" s="1"/>
  <c r="AN107" i="3" a="1"/>
  <c r="AN107" i="3" s="1"/>
  <c r="AN119" i="3" a="1"/>
  <c r="AN119" i="3" s="1"/>
  <c r="AN92" i="3" a="1"/>
  <c r="AN92" i="3" s="1"/>
  <c r="AN57" i="3" a="1"/>
  <c r="AN57" i="3" s="1"/>
  <c r="AN112" i="3" a="1"/>
  <c r="AN112" i="3" s="1"/>
  <c r="AN120" i="3" a="1"/>
  <c r="AN120" i="3" s="1"/>
  <c r="AN104" i="3" a="1"/>
  <c r="AN104" i="3" s="1"/>
  <c r="AN111" i="3" a="1"/>
  <c r="AN111" i="3" s="1"/>
  <c r="AN115" i="3" a="1"/>
  <c r="AN115" i="3" s="1"/>
  <c r="AN34" i="3" a="1"/>
  <c r="AN34" i="3" s="1"/>
  <c r="AN108" i="3" a="1"/>
  <c r="AN108" i="3" s="1"/>
  <c r="AN116" i="3" a="1"/>
  <c r="AN116" i="3" s="1"/>
  <c r="AN83" i="11" l="1" a="1"/>
  <c r="AN83" i="11" s="1"/>
  <c r="AN59" i="11" a="1"/>
  <c r="AN59" i="11" s="1"/>
  <c r="AN58" i="11" a="1"/>
  <c r="AN58" i="11" s="1"/>
  <c r="AN68" i="11" a="1"/>
  <c r="AN68" i="11" s="1"/>
  <c r="AN21" i="11" a="1"/>
  <c r="AN21" i="11" s="1"/>
  <c r="AN18" i="11" a="1"/>
  <c r="AN18" i="11" s="1"/>
  <c r="AN72" i="11" a="1"/>
  <c r="AN72" i="11" s="1"/>
  <c r="AN56" i="11" a="1"/>
  <c r="AN56" i="11" s="1"/>
  <c r="AN24" i="11" a="1"/>
  <c r="AN24" i="11" s="1"/>
  <c r="AO7" i="11"/>
  <c r="AN75" i="11" a="1"/>
  <c r="AN75" i="11" s="1"/>
  <c r="AN20" i="11" a="1"/>
  <c r="AN20" i="11" s="1"/>
  <c r="AN77" i="11" a="1"/>
  <c r="AN77" i="11" s="1"/>
  <c r="AN61" i="11" a="1"/>
  <c r="AN61" i="11" s="1"/>
  <c r="AN64" i="11" a="1"/>
  <c r="AN64" i="11" s="1"/>
  <c r="AN91" i="11" a="1"/>
  <c r="AN91" i="11" s="1"/>
  <c r="AN81" i="11" a="1"/>
  <c r="AN81" i="11" s="1"/>
  <c r="AN53" i="11" a="1"/>
  <c r="AN53" i="11" s="1"/>
  <c r="AN55" i="11" a="1"/>
  <c r="AN55" i="11" s="1"/>
  <c r="AN44" i="11" a="1"/>
  <c r="AN44" i="11" s="1"/>
  <c r="AN45" i="11" a="1"/>
  <c r="AN45" i="11" s="1"/>
  <c r="AN52" i="11" a="1"/>
  <c r="AN52" i="11" s="1"/>
  <c r="AN13" i="11" a="1"/>
  <c r="AN13" i="11" s="1"/>
  <c r="AN22" i="11" a="1"/>
  <c r="AN22" i="11" s="1"/>
  <c r="AN9" i="11" a="1"/>
  <c r="AN9" i="11" s="1"/>
  <c r="AN80" i="11" a="1"/>
  <c r="AN80" i="11" s="1"/>
  <c r="AN66" i="11" a="1"/>
  <c r="AN66" i="11" s="1"/>
  <c r="AN8" i="11" a="1"/>
  <c r="AN8" i="11" s="1"/>
  <c r="AN71" i="11" a="1"/>
  <c r="AN71" i="11" s="1"/>
  <c r="AN12" i="11" a="1"/>
  <c r="AN12" i="11" s="1"/>
  <c r="AN84" i="11" a="1"/>
  <c r="AN84" i="11" s="1"/>
  <c r="AN74" i="11" a="1"/>
  <c r="AN74" i="11" s="1"/>
  <c r="AN46" i="11" a="1"/>
  <c r="AN46" i="11" s="1"/>
  <c r="AN47" i="11" a="1"/>
  <c r="AN47" i="11" s="1"/>
  <c r="AN40" i="11" a="1"/>
  <c r="AN40" i="11" s="1"/>
  <c r="AN41" i="11" a="1"/>
  <c r="AN41" i="11" s="1"/>
  <c r="AN32" i="11" a="1"/>
  <c r="AN32" i="11" s="1"/>
  <c r="AN39" i="11" a="1"/>
  <c r="AN39" i="11" s="1"/>
  <c r="AN14" i="11" a="1"/>
  <c r="AN14" i="11" s="1"/>
  <c r="AN28" i="11" a="1"/>
  <c r="AN28" i="11" s="1"/>
  <c r="AN87" i="11" a="1"/>
  <c r="AN87" i="11" s="1"/>
  <c r="AN49" i="11" a="1"/>
  <c r="AN49" i="11" s="1"/>
  <c r="AN10" i="11" a="1"/>
  <c r="AN10" i="11" s="1"/>
  <c r="AN89" i="11" a="1"/>
  <c r="AN89" i="11" s="1"/>
  <c r="AN69" i="11" a="1"/>
  <c r="AN69" i="11" s="1"/>
  <c r="AN25" i="11" a="1"/>
  <c r="AN25" i="11" s="1"/>
  <c r="AN50" i="11" a="1"/>
  <c r="AN50" i="11" s="1"/>
  <c r="AN26" i="11" a="1"/>
  <c r="AN26" i="11" s="1"/>
  <c r="AN86" i="11" a="1"/>
  <c r="AN86" i="11" s="1"/>
  <c r="AN70" i="11" a="1"/>
  <c r="AN70" i="11" s="1"/>
  <c r="AN90" i="11" a="1"/>
  <c r="AN90" i="11" s="1"/>
  <c r="AN63" i="11" a="1"/>
  <c r="AN63" i="11" s="1"/>
  <c r="AN76" i="11" a="1"/>
  <c r="AN76" i="11" s="1"/>
  <c r="AN34" i="11" a="1"/>
  <c r="AN34" i="11" s="1"/>
  <c r="AN51" i="11" a="1"/>
  <c r="AN51" i="11" s="1"/>
  <c r="AN88" i="11" a="1"/>
  <c r="AN88" i="11" s="1"/>
  <c r="AN78" i="11" a="1"/>
  <c r="AN78" i="11" s="1"/>
  <c r="AN65" i="11" a="1"/>
  <c r="AN65" i="11" s="1"/>
  <c r="AN60" i="11" a="1"/>
  <c r="AN60" i="11" s="1"/>
  <c r="AN54" i="11" a="1"/>
  <c r="AN54" i="11" s="1"/>
  <c r="AN62" i="11" a="1"/>
  <c r="AN62" i="11" s="1"/>
  <c r="AN19" i="11" a="1"/>
  <c r="AN19" i="11" s="1"/>
  <c r="AN29" i="11" a="1"/>
  <c r="AN29" i="11" s="1"/>
  <c r="AN36" i="11" a="1"/>
  <c r="AN36" i="11" s="1"/>
  <c r="AN17" i="11" a="1"/>
  <c r="AN17" i="11" s="1"/>
  <c r="AN23" i="11" a="1"/>
  <c r="AN23" i="11" s="1"/>
  <c r="AN67" i="11" a="1"/>
  <c r="AN67" i="11" s="1"/>
  <c r="AN33" i="11" a="1"/>
  <c r="AN33" i="11" s="1"/>
  <c r="AN11" i="11" a="1"/>
  <c r="AN11" i="11" s="1"/>
  <c r="AN30" i="11" a="1"/>
  <c r="AN30" i="11" s="1"/>
  <c r="AN38" i="11" a="1"/>
  <c r="AN38" i="11" s="1"/>
  <c r="AN85" i="11" a="1"/>
  <c r="AN85" i="11" s="1"/>
  <c r="AN37" i="11" a="1"/>
  <c r="AN37" i="11" s="1"/>
  <c r="AN79" i="11" a="1"/>
  <c r="AN79" i="11" s="1"/>
  <c r="AN82" i="11" a="1"/>
  <c r="AN82" i="11" s="1"/>
  <c r="AN48" i="11" a="1"/>
  <c r="AN48" i="11" s="1"/>
  <c r="AN57" i="11" a="1"/>
  <c r="AN57" i="11" s="1"/>
  <c r="AN43" i="11" a="1"/>
  <c r="AN43" i="11" s="1"/>
  <c r="AN16" i="11" a="1"/>
  <c r="AN16" i="11" s="1"/>
  <c r="AN42" i="11" a="1"/>
  <c r="AN42" i="11" s="1"/>
  <c r="AN15" i="11" a="1"/>
  <c r="AN15" i="11" s="1"/>
  <c r="AN73" i="11" a="1"/>
  <c r="AN73" i="11" s="1"/>
  <c r="AN35" i="11" a="1"/>
  <c r="AN35" i="11" s="1"/>
  <c r="AN31" i="11" a="1"/>
  <c r="AN31" i="11" s="1"/>
  <c r="AN27" i="11" a="1"/>
  <c r="AN27" i="11" s="1"/>
  <c r="AM1001" i="11"/>
  <c r="AN1001" i="3"/>
  <c r="AN1001" i="10"/>
  <c r="AO96" i="10" a="1"/>
  <c r="AO96" i="10" s="1"/>
  <c r="AO61" i="10" a="1"/>
  <c r="AO61" i="10" s="1"/>
  <c r="AO93" i="10" a="1"/>
  <c r="AO93" i="10" s="1"/>
  <c r="AO98" i="10" a="1"/>
  <c r="AO98" i="10" s="1"/>
  <c r="AO99" i="10" a="1"/>
  <c r="AO99" i="10" s="1"/>
  <c r="AO88" i="10" a="1"/>
  <c r="AO88" i="10" s="1"/>
  <c r="AO62" i="10" a="1"/>
  <c r="AO62" i="10" s="1"/>
  <c r="AO85" i="10" a="1"/>
  <c r="AO85" i="10" s="1"/>
  <c r="AO57" i="10" a="1"/>
  <c r="AO57" i="10" s="1"/>
  <c r="AO95" i="10" a="1"/>
  <c r="AO95" i="10" s="1"/>
  <c r="AO90" i="10" a="1"/>
  <c r="AO90" i="10" s="1"/>
  <c r="AO91" i="10" a="1"/>
  <c r="AO91" i="10" s="1"/>
  <c r="AO83" i="10" a="1"/>
  <c r="AO83" i="10" s="1"/>
  <c r="AO86" i="10" a="1"/>
  <c r="AO86" i="10" s="1"/>
  <c r="AO75" i="10" a="1"/>
  <c r="AO75" i="10" s="1"/>
  <c r="AO97" i="10" a="1"/>
  <c r="AO97" i="10" s="1"/>
  <c r="AO89" i="10" a="1"/>
  <c r="AO89" i="10" s="1"/>
  <c r="AO80" i="10" a="1"/>
  <c r="AO80" i="10" s="1"/>
  <c r="AO72" i="10" a="1"/>
  <c r="AO72" i="10" s="1"/>
  <c r="AO94" i="10" a="1"/>
  <c r="AO94" i="10" s="1"/>
  <c r="AO77" i="10" a="1"/>
  <c r="AO77" i="10" s="1"/>
  <c r="AO87" i="10" a="1"/>
  <c r="AO87" i="10" s="1"/>
  <c r="AO78" i="10" a="1"/>
  <c r="AO78" i="10" s="1"/>
  <c r="AO100" i="10" a="1"/>
  <c r="AO100" i="10" s="1"/>
  <c r="AO92" i="10" a="1"/>
  <c r="AO92" i="10" s="1"/>
  <c r="AO68" i="10" a="1"/>
  <c r="AO68" i="10" s="1"/>
  <c r="AO79" i="10" a="1"/>
  <c r="AO79" i="10" s="1"/>
  <c r="AO65" i="10" a="1"/>
  <c r="AO65" i="10" s="1"/>
  <c r="AO70" i="10" a="1"/>
  <c r="AO70" i="10" s="1"/>
  <c r="AO60" i="10" a="1"/>
  <c r="AO60" i="10" s="1"/>
  <c r="AO76" i="10" a="1"/>
  <c r="AO76" i="10" s="1"/>
  <c r="AO71" i="10" a="1"/>
  <c r="AO71" i="10" s="1"/>
  <c r="AO63" i="10" a="1"/>
  <c r="AO63" i="10" s="1"/>
  <c r="AO82" i="10" a="1"/>
  <c r="AO82" i="10" s="1"/>
  <c r="AO81" i="10" a="1"/>
  <c r="AO81" i="10" s="1"/>
  <c r="AO69" i="10" a="1"/>
  <c r="AO69" i="10" s="1"/>
  <c r="AO54" i="10" a="1"/>
  <c r="AO54" i="10" s="1"/>
  <c r="AO46" i="10" a="1"/>
  <c r="AO46" i="10" s="1"/>
  <c r="AO38" i="10" a="1"/>
  <c r="AO38" i="10" s="1"/>
  <c r="AO30" i="10" a="1"/>
  <c r="AO30" i="10" s="1"/>
  <c r="AO74" i="10" a="1"/>
  <c r="AO74" i="10" s="1"/>
  <c r="AO73" i="10" a="1"/>
  <c r="AO73" i="10" s="1"/>
  <c r="AO51" i="10" a="1"/>
  <c r="AO51" i="10" s="1"/>
  <c r="AO43" i="10" a="1"/>
  <c r="AO43" i="10" s="1"/>
  <c r="AO35" i="10" a="1"/>
  <c r="AO35" i="10" s="1"/>
  <c r="AO84" i="10" a="1"/>
  <c r="AO84" i="10" s="1"/>
  <c r="AO56" i="10" a="1"/>
  <c r="AO56" i="10" s="1"/>
  <c r="AO48" i="10" a="1"/>
  <c r="AO48" i="10" s="1"/>
  <c r="AO40" i="10" a="1"/>
  <c r="AO40" i="10" s="1"/>
  <c r="AO32" i="10" a="1"/>
  <c r="AO32" i="10" s="1"/>
  <c r="AO66" i="10" a="1"/>
  <c r="AO66" i="10" s="1"/>
  <c r="AO58" i="10" a="1"/>
  <c r="AO58" i="10" s="1"/>
  <c r="AO49" i="10" a="1"/>
  <c r="AO49" i="10" s="1"/>
  <c r="AO41" i="10" a="1"/>
  <c r="AO41" i="10" s="1"/>
  <c r="AO33" i="10" a="1"/>
  <c r="AO33" i="10" s="1"/>
  <c r="AO53" i="10" a="1"/>
  <c r="AO53" i="10" s="1"/>
  <c r="AO27" i="10" a="1"/>
  <c r="AO27" i="10" s="1"/>
  <c r="AO52" i="10" a="1"/>
  <c r="AO52" i="10" s="1"/>
  <c r="AO45" i="10" a="1"/>
  <c r="AO45" i="10" s="1"/>
  <c r="AO24" i="10" a="1"/>
  <c r="AO24" i="10" s="1"/>
  <c r="AO55" i="10" a="1"/>
  <c r="AO55" i="10" s="1"/>
  <c r="AO44" i="10" a="1"/>
  <c r="AO44" i="10" s="1"/>
  <c r="AO37" i="10" a="1"/>
  <c r="AO37" i="10" s="1"/>
  <c r="AO29" i="10" a="1"/>
  <c r="AO29" i="10" s="1"/>
  <c r="AO67" i="10" a="1"/>
  <c r="AO67" i="10" s="1"/>
  <c r="AO59" i="10" a="1"/>
  <c r="AO59" i="10" s="1"/>
  <c r="AO64" i="10" a="1"/>
  <c r="AO64" i="10" s="1"/>
  <c r="AO34" i="10" a="1"/>
  <c r="AO34" i="10" s="1"/>
  <c r="AO31" i="10" a="1"/>
  <c r="AO31" i="10" s="1"/>
  <c r="AO42" i="10" a="1"/>
  <c r="AO42" i="10" s="1"/>
  <c r="AO47" i="10" a="1"/>
  <c r="AO47" i="10" s="1"/>
  <c r="AO28" i="10" a="1"/>
  <c r="AO28" i="10" s="1"/>
  <c r="AO21" i="10" a="1"/>
  <c r="AO21" i="10" s="1"/>
  <c r="AO13" i="10" a="1"/>
  <c r="AO13" i="10" s="1"/>
  <c r="AO36" i="10" a="1"/>
  <c r="AO36" i="10" s="1"/>
  <c r="AO18" i="10" a="1"/>
  <c r="AO18" i="10" s="1"/>
  <c r="AO10" i="10" a="1"/>
  <c r="AO10" i="10" s="1"/>
  <c r="AO39" i="10" a="1"/>
  <c r="AO39" i="10" s="1"/>
  <c r="AO15" i="10" a="1"/>
  <c r="AO15" i="10" s="1"/>
  <c r="AO50" i="10" a="1"/>
  <c r="AO50" i="10" s="1"/>
  <c r="AO25" i="10" a="1"/>
  <c r="AO25" i="10" s="1"/>
  <c r="AO20" i="10" a="1"/>
  <c r="AO20" i="10" s="1"/>
  <c r="AO26" i="10" a="1"/>
  <c r="AO26" i="10" s="1"/>
  <c r="AO22" i="10" a="1"/>
  <c r="AO22" i="10" s="1"/>
  <c r="AO23" i="10" a="1"/>
  <c r="AO23" i="10" s="1"/>
  <c r="AO16" i="10" a="1"/>
  <c r="AO16" i="10" s="1"/>
  <c r="AO8" i="10" a="1"/>
  <c r="AO8" i="10" s="1"/>
  <c r="AO14" i="10" a="1"/>
  <c r="AO14" i="10" s="1"/>
  <c r="AO17" i="10" a="1"/>
  <c r="AO17" i="10" s="1"/>
  <c r="AO9" i="10" a="1"/>
  <c r="AO9" i="10" s="1"/>
  <c r="AP7" i="10"/>
  <c r="AO12" i="10" a="1"/>
  <c r="AO12" i="10" s="1"/>
  <c r="AO19" i="10" a="1"/>
  <c r="AO19" i="10" s="1"/>
  <c r="AO11" i="10" a="1"/>
  <c r="AO11" i="10" s="1"/>
  <c r="AO22" i="3" a="1"/>
  <c r="AO22" i="3" s="1"/>
  <c r="AO38" i="3" a="1"/>
  <c r="AO38" i="3" s="1"/>
  <c r="AO54" i="3" a="1"/>
  <c r="AO54" i="3" s="1"/>
  <c r="AO70" i="3" a="1"/>
  <c r="AO70" i="3" s="1"/>
  <c r="AO86" i="3" a="1"/>
  <c r="AO86" i="3" s="1"/>
  <c r="AO102" i="3" a="1"/>
  <c r="AO102" i="3" s="1"/>
  <c r="AO118" i="3" a="1"/>
  <c r="AO118" i="3" s="1"/>
  <c r="AO19" i="3" a="1"/>
  <c r="AO19" i="3" s="1"/>
  <c r="AO31" i="3" a="1"/>
  <c r="AO31" i="3" s="1"/>
  <c r="AO43" i="3" a="1"/>
  <c r="AO43" i="3" s="1"/>
  <c r="AO49" i="3" a="1"/>
  <c r="AO49" i="3" s="1"/>
  <c r="AO61" i="3" a="1"/>
  <c r="AO61" i="3" s="1"/>
  <c r="AO73" i="3" a="1"/>
  <c r="AO73" i="3" s="1"/>
  <c r="AO85" i="3" a="1"/>
  <c r="AO85" i="3" s="1"/>
  <c r="AO92" i="3" a="1"/>
  <c r="AO92" i="3" s="1"/>
  <c r="AO98" i="3" a="1"/>
  <c r="AO98" i="3" s="1"/>
  <c r="AO104" i="3" a="1"/>
  <c r="AO104" i="3" s="1"/>
  <c r="AO110" i="3" a="1"/>
  <c r="AO110" i="3" s="1"/>
  <c r="AO116" i="3" a="1"/>
  <c r="AO116" i="3" s="1"/>
  <c r="AO122" i="3" a="1"/>
  <c r="AO122" i="3" s="1"/>
  <c r="AO13" i="3" a="1"/>
  <c r="AO13" i="3" s="1"/>
  <c r="AO25" i="3" a="1"/>
  <c r="AO25" i="3" s="1"/>
  <c r="AO37" i="3" a="1"/>
  <c r="AO37" i="3" s="1"/>
  <c r="AO44" i="3" a="1"/>
  <c r="AO44" i="3" s="1"/>
  <c r="AO50" i="3" a="1"/>
  <c r="AO50" i="3" s="1"/>
  <c r="AO56" i="3" a="1"/>
  <c r="AO56" i="3" s="1"/>
  <c r="AO62" i="3" a="1"/>
  <c r="AO62" i="3" s="1"/>
  <c r="AO68" i="3" a="1"/>
  <c r="AO68" i="3" s="1"/>
  <c r="AO74" i="3" a="1"/>
  <c r="AO74" i="3" s="1"/>
  <c r="AO80" i="3" a="1"/>
  <c r="AO80" i="3" s="1"/>
  <c r="AO87" i="3" a="1"/>
  <c r="AO87" i="3" s="1"/>
  <c r="AO99" i="3" a="1"/>
  <c r="AO99" i="3" s="1"/>
  <c r="AO111" i="3" a="1"/>
  <c r="AO111" i="3" s="1"/>
  <c r="AO8" i="3" a="1"/>
  <c r="AO8" i="3" s="1"/>
  <c r="AO14" i="3" a="1"/>
  <c r="AO14" i="3" s="1"/>
  <c r="AO20" i="3" a="1"/>
  <c r="AO20" i="3" s="1"/>
  <c r="AO26" i="3" a="1"/>
  <c r="AO26" i="3" s="1"/>
  <c r="AO32" i="3" a="1"/>
  <c r="AO32" i="3" s="1"/>
  <c r="AO39" i="3" a="1"/>
  <c r="AO39" i="3" s="1"/>
  <c r="AO51" i="3" a="1"/>
  <c r="AO51" i="3" s="1"/>
  <c r="AO63" i="3" a="1"/>
  <c r="AO63" i="3" s="1"/>
  <c r="AO75" i="3" a="1"/>
  <c r="AO75" i="3" s="1"/>
  <c r="AO12" i="3" a="1"/>
  <c r="AO12" i="3" s="1"/>
  <c r="AO18" i="3" a="1"/>
  <c r="AO18" i="3" s="1"/>
  <c r="AO24" i="3" a="1"/>
  <c r="AO24" i="3" s="1"/>
  <c r="AO30" i="3" a="1"/>
  <c r="AO30" i="3" s="1"/>
  <c r="AO36" i="3" a="1"/>
  <c r="AO36" i="3" s="1"/>
  <c r="AO42" i="3" a="1"/>
  <c r="AO42" i="3" s="1"/>
  <c r="AO48" i="3" a="1"/>
  <c r="AO48" i="3" s="1"/>
  <c r="AO55" i="3" a="1"/>
  <c r="AO55" i="3" s="1"/>
  <c r="AO67" i="3" a="1"/>
  <c r="AO67" i="3" s="1"/>
  <c r="AO79" i="3" a="1"/>
  <c r="AO79" i="3" s="1"/>
  <c r="AO91" i="3" a="1"/>
  <c r="AO91" i="3" s="1"/>
  <c r="AO97" i="3" a="1"/>
  <c r="AO97" i="3" s="1"/>
  <c r="AO109" i="3" a="1"/>
  <c r="AO109" i="3" s="1"/>
  <c r="AO121" i="3" a="1"/>
  <c r="AO121" i="3" s="1"/>
  <c r="AO11" i="3" a="1"/>
  <c r="AO11" i="3" s="1"/>
  <c r="AO60" i="3" a="1"/>
  <c r="AO60" i="3" s="1"/>
  <c r="AO72" i="3" a="1"/>
  <c r="AO72" i="3" s="1"/>
  <c r="AO94" i="3" a="1"/>
  <c r="AO94" i="3" s="1"/>
  <c r="AO103" i="3" a="1"/>
  <c r="AO103" i="3" s="1"/>
  <c r="AO113" i="3" a="1"/>
  <c r="AO113" i="3" s="1"/>
  <c r="AO15" i="3" a="1"/>
  <c r="AO15" i="3" s="1"/>
  <c r="AO27" i="3" a="1"/>
  <c r="AO27" i="3" s="1"/>
  <c r="AO76" i="3" a="1"/>
  <c r="AO76" i="3" s="1"/>
  <c r="AO84" i="3" a="1"/>
  <c r="AO84" i="3" s="1"/>
  <c r="AO95" i="3" a="1"/>
  <c r="AO95" i="3" s="1"/>
  <c r="AO105" i="3" a="1"/>
  <c r="AO105" i="3" s="1"/>
  <c r="AO114" i="3" a="1"/>
  <c r="AO114" i="3" s="1"/>
  <c r="AO28" i="3" a="1"/>
  <c r="AO28" i="3" s="1"/>
  <c r="AO40" i="3" a="1"/>
  <c r="AO40" i="3" s="1"/>
  <c r="AO52" i="3" a="1"/>
  <c r="AO52" i="3" s="1"/>
  <c r="AO64" i="3" a="1"/>
  <c r="AO64" i="3" s="1"/>
  <c r="AO106" i="3" a="1"/>
  <c r="AO106" i="3" s="1"/>
  <c r="AO115" i="3" a="1"/>
  <c r="AO115" i="3" s="1"/>
  <c r="AO16" i="3" a="1"/>
  <c r="AO16" i="3" s="1"/>
  <c r="AO65" i="3" a="1"/>
  <c r="AO65" i="3" s="1"/>
  <c r="AO77" i="3" a="1"/>
  <c r="AO77" i="3" s="1"/>
  <c r="AO88" i="3" a="1"/>
  <c r="AO88" i="3" s="1"/>
  <c r="AO96" i="3" a="1"/>
  <c r="AO96" i="3" s="1"/>
  <c r="AO107" i="3" a="1"/>
  <c r="AO107" i="3" s="1"/>
  <c r="AO117" i="3" a="1"/>
  <c r="AO117" i="3" s="1"/>
  <c r="AO17" i="3" a="1"/>
  <c r="AO17" i="3" s="1"/>
  <c r="AO29" i="3" a="1"/>
  <c r="AO29" i="3" s="1"/>
  <c r="AO41" i="3" a="1"/>
  <c r="AO41" i="3" s="1"/>
  <c r="AO53" i="3" a="1"/>
  <c r="AO53" i="3" s="1"/>
  <c r="AO66" i="3" a="1"/>
  <c r="AO66" i="3" s="1"/>
  <c r="AO78" i="3" a="1"/>
  <c r="AO78" i="3" s="1"/>
  <c r="AO108" i="3" a="1"/>
  <c r="AO108" i="3" s="1"/>
  <c r="AO119" i="3" a="1"/>
  <c r="AO119" i="3" s="1"/>
  <c r="AO33" i="3" a="1"/>
  <c r="AO33" i="3" s="1"/>
  <c r="AO45" i="3" a="1"/>
  <c r="AO45" i="3" s="1"/>
  <c r="AO57" i="3" a="1"/>
  <c r="AO57" i="3" s="1"/>
  <c r="AO69" i="3" a="1"/>
  <c r="AO69" i="3" s="1"/>
  <c r="AO81" i="3" a="1"/>
  <c r="AO81" i="3" s="1"/>
  <c r="AO89" i="3" a="1"/>
  <c r="AO89" i="3" s="1"/>
  <c r="AO100" i="3" a="1"/>
  <c r="AO100" i="3" s="1"/>
  <c r="AO9" i="3" a="1"/>
  <c r="AO9" i="3" s="1"/>
  <c r="AO21" i="3" a="1"/>
  <c r="AO21" i="3" s="1"/>
  <c r="AO34" i="3" a="1"/>
  <c r="AO34" i="3" s="1"/>
  <c r="AO46" i="3" a="1"/>
  <c r="AO46" i="3" s="1"/>
  <c r="AO58" i="3" a="1"/>
  <c r="AO58" i="3" s="1"/>
  <c r="AO71" i="3" a="1"/>
  <c r="AO71" i="3" s="1"/>
  <c r="AO82" i="3" a="1"/>
  <c r="AO82" i="3" s="1"/>
  <c r="AO90" i="3" a="1"/>
  <c r="AO90" i="3" s="1"/>
  <c r="AO120" i="3" a="1"/>
  <c r="AO120" i="3" s="1"/>
  <c r="AO10" i="3" a="1"/>
  <c r="AO10" i="3" s="1"/>
  <c r="AO23" i="3" a="1"/>
  <c r="AO23" i="3" s="1"/>
  <c r="AO35" i="3" a="1"/>
  <c r="AO35" i="3" s="1"/>
  <c r="AO47" i="3" a="1"/>
  <c r="AO47" i="3" s="1"/>
  <c r="AO59" i="3" a="1"/>
  <c r="AO59" i="3" s="1"/>
  <c r="AO83" i="3" a="1"/>
  <c r="AO83" i="3" s="1"/>
  <c r="AO93" i="3" a="1"/>
  <c r="AO93" i="3" s="1"/>
  <c r="AO101" i="3" a="1"/>
  <c r="AO101" i="3" s="1"/>
  <c r="AO112" i="3" a="1"/>
  <c r="AO112" i="3" s="1"/>
  <c r="AN1001" i="11" l="1"/>
  <c r="AO81" i="11" a="1"/>
  <c r="AO81" i="11" s="1"/>
  <c r="AO87" i="11" a="1"/>
  <c r="AO87" i="11" s="1"/>
  <c r="AO66" i="11" a="1"/>
  <c r="AO66" i="11" s="1"/>
  <c r="AO85" i="11" a="1"/>
  <c r="AO85" i="11" s="1"/>
  <c r="AO35" i="11" a="1"/>
  <c r="AO35" i="11" s="1"/>
  <c r="AO62" i="11" a="1"/>
  <c r="AO62" i="11" s="1"/>
  <c r="AO41" i="11" a="1"/>
  <c r="AO41" i="11" s="1"/>
  <c r="AO10" i="11" a="1"/>
  <c r="AO10" i="11" s="1"/>
  <c r="AO36" i="11" a="1"/>
  <c r="AO36" i="11" s="1"/>
  <c r="AO9" i="11" a="1"/>
  <c r="AO9" i="11" s="1"/>
  <c r="AO22" i="11" a="1"/>
  <c r="AO22" i="11" s="1"/>
  <c r="AO90" i="11" a="1"/>
  <c r="AO90" i="11" s="1"/>
  <c r="AO49" i="11" a="1"/>
  <c r="AO49" i="11" s="1"/>
  <c r="AO31" i="11" a="1"/>
  <c r="AO31" i="11" s="1"/>
  <c r="AO25" i="11" a="1"/>
  <c r="AO25" i="11" s="1"/>
  <c r="AO84" i="11" a="1"/>
  <c r="AO84" i="11" s="1"/>
  <c r="AO16" i="11" a="1"/>
  <c r="AO16" i="11" s="1"/>
  <c r="AO50" i="11" a="1"/>
  <c r="AO50" i="11" s="1"/>
  <c r="AO8" i="11" a="1"/>
  <c r="AO8" i="11" s="1"/>
  <c r="AO65" i="11" a="1"/>
  <c r="AO65" i="11" s="1"/>
  <c r="AO17" i="11" a="1"/>
  <c r="AO17" i="11" s="1"/>
  <c r="AO86" i="11" a="1"/>
  <c r="AO86" i="11" s="1"/>
  <c r="AO83" i="11" a="1"/>
  <c r="AO83" i="11" s="1"/>
  <c r="AO67" i="11" a="1"/>
  <c r="AO67" i="11" s="1"/>
  <c r="AO64" i="11" a="1"/>
  <c r="AO64" i="11" s="1"/>
  <c r="AO73" i="11" a="1"/>
  <c r="AO73" i="11" s="1"/>
  <c r="AO76" i="11" a="1"/>
  <c r="AO76" i="11" s="1"/>
  <c r="AO34" i="11" a="1"/>
  <c r="AO34" i="11" s="1"/>
  <c r="AO54" i="11" a="1"/>
  <c r="AO54" i="11" s="1"/>
  <c r="AO38" i="11" a="1"/>
  <c r="AO38" i="11" s="1"/>
  <c r="AO28" i="11" a="1"/>
  <c r="AO28" i="11" s="1"/>
  <c r="AO11" i="11" a="1"/>
  <c r="AO11" i="11" s="1"/>
  <c r="AO55" i="11" a="1"/>
  <c r="AO55" i="11" s="1"/>
  <c r="AO61" i="11" a="1"/>
  <c r="AO61" i="11" s="1"/>
  <c r="AO21" i="11" a="1"/>
  <c r="AO21" i="11" s="1"/>
  <c r="AO79" i="11" a="1"/>
  <c r="AO79" i="11" s="1"/>
  <c r="AO47" i="11" a="1"/>
  <c r="AO47" i="11" s="1"/>
  <c r="AO13" i="11" a="1"/>
  <c r="AO13" i="11" s="1"/>
  <c r="AP7" i="11"/>
  <c r="AO82" i="11" a="1"/>
  <c r="AO82" i="11" s="1"/>
  <c r="AO40" i="11" a="1"/>
  <c r="AO40" i="11" s="1"/>
  <c r="AO15" i="11" a="1"/>
  <c r="AO15" i="11" s="1"/>
  <c r="AO78" i="11" a="1"/>
  <c r="AO78" i="11" s="1"/>
  <c r="AO51" i="11" a="1"/>
  <c r="AO51" i="11" s="1"/>
  <c r="AO91" i="11" a="1"/>
  <c r="AO91" i="11" s="1"/>
  <c r="AO88" i="11" a="1"/>
  <c r="AO88" i="11" s="1"/>
  <c r="AO58" i="11" a="1"/>
  <c r="AO58" i="11" s="1"/>
  <c r="AO57" i="11" a="1"/>
  <c r="AO57" i="11" s="1"/>
  <c r="AO48" i="11" a="1"/>
  <c r="AO48" i="11" s="1"/>
  <c r="AO71" i="11" a="1"/>
  <c r="AO71" i="11" s="1"/>
  <c r="AO29" i="11" a="1"/>
  <c r="AO29" i="11" s="1"/>
  <c r="AO42" i="11" a="1"/>
  <c r="AO42" i="11" s="1"/>
  <c r="AO32" i="11" a="1"/>
  <c r="AO32" i="11" s="1"/>
  <c r="AO27" i="11" a="1"/>
  <c r="AO27" i="11" s="1"/>
  <c r="AO14" i="11" a="1"/>
  <c r="AO14" i="11" s="1"/>
  <c r="AO74" i="11" a="1"/>
  <c r="AO74" i="11" s="1"/>
  <c r="AO70" i="11" a="1"/>
  <c r="AO70" i="11" s="1"/>
  <c r="AO20" i="11" a="1"/>
  <c r="AO20" i="11" s="1"/>
  <c r="AO63" i="11" a="1"/>
  <c r="AO63" i="11" s="1"/>
  <c r="AO60" i="11" a="1"/>
  <c r="AO60" i="11" s="1"/>
  <c r="AO37" i="11" a="1"/>
  <c r="AO37" i="11" s="1"/>
  <c r="AO43" i="11" a="1"/>
  <c r="AO43" i="11" s="1"/>
  <c r="AO26" i="11" a="1"/>
  <c r="AO26" i="11" s="1"/>
  <c r="AO59" i="11" a="1"/>
  <c r="AO59" i="11" s="1"/>
  <c r="AO69" i="11" a="1"/>
  <c r="AO69" i="11" s="1"/>
  <c r="AO89" i="11" a="1"/>
  <c r="AO89" i="11" s="1"/>
  <c r="AO75" i="11" a="1"/>
  <c r="AO75" i="11" s="1"/>
  <c r="AO77" i="11" a="1"/>
  <c r="AO77" i="11" s="1"/>
  <c r="AO52" i="11" a="1"/>
  <c r="AO52" i="11" s="1"/>
  <c r="AO56" i="11" a="1"/>
  <c r="AO56" i="11" s="1"/>
  <c r="AO80" i="11" a="1"/>
  <c r="AO80" i="11" s="1"/>
  <c r="AO46" i="11" a="1"/>
  <c r="AO46" i="11" s="1"/>
  <c r="AO18" i="11" a="1"/>
  <c r="AO18" i="11" s="1"/>
  <c r="AO45" i="11" a="1"/>
  <c r="AO45" i="11" s="1"/>
  <c r="AO33" i="11" a="1"/>
  <c r="AO33" i="11" s="1"/>
  <c r="AO12" i="11" a="1"/>
  <c r="AO12" i="11" s="1"/>
  <c r="AO24" i="11" a="1"/>
  <c r="AO24" i="11" s="1"/>
  <c r="AO72" i="11" a="1"/>
  <c r="AO72" i="11" s="1"/>
  <c r="AO39" i="11" a="1"/>
  <c r="AO39" i="11" s="1"/>
  <c r="AO23" i="11" a="1"/>
  <c r="AO23" i="11" s="1"/>
  <c r="AO53" i="11" a="1"/>
  <c r="AO53" i="11" s="1"/>
  <c r="AO30" i="11" a="1"/>
  <c r="AO30" i="11" s="1"/>
  <c r="AO68" i="11" a="1"/>
  <c r="AO68" i="11" s="1"/>
  <c r="AO44" i="11" a="1"/>
  <c r="AO44" i="11" s="1"/>
  <c r="AO19" i="11" a="1"/>
  <c r="AO19" i="11" s="1"/>
  <c r="AO1001" i="3"/>
  <c r="AO1001" i="10"/>
  <c r="AP98" i="10" a="1"/>
  <c r="AP98" i="10" s="1"/>
  <c r="AP62" i="10" a="1"/>
  <c r="AP62" i="10" s="1"/>
  <c r="AP95" i="10" a="1"/>
  <c r="AP95" i="10" s="1"/>
  <c r="AP100" i="10" a="1"/>
  <c r="AP100" i="10" s="1"/>
  <c r="AP61" i="10" a="1"/>
  <c r="AP61" i="10" s="1"/>
  <c r="AP93" i="10" a="1"/>
  <c r="AP93" i="10" s="1"/>
  <c r="AP57" i="10" a="1"/>
  <c r="AP57" i="10" s="1"/>
  <c r="AP90" i="10" a="1"/>
  <c r="AP90" i="10" s="1"/>
  <c r="AP94" i="10" a="1"/>
  <c r="AP94" i="10" s="1"/>
  <c r="AP87" i="10" a="1"/>
  <c r="AP87" i="10" s="1"/>
  <c r="AP97" i="10" a="1"/>
  <c r="AP97" i="10" s="1"/>
  <c r="AP84" i="10" a="1"/>
  <c r="AP84" i="10" s="1"/>
  <c r="AP85" i="10" a="1"/>
  <c r="AP85" i="10" s="1"/>
  <c r="AP77" i="10" a="1"/>
  <c r="AP77" i="10" s="1"/>
  <c r="AP96" i="10" a="1"/>
  <c r="AP96" i="10" s="1"/>
  <c r="AP82" i="10" a="1"/>
  <c r="AP82" i="10" s="1"/>
  <c r="AP74" i="10" a="1"/>
  <c r="AP74" i="10" s="1"/>
  <c r="AP88" i="10" a="1"/>
  <c r="AP88" i="10" s="1"/>
  <c r="AP79" i="10" a="1"/>
  <c r="AP79" i="10" s="1"/>
  <c r="AP89" i="10" a="1"/>
  <c r="AP89" i="10" s="1"/>
  <c r="AP80" i="10" a="1"/>
  <c r="AP80" i="10" s="1"/>
  <c r="AP72" i="10" a="1"/>
  <c r="AP72" i="10" s="1"/>
  <c r="AP70" i="10" a="1"/>
  <c r="AP70" i="10" s="1"/>
  <c r="AP60" i="10" a="1"/>
  <c r="AP60" i="10" s="1"/>
  <c r="AP78" i="10" a="1"/>
  <c r="AP78" i="10" s="1"/>
  <c r="AP67" i="10" a="1"/>
  <c r="AP67" i="10" s="1"/>
  <c r="AP64" i="10" a="1"/>
  <c r="AP64" i="10" s="1"/>
  <c r="AP75" i="10" a="1"/>
  <c r="AP75" i="10" s="1"/>
  <c r="AP65" i="10" a="1"/>
  <c r="AP65" i="10" s="1"/>
  <c r="AP92" i="10" a="1"/>
  <c r="AP92" i="10" s="1"/>
  <c r="AP56" i="10" a="1"/>
  <c r="AP56" i="10" s="1"/>
  <c r="AP48" i="10" a="1"/>
  <c r="AP48" i="10" s="1"/>
  <c r="AP40" i="10" a="1"/>
  <c r="AP40" i="10" s="1"/>
  <c r="AP32" i="10" a="1"/>
  <c r="AP32" i="10" s="1"/>
  <c r="AP68" i="10" a="1"/>
  <c r="AP68" i="10" s="1"/>
  <c r="AP53" i="10" a="1"/>
  <c r="AP53" i="10" s="1"/>
  <c r="AP45" i="10" a="1"/>
  <c r="AP45" i="10" s="1"/>
  <c r="AP37" i="10" a="1"/>
  <c r="AP37" i="10" s="1"/>
  <c r="AP71" i="10" a="1"/>
  <c r="AP71" i="10" s="1"/>
  <c r="AP59" i="10" a="1"/>
  <c r="AP59" i="10" s="1"/>
  <c r="AP50" i="10" a="1"/>
  <c r="AP50" i="10" s="1"/>
  <c r="AP42" i="10" a="1"/>
  <c r="AP42" i="10" s="1"/>
  <c r="AP34" i="10" a="1"/>
  <c r="AP34" i="10" s="1"/>
  <c r="AP91" i="10" a="1"/>
  <c r="AP91" i="10" s="1"/>
  <c r="AP73" i="10" a="1"/>
  <c r="AP73" i="10" s="1"/>
  <c r="AP51" i="10" a="1"/>
  <c r="AP51" i="10" s="1"/>
  <c r="AP43" i="10" a="1"/>
  <c r="AP43" i="10" s="1"/>
  <c r="AP35" i="10" a="1"/>
  <c r="AP35" i="10" s="1"/>
  <c r="AP55" i="10" a="1"/>
  <c r="AP55" i="10" s="1"/>
  <c r="AP44" i="10" a="1"/>
  <c r="AP44" i="10" s="1"/>
  <c r="AP29" i="10" a="1"/>
  <c r="AP29" i="10" s="1"/>
  <c r="AP83" i="10" a="1"/>
  <c r="AP83" i="10" s="1"/>
  <c r="AP69" i="10" a="1"/>
  <c r="AP69" i="10" s="1"/>
  <c r="AP47" i="10" a="1"/>
  <c r="AP47" i="10" s="1"/>
  <c r="AP36" i="10" a="1"/>
  <c r="AP36" i="10" s="1"/>
  <c r="AP26" i="10" a="1"/>
  <c r="AP26" i="10" s="1"/>
  <c r="AP39" i="10" a="1"/>
  <c r="AP39" i="10" s="1"/>
  <c r="AP23" i="10" a="1"/>
  <c r="AP23" i="10" s="1"/>
  <c r="AP86" i="10" a="1"/>
  <c r="AP86" i="10" s="1"/>
  <c r="AP66" i="10" a="1"/>
  <c r="AP66" i="10" s="1"/>
  <c r="AP54" i="10" a="1"/>
  <c r="AP54" i="10" s="1"/>
  <c r="AP58" i="10" a="1"/>
  <c r="AP58" i="10" s="1"/>
  <c r="AP52" i="10" a="1"/>
  <c r="AP52" i="10" s="1"/>
  <c r="AP33" i="10" a="1"/>
  <c r="AP33" i="10" s="1"/>
  <c r="AP24" i="10" a="1"/>
  <c r="AP24" i="10" s="1"/>
  <c r="AP76" i="10" a="1"/>
  <c r="AP76" i="10" s="1"/>
  <c r="AP41" i="10" a="1"/>
  <c r="AP41" i="10" s="1"/>
  <c r="AP46" i="10" a="1"/>
  <c r="AP46" i="10" s="1"/>
  <c r="AP30" i="10" a="1"/>
  <c r="AP30" i="10" s="1"/>
  <c r="AP49" i="10" a="1"/>
  <c r="AP49" i="10" s="1"/>
  <c r="AP31" i="10" a="1"/>
  <c r="AP31" i="10" s="1"/>
  <c r="AP38" i="10" a="1"/>
  <c r="AP38" i="10" s="1"/>
  <c r="AP15" i="10" a="1"/>
  <c r="AP15" i="10" s="1"/>
  <c r="AP25" i="10" a="1"/>
  <c r="AP25" i="10" s="1"/>
  <c r="AP20" i="10" a="1"/>
  <c r="AP20" i="10" s="1"/>
  <c r="AP12" i="10" a="1"/>
  <c r="AP12" i="10" s="1"/>
  <c r="AP22" i="10" a="1"/>
  <c r="AP22" i="10" s="1"/>
  <c r="AP17" i="10" a="1"/>
  <c r="AP17" i="10" s="1"/>
  <c r="AP9" i="10" a="1"/>
  <c r="AP9" i="10" s="1"/>
  <c r="AP19" i="10" a="1"/>
  <c r="AP19" i="10" s="1"/>
  <c r="AP99" i="10" a="1"/>
  <c r="AP99" i="10" s="1"/>
  <c r="AP28" i="10" a="1"/>
  <c r="AP28" i="10" s="1"/>
  <c r="AP27" i="10" a="1"/>
  <c r="AP27" i="10" s="1"/>
  <c r="AP21" i="10" a="1"/>
  <c r="AP21" i="10" s="1"/>
  <c r="AP81" i="10" a="1"/>
  <c r="AP81" i="10" s="1"/>
  <c r="AP63" i="10" a="1"/>
  <c r="AP63" i="10" s="1"/>
  <c r="AP18" i="10" a="1"/>
  <c r="AP18" i="10" s="1"/>
  <c r="AP10" i="10" a="1"/>
  <c r="AP10" i="10" s="1"/>
  <c r="AP13" i="10" a="1"/>
  <c r="AP13" i="10" s="1"/>
  <c r="AP16" i="10" a="1"/>
  <c r="AP16" i="10" s="1"/>
  <c r="AP8" i="10" a="1"/>
  <c r="AP8" i="10" s="1"/>
  <c r="AQ7" i="10"/>
  <c r="AP11" i="10" a="1"/>
  <c r="AP11" i="10" s="1"/>
  <c r="AP14" i="10" a="1"/>
  <c r="AP14" i="10" s="1"/>
  <c r="AP21" i="3" a="1"/>
  <c r="AP21" i="3" s="1"/>
  <c r="AP23" i="3" a="1"/>
  <c r="AP23" i="3" s="1"/>
  <c r="AP34" i="3" a="1"/>
  <c r="AP34" i="3" s="1"/>
  <c r="AP11" i="3" a="1"/>
  <c r="AP11" i="3" s="1"/>
  <c r="AP16" i="3" a="1"/>
  <c r="AP16" i="3" s="1"/>
  <c r="AP25" i="3" a="1"/>
  <c r="AP25" i="3" s="1"/>
  <c r="AP36" i="3" a="1"/>
  <c r="AP36" i="3" s="1"/>
  <c r="AP53" i="3" a="1"/>
  <c r="AP53" i="3" s="1"/>
  <c r="AP15" i="3" a="1"/>
  <c r="AP15" i="3" s="1"/>
  <c r="AP18" i="3" a="1"/>
  <c r="AP18" i="3" s="1"/>
  <c r="AP27" i="3" a="1"/>
  <c r="AP27" i="3" s="1"/>
  <c r="AP29" i="3" a="1"/>
  <c r="AP29" i="3" s="1"/>
  <c r="AP38" i="3" a="1"/>
  <c r="AP38" i="3" s="1"/>
  <c r="AP40" i="3" a="1"/>
  <c r="AP40" i="3" s="1"/>
  <c r="AP41" i="3" a="1"/>
  <c r="AP41" i="3" s="1"/>
  <c r="AP42" i="3" a="1"/>
  <c r="AP42" i="3" s="1"/>
  <c r="AP52" i="3" a="1"/>
  <c r="AP52" i="3" s="1"/>
  <c r="AP56" i="3" a="1"/>
  <c r="AP56" i="3" s="1"/>
  <c r="AP13" i="3" a="1"/>
  <c r="AP13" i="3" s="1"/>
  <c r="AP17" i="3" a="1"/>
  <c r="AP17" i="3" s="1"/>
  <c r="AP19" i="3" a="1"/>
  <c r="AP19" i="3" s="1"/>
  <c r="AP28" i="3" a="1"/>
  <c r="AP28" i="3" s="1"/>
  <c r="AP37" i="3" a="1"/>
  <c r="AP37" i="3" s="1"/>
  <c r="AP48" i="3" a="1"/>
  <c r="AP48" i="3" s="1"/>
  <c r="AP49" i="3" a="1"/>
  <c r="AP49" i="3" s="1"/>
  <c r="AP50" i="3" a="1"/>
  <c r="AP50" i="3" s="1"/>
  <c r="AP33" i="3" a="1"/>
  <c r="AP33" i="3" s="1"/>
  <c r="AP44" i="3" a="1"/>
  <c r="AP44" i="3" s="1"/>
  <c r="AP45" i="3" a="1"/>
  <c r="AP45" i="3" s="1"/>
  <c r="AP46" i="3" a="1"/>
  <c r="AP46" i="3" s="1"/>
  <c r="AP62" i="3" a="1"/>
  <c r="AP62" i="3" s="1"/>
  <c r="AP66" i="3" a="1"/>
  <c r="AP66" i="3" s="1"/>
  <c r="AP77" i="3" a="1"/>
  <c r="AP77" i="3" s="1"/>
  <c r="AP86" i="3" a="1"/>
  <c r="AP86" i="3" s="1"/>
  <c r="AP93" i="3" a="1"/>
  <c r="AP93" i="3" s="1"/>
  <c r="AP97" i="3" a="1"/>
  <c r="AP97" i="3" s="1"/>
  <c r="AP102" i="3" a="1"/>
  <c r="AP102" i="3" s="1"/>
  <c r="AP14" i="3" a="1"/>
  <c r="AP14" i="3" s="1"/>
  <c r="AP24" i="3" a="1"/>
  <c r="AP24" i="3" s="1"/>
  <c r="AP47" i="3" a="1"/>
  <c r="AP47" i="3" s="1"/>
  <c r="AP51" i="3" a="1"/>
  <c r="AP51" i="3" s="1"/>
  <c r="AP58" i="3" a="1"/>
  <c r="AP58" i="3" s="1"/>
  <c r="AP65" i="3" a="1"/>
  <c r="AP65" i="3" s="1"/>
  <c r="AP69" i="3" a="1"/>
  <c r="AP69" i="3" s="1"/>
  <c r="AP12" i="3" a="1"/>
  <c r="AP12" i="3" s="1"/>
  <c r="AP32" i="3" a="1"/>
  <c r="AP32" i="3" s="1"/>
  <c r="AP61" i="3" a="1"/>
  <c r="AP61" i="3" s="1"/>
  <c r="AP68" i="3" a="1"/>
  <c r="AP68" i="3" s="1"/>
  <c r="AP72" i="3" a="1"/>
  <c r="AP72" i="3" s="1"/>
  <c r="AP9" i="3" a="1"/>
  <c r="AP9" i="3" s="1"/>
  <c r="AP10" i="3" a="1"/>
  <c r="AP10" i="3" s="1"/>
  <c r="AP31" i="3" a="1"/>
  <c r="AP31" i="3" s="1"/>
  <c r="AP64" i="3" a="1"/>
  <c r="AP64" i="3" s="1"/>
  <c r="AP74" i="3" a="1"/>
  <c r="AP74" i="3" s="1"/>
  <c r="AP81" i="3" a="1"/>
  <c r="AP81" i="3" s="1"/>
  <c r="AP55" i="3" a="1"/>
  <c r="AP55" i="3" s="1"/>
  <c r="AP57" i="3" a="1"/>
  <c r="AP57" i="3" s="1"/>
  <c r="AP71" i="3" a="1"/>
  <c r="AP71" i="3" s="1"/>
  <c r="AP76" i="3" a="1"/>
  <c r="AP76" i="3" s="1"/>
  <c r="AP82" i="3" a="1"/>
  <c r="AP82" i="3" s="1"/>
  <c r="AP90" i="3" a="1"/>
  <c r="AP90" i="3" s="1"/>
  <c r="AP94" i="3" a="1"/>
  <c r="AP94" i="3" s="1"/>
  <c r="AP103" i="3" a="1"/>
  <c r="AP103" i="3" s="1"/>
  <c r="AP109" i="3" a="1"/>
  <c r="AP109" i="3" s="1"/>
  <c r="AP120" i="3" a="1"/>
  <c r="AP120" i="3" s="1"/>
  <c r="AP26" i="3" a="1"/>
  <c r="AP26" i="3" s="1"/>
  <c r="AP105" i="3" a="1"/>
  <c r="AP105" i="3" s="1"/>
  <c r="AP111" i="3" a="1"/>
  <c r="AP111" i="3" s="1"/>
  <c r="AP113" i="3" a="1"/>
  <c r="AP113" i="3" s="1"/>
  <c r="AP39" i="3" a="1"/>
  <c r="AP39" i="3" s="1"/>
  <c r="AP20" i="3" a="1"/>
  <c r="AP20" i="3" s="1"/>
  <c r="AP59" i="3" a="1"/>
  <c r="AP59" i="3" s="1"/>
  <c r="AP73" i="3" a="1"/>
  <c r="AP73" i="3" s="1"/>
  <c r="AP84" i="3" a="1"/>
  <c r="AP84" i="3" s="1"/>
  <c r="AP88" i="3" a="1"/>
  <c r="AP88" i="3" s="1"/>
  <c r="AP92" i="3" a="1"/>
  <c r="AP92" i="3" s="1"/>
  <c r="AP96" i="3" a="1"/>
  <c r="AP96" i="3" s="1"/>
  <c r="AP101" i="3" a="1"/>
  <c r="AP101" i="3" s="1"/>
  <c r="AP107" i="3" a="1"/>
  <c r="AP107" i="3" s="1"/>
  <c r="AP35" i="3" a="1"/>
  <c r="AP35" i="3" s="1"/>
  <c r="AP87" i="3" a="1"/>
  <c r="AP87" i="3" s="1"/>
  <c r="AP119" i="3" a="1"/>
  <c r="AP119" i="3" s="1"/>
  <c r="AP67" i="3" a="1"/>
  <c r="AP67" i="3" s="1"/>
  <c r="AP85" i="3" a="1"/>
  <c r="AP85" i="3" s="1"/>
  <c r="AP108" i="3" a="1"/>
  <c r="AP108" i="3" s="1"/>
  <c r="AP110" i="3" a="1"/>
  <c r="AP110" i="3" s="1"/>
  <c r="AP116" i="3" a="1"/>
  <c r="AP116" i="3" s="1"/>
  <c r="AP122" i="3" a="1"/>
  <c r="AP122" i="3" s="1"/>
  <c r="AP30" i="3" a="1"/>
  <c r="AP30" i="3" s="1"/>
  <c r="AP75" i="3" a="1"/>
  <c r="AP75" i="3" s="1"/>
  <c r="AP83" i="3" a="1"/>
  <c r="AP83" i="3" s="1"/>
  <c r="AP106" i="3" a="1"/>
  <c r="AP106" i="3" s="1"/>
  <c r="AP8" i="3" a="1"/>
  <c r="AP8" i="3" s="1"/>
  <c r="AP43" i="3" a="1"/>
  <c r="AP43" i="3" s="1"/>
  <c r="AP63" i="3" a="1"/>
  <c r="AP63" i="3" s="1"/>
  <c r="AP80" i="3" a="1"/>
  <c r="AP80" i="3" s="1"/>
  <c r="AP89" i="3" a="1"/>
  <c r="AP89" i="3" s="1"/>
  <c r="AP114" i="3" a="1"/>
  <c r="AP114" i="3" s="1"/>
  <c r="AP115" i="3" a="1"/>
  <c r="AP115" i="3" s="1"/>
  <c r="AP121" i="3" a="1"/>
  <c r="AP121" i="3" s="1"/>
  <c r="AP22" i="3" a="1"/>
  <c r="AP22" i="3" s="1"/>
  <c r="AP70" i="3" a="1"/>
  <c r="AP70" i="3" s="1"/>
  <c r="AP79" i="3" a="1"/>
  <c r="AP79" i="3" s="1"/>
  <c r="AP95" i="3" a="1"/>
  <c r="AP95" i="3" s="1"/>
  <c r="AP99" i="3" a="1"/>
  <c r="AP99" i="3" s="1"/>
  <c r="AP60" i="3" a="1"/>
  <c r="AP60" i="3" s="1"/>
  <c r="AP54" i="3" a="1"/>
  <c r="AP54" i="3" s="1"/>
  <c r="AP91" i="3" a="1"/>
  <c r="AP91" i="3" s="1"/>
  <c r="AP118" i="3" a="1"/>
  <c r="AP118" i="3" s="1"/>
  <c r="AP100" i="3" a="1"/>
  <c r="AP100" i="3" s="1"/>
  <c r="AP117" i="3" a="1"/>
  <c r="AP117" i="3" s="1"/>
  <c r="AP98" i="3" a="1"/>
  <c r="AP98" i="3" s="1"/>
  <c r="AP104" i="3" a="1"/>
  <c r="AP104" i="3" s="1"/>
  <c r="AP112" i="3" a="1"/>
  <c r="AP112" i="3" s="1"/>
  <c r="AP78" i="3" a="1"/>
  <c r="AP78" i="3" s="1"/>
  <c r="AP88" i="11" l="1" a="1"/>
  <c r="AP88" i="11" s="1"/>
  <c r="AP71" i="11" a="1"/>
  <c r="AP71" i="11" s="1"/>
  <c r="AP64" i="11" a="1"/>
  <c r="AP64" i="11" s="1"/>
  <c r="AP74" i="11" a="1"/>
  <c r="AP74" i="11" s="1"/>
  <c r="AP59" i="11" a="1"/>
  <c r="AP59" i="11" s="1"/>
  <c r="AP63" i="11" a="1"/>
  <c r="AP63" i="11" s="1"/>
  <c r="AP15" i="11" a="1"/>
  <c r="AP15" i="11" s="1"/>
  <c r="AP17" i="11" a="1"/>
  <c r="AP17" i="11" s="1"/>
  <c r="AP34" i="11" a="1"/>
  <c r="AP34" i="11" s="1"/>
  <c r="AP30" i="11" a="1"/>
  <c r="AP30" i="11" s="1"/>
  <c r="AP21" i="11" a="1"/>
  <c r="AP21" i="11" s="1"/>
  <c r="AP78" i="11" a="1"/>
  <c r="AP78" i="11" s="1"/>
  <c r="AP68" i="11" a="1"/>
  <c r="AP68" i="11" s="1"/>
  <c r="AP42" i="11" a="1"/>
  <c r="AP42" i="11" s="1"/>
  <c r="AP60" i="11" a="1"/>
  <c r="AP60" i="11" s="1"/>
  <c r="AP48" i="11" a="1"/>
  <c r="AP48" i="11" s="1"/>
  <c r="AP28" i="11" a="1"/>
  <c r="AP28" i="11" s="1"/>
  <c r="AP36" i="11" a="1"/>
  <c r="AP36" i="11" s="1"/>
  <c r="AP22" i="11" a="1"/>
  <c r="AP22" i="11" s="1"/>
  <c r="AP75" i="11" a="1"/>
  <c r="AP75" i="11" s="1"/>
  <c r="AP46" i="11" a="1"/>
  <c r="AP46" i="11" s="1"/>
  <c r="AP11" i="11" a="1"/>
  <c r="AP11" i="11" s="1"/>
  <c r="AP67" i="11" a="1"/>
  <c r="AP67" i="11" s="1"/>
  <c r="AP35" i="11" a="1"/>
  <c r="AP35" i="11" s="1"/>
  <c r="AP79" i="11" a="1"/>
  <c r="AP79" i="11" s="1"/>
  <c r="AP31" i="11" a="1"/>
  <c r="AP31" i="11" s="1"/>
  <c r="AP27" i="11" a="1"/>
  <c r="AP27" i="11" s="1"/>
  <c r="AP85" i="11" a="1"/>
  <c r="AP85" i="11" s="1"/>
  <c r="AP80" i="11" a="1"/>
  <c r="AP80" i="11" s="1"/>
  <c r="AP57" i="11" a="1"/>
  <c r="AP57" i="11" s="1"/>
  <c r="AP51" i="11" a="1"/>
  <c r="AP51" i="11" s="1"/>
  <c r="AP55" i="11" a="1"/>
  <c r="AP55" i="11" s="1"/>
  <c r="AP65" i="11" a="1"/>
  <c r="AP65" i="11" s="1"/>
  <c r="AP53" i="11" a="1"/>
  <c r="AP53" i="11" s="1"/>
  <c r="AP9" i="11" a="1"/>
  <c r="AP9" i="11" s="1"/>
  <c r="AP56" i="11" a="1"/>
  <c r="AP56" i="11" s="1"/>
  <c r="AP19" i="11" a="1"/>
  <c r="AP19" i="11" s="1"/>
  <c r="AP24" i="11" a="1"/>
  <c r="AP24" i="11" s="1"/>
  <c r="AP20" i="11" a="1"/>
  <c r="AP20" i="11" s="1"/>
  <c r="AP77" i="11" a="1"/>
  <c r="AP77" i="11" s="1"/>
  <c r="AP61" i="11" a="1"/>
  <c r="AP61" i="11" s="1"/>
  <c r="AP37" i="11" a="1"/>
  <c r="AP37" i="11" s="1"/>
  <c r="AP16" i="11" a="1"/>
  <c r="AP16" i="11" s="1"/>
  <c r="AP91" i="11" a="1"/>
  <c r="AP91" i="11" s="1"/>
  <c r="AP43" i="11" a="1"/>
  <c r="AP43" i="11" s="1"/>
  <c r="AP44" i="11" a="1"/>
  <c r="AP44" i="11" s="1"/>
  <c r="AP86" i="11" a="1"/>
  <c r="AP86" i="11" s="1"/>
  <c r="AP76" i="11" a="1"/>
  <c r="AP76" i="11" s="1"/>
  <c r="AP49" i="11" a="1"/>
  <c r="AP49" i="11" s="1"/>
  <c r="AP72" i="11" a="1"/>
  <c r="AP72" i="11" s="1"/>
  <c r="AP58" i="11" a="1"/>
  <c r="AP58" i="11" s="1"/>
  <c r="AP73" i="11" a="1"/>
  <c r="AP73" i="11" s="1"/>
  <c r="AP33" i="11" a="1"/>
  <c r="AP33" i="11" s="1"/>
  <c r="AP50" i="11" a="1"/>
  <c r="AP50" i="11" s="1"/>
  <c r="AP26" i="11" a="1"/>
  <c r="AP26" i="11" s="1"/>
  <c r="AQ7" i="11"/>
  <c r="AP13" i="11" a="1"/>
  <c r="AP13" i="11" s="1"/>
  <c r="AP18" i="11" a="1"/>
  <c r="AP18" i="11" s="1"/>
  <c r="AP89" i="11" a="1"/>
  <c r="AP89" i="11" s="1"/>
  <c r="AP52" i="11" a="1"/>
  <c r="AP52" i="11" s="1"/>
  <c r="AP45" i="11" a="1"/>
  <c r="AP45" i="11" s="1"/>
  <c r="AP81" i="11" a="1"/>
  <c r="AP81" i="11" s="1"/>
  <c r="AP12" i="11" a="1"/>
  <c r="AP12" i="11" s="1"/>
  <c r="AP14" i="11" a="1"/>
  <c r="AP14" i="11" s="1"/>
  <c r="AP82" i="11" a="1"/>
  <c r="AP82" i="11" s="1"/>
  <c r="AP70" i="11" a="1"/>
  <c r="AP70" i="11" s="1"/>
  <c r="AP40" i="11" a="1"/>
  <c r="AP40" i="11" s="1"/>
  <c r="AP29" i="11" a="1"/>
  <c r="AP29" i="11" s="1"/>
  <c r="AP10" i="11" a="1"/>
  <c r="AP10" i="11" s="1"/>
  <c r="AP38" i="11" a="1"/>
  <c r="AP38" i="11" s="1"/>
  <c r="AP62" i="11" a="1"/>
  <c r="AP62" i="11" s="1"/>
  <c r="AP83" i="11" a="1"/>
  <c r="AP83" i="11" s="1"/>
  <c r="AP66" i="11" a="1"/>
  <c r="AP66" i="11" s="1"/>
  <c r="AP69" i="11" a="1"/>
  <c r="AP69" i="11" s="1"/>
  <c r="AP54" i="11" a="1"/>
  <c r="AP54" i="11" s="1"/>
  <c r="AP90" i="11" a="1"/>
  <c r="AP90" i="11" s="1"/>
  <c r="AP84" i="11" a="1"/>
  <c r="AP84" i="11" s="1"/>
  <c r="AP23" i="11" a="1"/>
  <c r="AP23" i="11" s="1"/>
  <c r="AP25" i="11" a="1"/>
  <c r="AP25" i="11" s="1"/>
  <c r="AP41" i="11" a="1"/>
  <c r="AP41" i="11" s="1"/>
  <c r="AP8" i="11" a="1"/>
  <c r="AP8" i="11" s="1"/>
  <c r="AP32" i="11" a="1"/>
  <c r="AP32" i="11" s="1"/>
  <c r="AP47" i="11" a="1"/>
  <c r="AP47" i="11" s="1"/>
  <c r="AP87" i="11" a="1"/>
  <c r="AP87" i="11" s="1"/>
  <c r="AP39" i="11" a="1"/>
  <c r="AP39" i="11" s="1"/>
  <c r="AO1001" i="11"/>
  <c r="AP1001" i="3"/>
  <c r="AP1001" i="10"/>
  <c r="AQ100" i="10" a="1"/>
  <c r="AQ100" i="10" s="1"/>
  <c r="AQ97" i="10" a="1"/>
  <c r="AQ97" i="10" s="1"/>
  <c r="AQ57" i="10" a="1"/>
  <c r="AQ57" i="10" s="1"/>
  <c r="AQ94" i="10" a="1"/>
  <c r="AQ94" i="10" s="1"/>
  <c r="AQ62" i="10" a="1"/>
  <c r="AQ62" i="10" s="1"/>
  <c r="AQ95" i="10" a="1"/>
  <c r="AQ95" i="10" s="1"/>
  <c r="AQ93" i="10" a="1"/>
  <c r="AQ93" i="10" s="1"/>
  <c r="AQ84" i="10" a="1"/>
  <c r="AQ84" i="10" s="1"/>
  <c r="AQ89" i="10" a="1"/>
  <c r="AQ89" i="10" s="1"/>
  <c r="AQ86" i="10" a="1"/>
  <c r="AQ86" i="10" s="1"/>
  <c r="AQ61" i="10" a="1"/>
  <c r="AQ61" i="10" s="1"/>
  <c r="AQ87" i="10" a="1"/>
  <c r="AQ87" i="10" s="1"/>
  <c r="AQ88" i="10" a="1"/>
  <c r="AQ88" i="10" s="1"/>
  <c r="AQ79" i="10" a="1"/>
  <c r="AQ79" i="10" s="1"/>
  <c r="AQ91" i="10" a="1"/>
  <c r="AQ91" i="10" s="1"/>
  <c r="AQ90" i="10" a="1"/>
  <c r="AQ90" i="10" s="1"/>
  <c r="AQ76" i="10" a="1"/>
  <c r="AQ76" i="10" s="1"/>
  <c r="AQ98" i="10" a="1"/>
  <c r="AQ98" i="10" s="1"/>
  <c r="AQ92" i="10" a="1"/>
  <c r="AQ92" i="10" s="1"/>
  <c r="AQ83" i="10" a="1"/>
  <c r="AQ83" i="10" s="1"/>
  <c r="AQ81" i="10" a="1"/>
  <c r="AQ81" i="10" s="1"/>
  <c r="AQ73" i="10" a="1"/>
  <c r="AQ73" i="10" s="1"/>
  <c r="AQ96" i="10" a="1"/>
  <c r="AQ96" i="10" s="1"/>
  <c r="AQ82" i="10" a="1"/>
  <c r="AQ82" i="10" s="1"/>
  <c r="AQ74" i="10" a="1"/>
  <c r="AQ74" i="10" s="1"/>
  <c r="AQ85" i="10" a="1"/>
  <c r="AQ85" i="10" s="1"/>
  <c r="AQ64" i="10" a="1"/>
  <c r="AQ64" i="10" s="1"/>
  <c r="AQ69" i="10" a="1"/>
  <c r="AQ69" i="10" s="1"/>
  <c r="AQ99" i="10" a="1"/>
  <c r="AQ99" i="10" s="1"/>
  <c r="AQ80" i="10" a="1"/>
  <c r="AQ80" i="10" s="1"/>
  <c r="AQ72" i="10" a="1"/>
  <c r="AQ72" i="10" s="1"/>
  <c r="AQ66" i="10" a="1"/>
  <c r="AQ66" i="10" s="1"/>
  <c r="AQ78" i="10" a="1"/>
  <c r="AQ78" i="10" s="1"/>
  <c r="AQ77" i="10" a="1"/>
  <c r="AQ77" i="10" s="1"/>
  <c r="AQ67" i="10" a="1"/>
  <c r="AQ67" i="10" s="1"/>
  <c r="AQ71" i="10" a="1"/>
  <c r="AQ71" i="10" s="1"/>
  <c r="AQ70" i="10" a="1"/>
  <c r="AQ70" i="10" s="1"/>
  <c r="AQ59" i="10" a="1"/>
  <c r="AQ59" i="10" s="1"/>
  <c r="AQ50" i="10" a="1"/>
  <c r="AQ50" i="10" s="1"/>
  <c r="AQ42" i="10" a="1"/>
  <c r="AQ42" i="10" s="1"/>
  <c r="AQ34" i="10" a="1"/>
  <c r="AQ34" i="10" s="1"/>
  <c r="AQ63" i="10" a="1"/>
  <c r="AQ63" i="10" s="1"/>
  <c r="AQ60" i="10" a="1"/>
  <c r="AQ60" i="10" s="1"/>
  <c r="AQ55" i="10" a="1"/>
  <c r="AQ55" i="10" s="1"/>
  <c r="AQ47" i="10" a="1"/>
  <c r="AQ47" i="10" s="1"/>
  <c r="AQ39" i="10" a="1"/>
  <c r="AQ39" i="10" s="1"/>
  <c r="AQ31" i="10" a="1"/>
  <c r="AQ31" i="10" s="1"/>
  <c r="AQ52" i="10" a="1"/>
  <c r="AQ52" i="10" s="1"/>
  <c r="AQ44" i="10" a="1"/>
  <c r="AQ44" i="10" s="1"/>
  <c r="AQ36" i="10" a="1"/>
  <c r="AQ36" i="10" s="1"/>
  <c r="AQ68" i="10" a="1"/>
  <c r="AQ68" i="10" s="1"/>
  <c r="AQ53" i="10" a="1"/>
  <c r="AQ53" i="10" s="1"/>
  <c r="AQ45" i="10" a="1"/>
  <c r="AQ45" i="10" s="1"/>
  <c r="AQ37" i="10" a="1"/>
  <c r="AQ37" i="10" s="1"/>
  <c r="AQ75" i="10" a="1"/>
  <c r="AQ75" i="10" s="1"/>
  <c r="AQ35" i="10" a="1"/>
  <c r="AQ35" i="10" s="1"/>
  <c r="AQ23" i="10" a="1"/>
  <c r="AQ23" i="10" s="1"/>
  <c r="AQ65" i="10" a="1"/>
  <c r="AQ65" i="10" s="1"/>
  <c r="AQ54" i="10" a="1"/>
  <c r="AQ54" i="10" s="1"/>
  <c r="AQ28" i="10" a="1"/>
  <c r="AQ28" i="10" s="1"/>
  <c r="AQ58" i="10" a="1"/>
  <c r="AQ58" i="10" s="1"/>
  <c r="AQ56" i="10" a="1"/>
  <c r="AQ56" i="10" s="1"/>
  <c r="AQ46" i="10" a="1"/>
  <c r="AQ46" i="10" s="1"/>
  <c r="AQ25" i="10" a="1"/>
  <c r="AQ25" i="10" s="1"/>
  <c r="AQ49" i="10" a="1"/>
  <c r="AQ49" i="10" s="1"/>
  <c r="AQ43" i="10" a="1"/>
  <c r="AQ43" i="10" s="1"/>
  <c r="AQ26" i="10" a="1"/>
  <c r="AQ26" i="10" s="1"/>
  <c r="AQ51" i="10" a="1"/>
  <c r="AQ51" i="10" s="1"/>
  <c r="AQ32" i="10" a="1"/>
  <c r="AQ32" i="10" s="1"/>
  <c r="AQ38" i="10" a="1"/>
  <c r="AQ38" i="10" s="1"/>
  <c r="AQ33" i="10" a="1"/>
  <c r="AQ33" i="10" s="1"/>
  <c r="AQ24" i="10" a="1"/>
  <c r="AQ24" i="10" s="1"/>
  <c r="AQ41" i="10" a="1"/>
  <c r="AQ41" i="10" s="1"/>
  <c r="AQ29" i="10" a="1"/>
  <c r="AQ29" i="10" s="1"/>
  <c r="AQ17" i="10" a="1"/>
  <c r="AQ17" i="10" s="1"/>
  <c r="AQ9" i="10" a="1"/>
  <c r="AQ9" i="10" s="1"/>
  <c r="AQ22" i="10" a="1"/>
  <c r="AQ22" i="10" s="1"/>
  <c r="AQ14" i="10" a="1"/>
  <c r="AQ14" i="10" s="1"/>
  <c r="AQ19" i="10" a="1"/>
  <c r="AQ19" i="10" s="1"/>
  <c r="AQ11" i="10" a="1"/>
  <c r="AQ11" i="10" s="1"/>
  <c r="AQ48" i="10" a="1"/>
  <c r="AQ48" i="10" s="1"/>
  <c r="AQ21" i="10" a="1"/>
  <c r="AQ21" i="10" s="1"/>
  <c r="AQ27" i="10" a="1"/>
  <c r="AQ27" i="10" s="1"/>
  <c r="AQ40" i="10" a="1"/>
  <c r="AQ40" i="10" s="1"/>
  <c r="AQ30" i="10" a="1"/>
  <c r="AQ30" i="10" s="1"/>
  <c r="AQ20" i="10" a="1"/>
  <c r="AQ20" i="10" s="1"/>
  <c r="AQ12" i="10" a="1"/>
  <c r="AQ12" i="10" s="1"/>
  <c r="AQ16" i="10" a="1"/>
  <c r="AQ16" i="10" s="1"/>
  <c r="AQ15" i="10" a="1"/>
  <c r="AQ15" i="10" s="1"/>
  <c r="AQ8" i="10" a="1"/>
  <c r="AQ8" i="10" s="1"/>
  <c r="AR7" i="10"/>
  <c r="AQ18" i="10" a="1"/>
  <c r="AQ18" i="10" s="1"/>
  <c r="AQ10" i="10" a="1"/>
  <c r="AQ10" i="10" s="1"/>
  <c r="AQ13" i="10" a="1"/>
  <c r="AQ13" i="10" s="1"/>
  <c r="AQ12" i="3" a="1"/>
  <c r="AQ12" i="3" s="1"/>
  <c r="AQ19" i="3" a="1"/>
  <c r="AQ19" i="3" s="1"/>
  <c r="AQ30" i="3" a="1"/>
  <c r="AQ30" i="3" s="1"/>
  <c r="AQ32" i="3" a="1"/>
  <c r="AQ32" i="3" s="1"/>
  <c r="AQ39" i="3" a="1"/>
  <c r="AQ39" i="3" s="1"/>
  <c r="AQ49" i="3" a="1"/>
  <c r="AQ49" i="3" s="1"/>
  <c r="AQ54" i="3" a="1"/>
  <c r="AQ54" i="3" s="1"/>
  <c r="AQ21" i="3" a="1"/>
  <c r="AQ21" i="3" s="1"/>
  <c r="AQ23" i="3" a="1"/>
  <c r="AQ23" i="3" s="1"/>
  <c r="AQ16" i="3" a="1"/>
  <c r="AQ16" i="3" s="1"/>
  <c r="AQ25" i="3" a="1"/>
  <c r="AQ25" i="3" s="1"/>
  <c r="AQ34" i="3" a="1"/>
  <c r="AQ34" i="3" s="1"/>
  <c r="AQ36" i="3" a="1"/>
  <c r="AQ36" i="3" s="1"/>
  <c r="AQ53" i="3" a="1"/>
  <c r="AQ53" i="3" s="1"/>
  <c r="AQ8" i="3" a="1"/>
  <c r="AQ8" i="3" s="1"/>
  <c r="AQ14" i="3" a="1"/>
  <c r="AQ14" i="3" s="1"/>
  <c r="AQ24" i="3" a="1"/>
  <c r="AQ24" i="3" s="1"/>
  <c r="AQ26" i="3" a="1"/>
  <c r="AQ26" i="3" s="1"/>
  <c r="AQ35" i="3" a="1"/>
  <c r="AQ35" i="3" s="1"/>
  <c r="AQ45" i="3" a="1"/>
  <c r="AQ45" i="3" s="1"/>
  <c r="AQ46" i="3" a="1"/>
  <c r="AQ46" i="3" s="1"/>
  <c r="AQ47" i="3" a="1"/>
  <c r="AQ47" i="3" s="1"/>
  <c r="AQ15" i="3" a="1"/>
  <c r="AQ15" i="3" s="1"/>
  <c r="AQ20" i="3" a="1"/>
  <c r="AQ20" i="3" s="1"/>
  <c r="AQ41" i="3" a="1"/>
  <c r="AQ41" i="3" s="1"/>
  <c r="AQ42" i="3" a="1"/>
  <c r="AQ42" i="3" s="1"/>
  <c r="AQ43" i="3" a="1"/>
  <c r="AQ43" i="3" s="1"/>
  <c r="AQ52" i="3" a="1"/>
  <c r="AQ52" i="3" s="1"/>
  <c r="AQ59" i="3" a="1"/>
  <c r="AQ59" i="3" s="1"/>
  <c r="AQ63" i="3" a="1"/>
  <c r="AQ63" i="3" s="1"/>
  <c r="AQ70" i="3" a="1"/>
  <c r="AQ70" i="3" s="1"/>
  <c r="AQ73" i="3" a="1"/>
  <c r="AQ73" i="3" s="1"/>
  <c r="AQ75" i="3" a="1"/>
  <c r="AQ75" i="3" s="1"/>
  <c r="AQ83" i="3" a="1"/>
  <c r="AQ83" i="3" s="1"/>
  <c r="AQ90" i="3" a="1"/>
  <c r="AQ90" i="3" s="1"/>
  <c r="AQ98" i="3" a="1"/>
  <c r="AQ98" i="3" s="1"/>
  <c r="AQ103" i="3" a="1"/>
  <c r="AQ103" i="3" s="1"/>
  <c r="AQ106" i="3" a="1"/>
  <c r="AQ106" i="3" s="1"/>
  <c r="AQ33" i="3" a="1"/>
  <c r="AQ33" i="3" s="1"/>
  <c r="AQ44" i="3" a="1"/>
  <c r="AQ44" i="3" s="1"/>
  <c r="AQ62" i="3" a="1"/>
  <c r="AQ62" i="3" s="1"/>
  <c r="AQ66" i="3" a="1"/>
  <c r="AQ66" i="3" s="1"/>
  <c r="AQ77" i="3" a="1"/>
  <c r="AQ77" i="3" s="1"/>
  <c r="AQ13" i="3" a="1"/>
  <c r="AQ13" i="3" s="1"/>
  <c r="AQ28" i="3" a="1"/>
  <c r="AQ28" i="3" s="1"/>
  <c r="AQ37" i="3" a="1"/>
  <c r="AQ37" i="3" s="1"/>
  <c r="AQ48" i="3" a="1"/>
  <c r="AQ48" i="3" s="1"/>
  <c r="AQ50" i="3" a="1"/>
  <c r="AQ50" i="3" s="1"/>
  <c r="AQ51" i="3" a="1"/>
  <c r="AQ51" i="3" s="1"/>
  <c r="AQ58" i="3" a="1"/>
  <c r="AQ58" i="3" s="1"/>
  <c r="AQ65" i="3" a="1"/>
  <c r="AQ65" i="3" s="1"/>
  <c r="AQ69" i="3" a="1"/>
  <c r="AQ69" i="3" s="1"/>
  <c r="AQ79" i="3" a="1"/>
  <c r="AQ79" i="3" s="1"/>
  <c r="AQ11" i="3" a="1"/>
  <c r="AQ11" i="3" s="1"/>
  <c r="AQ27" i="3" a="1"/>
  <c r="AQ27" i="3" s="1"/>
  <c r="AQ56" i="3" a="1"/>
  <c r="AQ56" i="3" s="1"/>
  <c r="AQ61" i="3" a="1"/>
  <c r="AQ61" i="3" s="1"/>
  <c r="AQ72" i="3" a="1"/>
  <c r="AQ72" i="3" s="1"/>
  <c r="AQ9" i="3" a="1"/>
  <c r="AQ9" i="3" s="1"/>
  <c r="AQ18" i="3" a="1"/>
  <c r="AQ18" i="3" s="1"/>
  <c r="AQ31" i="3" a="1"/>
  <c r="AQ31" i="3" s="1"/>
  <c r="AQ84" i="3" a="1"/>
  <c r="AQ84" i="3" s="1"/>
  <c r="AQ86" i="3" a="1"/>
  <c r="AQ86" i="3" s="1"/>
  <c r="AQ88" i="3" a="1"/>
  <c r="AQ88" i="3" s="1"/>
  <c r="AQ92" i="3" a="1"/>
  <c r="AQ92" i="3" s="1"/>
  <c r="AQ96" i="3" a="1"/>
  <c r="AQ96" i="3" s="1"/>
  <c r="AQ101" i="3" a="1"/>
  <c r="AQ101" i="3" s="1"/>
  <c r="AQ107" i="3" a="1"/>
  <c r="AQ107" i="3" s="1"/>
  <c r="AQ55" i="3" a="1"/>
  <c r="AQ55" i="3" s="1"/>
  <c r="AQ57" i="3" a="1"/>
  <c r="AQ57" i="3" s="1"/>
  <c r="AQ64" i="3" a="1"/>
  <c r="AQ64" i="3" s="1"/>
  <c r="AQ71" i="3" a="1"/>
  <c r="AQ71" i="3" s="1"/>
  <c r="AQ76" i="3" a="1"/>
  <c r="AQ76" i="3" s="1"/>
  <c r="AQ82" i="3" a="1"/>
  <c r="AQ82" i="3" s="1"/>
  <c r="AQ94" i="3" a="1"/>
  <c r="AQ94" i="3" s="1"/>
  <c r="AQ109" i="3" a="1"/>
  <c r="AQ109" i="3" s="1"/>
  <c r="AQ38" i="3" a="1"/>
  <c r="AQ38" i="3" s="1"/>
  <c r="AQ40" i="3" a="1"/>
  <c r="AQ40" i="3" s="1"/>
  <c r="AQ67" i="3" a="1"/>
  <c r="AQ67" i="3" s="1"/>
  <c r="AQ99" i="3" a="1"/>
  <c r="AQ99" i="3" s="1"/>
  <c r="AQ10" i="3" a="1"/>
  <c r="AQ10" i="3" s="1"/>
  <c r="AQ80" i="3" a="1"/>
  <c r="AQ80" i="3" s="1"/>
  <c r="AQ89" i="3" a="1"/>
  <c r="AQ89" i="3" s="1"/>
  <c r="AQ91" i="3" a="1"/>
  <c r="AQ91" i="3" s="1"/>
  <c r="AQ114" i="3" a="1"/>
  <c r="AQ114" i="3" s="1"/>
  <c r="AQ115" i="3" a="1"/>
  <c r="AQ115" i="3" s="1"/>
  <c r="AQ121" i="3" a="1"/>
  <c r="AQ121" i="3" s="1"/>
  <c r="AQ85" i="3" a="1"/>
  <c r="AQ85" i="3" s="1"/>
  <c r="AQ87" i="3" a="1"/>
  <c r="AQ87" i="3" s="1"/>
  <c r="AQ108" i="3" a="1"/>
  <c r="AQ108" i="3" s="1"/>
  <c r="AQ110" i="3" a="1"/>
  <c r="AQ110" i="3" s="1"/>
  <c r="AQ116" i="3" a="1"/>
  <c r="AQ116" i="3" s="1"/>
  <c r="AQ119" i="3" a="1"/>
  <c r="AQ119" i="3" s="1"/>
  <c r="AQ122" i="3" a="1"/>
  <c r="AQ122" i="3" s="1"/>
  <c r="AQ17" i="3" a="1"/>
  <c r="AQ17" i="3" s="1"/>
  <c r="AQ29" i="3" a="1"/>
  <c r="AQ29" i="3" s="1"/>
  <c r="AQ118" i="3" a="1"/>
  <c r="AQ118" i="3" s="1"/>
  <c r="AQ74" i="3" a="1"/>
  <c r="AQ74" i="3" s="1"/>
  <c r="AQ78" i="3" a="1"/>
  <c r="AQ78" i="3" s="1"/>
  <c r="AQ81" i="3" a="1"/>
  <c r="AQ81" i="3" s="1"/>
  <c r="AQ22" i="3" a="1"/>
  <c r="AQ22" i="3" s="1"/>
  <c r="AQ105" i="3" a="1"/>
  <c r="AQ105" i="3" s="1"/>
  <c r="AQ111" i="3" a="1"/>
  <c r="AQ111" i="3" s="1"/>
  <c r="AQ68" i="3" a="1"/>
  <c r="AQ68" i="3" s="1"/>
  <c r="AQ97" i="3" a="1"/>
  <c r="AQ97" i="3" s="1"/>
  <c r="AQ113" i="3" a="1"/>
  <c r="AQ113" i="3" s="1"/>
  <c r="AQ60" i="3" a="1"/>
  <c r="AQ60" i="3" s="1"/>
  <c r="AQ93" i="3" a="1"/>
  <c r="AQ93" i="3" s="1"/>
  <c r="AQ95" i="3" a="1"/>
  <c r="AQ95" i="3" s="1"/>
  <c r="AQ100" i="3" a="1"/>
  <c r="AQ100" i="3" s="1"/>
  <c r="AQ117" i="3" a="1"/>
  <c r="AQ117" i="3" s="1"/>
  <c r="AQ120" i="3" a="1"/>
  <c r="AQ120" i="3" s="1"/>
  <c r="AQ102" i="3" a="1"/>
  <c r="AQ102" i="3" s="1"/>
  <c r="AQ104" i="3" a="1"/>
  <c r="AQ104" i="3" s="1"/>
  <c r="AQ112" i="3" a="1"/>
  <c r="AQ112" i="3" s="1"/>
  <c r="AQ85" i="11" l="1" a="1"/>
  <c r="AQ85" i="11" s="1"/>
  <c r="AQ76" i="11" a="1"/>
  <c r="AQ76" i="11" s="1"/>
  <c r="AQ71" i="11" a="1"/>
  <c r="AQ71" i="11" s="1"/>
  <c r="AQ69" i="11" a="1"/>
  <c r="AQ69" i="11" s="1"/>
  <c r="AQ64" i="11" a="1"/>
  <c r="AQ64" i="11" s="1"/>
  <c r="AQ38" i="11" a="1"/>
  <c r="AQ38" i="11" s="1"/>
  <c r="AQ60" i="11" a="1"/>
  <c r="AQ60" i="11" s="1"/>
  <c r="AQ30" i="11" a="1"/>
  <c r="AQ30" i="11" s="1"/>
  <c r="AQ34" i="11" a="1"/>
  <c r="AQ34" i="11" s="1"/>
  <c r="AQ18" i="11" a="1"/>
  <c r="AQ18" i="11" s="1"/>
  <c r="AQ23" i="11" a="1"/>
  <c r="AQ23" i="11" s="1"/>
  <c r="AQ61" i="11" a="1"/>
  <c r="AQ61" i="11" s="1"/>
  <c r="AQ74" i="11" a="1"/>
  <c r="AQ74" i="11" s="1"/>
  <c r="AQ40" i="11" a="1"/>
  <c r="AQ40" i="11" s="1"/>
  <c r="AQ8" i="11" a="1"/>
  <c r="AQ8" i="11" s="1"/>
  <c r="AQ81" i="11" a="1"/>
  <c r="AQ81" i="11" s="1"/>
  <c r="AQ19" i="11" a="1"/>
  <c r="AQ19" i="11" s="1"/>
  <c r="AQ84" i="11" a="1"/>
  <c r="AQ84" i="11" s="1"/>
  <c r="AQ17" i="11" a="1"/>
  <c r="AQ17" i="11" s="1"/>
  <c r="AQ90" i="11" a="1"/>
  <c r="AQ90" i="11" s="1"/>
  <c r="AQ68" i="11" a="1"/>
  <c r="AQ68" i="11" s="1"/>
  <c r="AQ86" i="11" a="1"/>
  <c r="AQ86" i="11" s="1"/>
  <c r="AQ65" i="11" a="1"/>
  <c r="AQ65" i="11" s="1"/>
  <c r="AQ62" i="11" a="1"/>
  <c r="AQ62" i="11" s="1"/>
  <c r="AQ50" i="11" a="1"/>
  <c r="AQ50" i="11" s="1"/>
  <c r="AQ59" i="11" a="1"/>
  <c r="AQ59" i="11" s="1"/>
  <c r="AQ22" i="11" a="1"/>
  <c r="AQ22" i="11" s="1"/>
  <c r="AQ52" i="11" a="1"/>
  <c r="AQ52" i="11" s="1"/>
  <c r="AR7" i="11"/>
  <c r="AQ13" i="11" a="1"/>
  <c r="AQ13" i="11" s="1"/>
  <c r="AQ88" i="11" a="1"/>
  <c r="AQ88" i="11" s="1"/>
  <c r="AQ80" i="11" a="1"/>
  <c r="AQ80" i="11" s="1"/>
  <c r="AQ44" i="11" a="1"/>
  <c r="AQ44" i="11" s="1"/>
  <c r="AQ83" i="11" a="1"/>
  <c r="AQ83" i="11" s="1"/>
  <c r="AQ72" i="11" a="1"/>
  <c r="AQ72" i="11" s="1"/>
  <c r="AQ39" i="11" a="1"/>
  <c r="AQ39" i="11" s="1"/>
  <c r="AQ15" i="11" a="1"/>
  <c r="AQ15" i="11" s="1"/>
  <c r="AQ73" i="11" a="1"/>
  <c r="AQ73" i="11" s="1"/>
  <c r="AQ36" i="11" a="1"/>
  <c r="AQ36" i="11" s="1"/>
  <c r="AQ32" i="11" a="1"/>
  <c r="AQ32" i="11" s="1"/>
  <c r="AQ70" i="11" a="1"/>
  <c r="AQ70" i="11" s="1"/>
  <c r="AQ20" i="11" a="1"/>
  <c r="AQ20" i="11" s="1"/>
  <c r="AQ56" i="11" a="1"/>
  <c r="AQ56" i="11" s="1"/>
  <c r="AQ11" i="11" a="1"/>
  <c r="AQ11" i="11" s="1"/>
  <c r="AQ87" i="11" a="1"/>
  <c r="AQ87" i="11" s="1"/>
  <c r="AQ58" i="11" a="1"/>
  <c r="AQ58" i="11" s="1"/>
  <c r="AQ51" i="11" a="1"/>
  <c r="AQ51" i="11" s="1"/>
  <c r="AQ53" i="11" a="1"/>
  <c r="AQ53" i="11" s="1"/>
  <c r="AQ54" i="11" a="1"/>
  <c r="AQ54" i="11" s="1"/>
  <c r="AQ49" i="11" a="1"/>
  <c r="AQ49" i="11" s="1"/>
  <c r="AQ55" i="11" a="1"/>
  <c r="AQ55" i="11" s="1"/>
  <c r="AQ14" i="11" a="1"/>
  <c r="AQ14" i="11" s="1"/>
  <c r="AQ43" i="11" a="1"/>
  <c r="AQ43" i="11" s="1"/>
  <c r="AQ10" i="11" a="1"/>
  <c r="AQ10" i="11" s="1"/>
  <c r="AQ16" i="11" a="1"/>
  <c r="AQ16" i="11" s="1"/>
  <c r="AQ41" i="11" a="1"/>
  <c r="AQ41" i="11" s="1"/>
  <c r="AQ79" i="11" a="1"/>
  <c r="AQ79" i="11" s="1"/>
  <c r="AQ27" i="11" a="1"/>
  <c r="AQ27" i="11" s="1"/>
  <c r="AQ75" i="11" a="1"/>
  <c r="AQ75" i="11" s="1"/>
  <c r="AQ25" i="11" a="1"/>
  <c r="AQ25" i="11" s="1"/>
  <c r="AQ67" i="11" a="1"/>
  <c r="AQ67" i="11" s="1"/>
  <c r="AQ37" i="11" a="1"/>
  <c r="AQ37" i="11" s="1"/>
  <c r="AQ12" i="11" a="1"/>
  <c r="AQ12" i="11" s="1"/>
  <c r="AQ29" i="11" a="1"/>
  <c r="AQ29" i="11" s="1"/>
  <c r="AQ45" i="11" a="1"/>
  <c r="AQ45" i="11" s="1"/>
  <c r="AQ89" i="11" a="1"/>
  <c r="AQ89" i="11" s="1"/>
  <c r="AQ77" i="11" a="1"/>
  <c r="AQ77" i="11" s="1"/>
  <c r="AQ48" i="11" a="1"/>
  <c r="AQ48" i="11" s="1"/>
  <c r="AQ66" i="11" a="1"/>
  <c r="AQ66" i="11" s="1"/>
  <c r="AQ42" i="11" a="1"/>
  <c r="AQ42" i="11" s="1"/>
  <c r="AQ82" i="11" a="1"/>
  <c r="AQ82" i="11" s="1"/>
  <c r="AQ9" i="11" a="1"/>
  <c r="AQ9" i="11" s="1"/>
  <c r="AQ35" i="11" a="1"/>
  <c r="AQ35" i="11" s="1"/>
  <c r="AQ26" i="11" a="1"/>
  <c r="AQ26" i="11" s="1"/>
  <c r="AQ24" i="11" a="1"/>
  <c r="AQ24" i="11" s="1"/>
  <c r="AQ33" i="11" a="1"/>
  <c r="AQ33" i="11" s="1"/>
  <c r="AQ91" i="11" a="1"/>
  <c r="AQ91" i="11" s="1"/>
  <c r="AQ57" i="11" a="1"/>
  <c r="AQ57" i="11" s="1"/>
  <c r="AQ28" i="11" a="1"/>
  <c r="AQ28" i="11" s="1"/>
  <c r="AQ63" i="11" a="1"/>
  <c r="AQ63" i="11" s="1"/>
  <c r="AQ47" i="11" a="1"/>
  <c r="AQ47" i="11" s="1"/>
  <c r="AQ31" i="11" a="1"/>
  <c r="AQ31" i="11" s="1"/>
  <c r="AQ78" i="11" a="1"/>
  <c r="AQ78" i="11" s="1"/>
  <c r="AQ46" i="11" a="1"/>
  <c r="AQ46" i="11" s="1"/>
  <c r="AQ21" i="11" a="1"/>
  <c r="AQ21" i="11" s="1"/>
  <c r="AP1001" i="11"/>
  <c r="AQ1001" i="3"/>
  <c r="AQ1001" i="10"/>
  <c r="AR57" i="10" a="1"/>
  <c r="AR57" i="10" s="1"/>
  <c r="AR94" i="10" a="1"/>
  <c r="AR94" i="10" s="1"/>
  <c r="AR99" i="10" a="1"/>
  <c r="AR99" i="10" s="1"/>
  <c r="AR96" i="10" a="1"/>
  <c r="AR96" i="10" s="1"/>
  <c r="AR97" i="10" a="1"/>
  <c r="AR97" i="10" s="1"/>
  <c r="AR95" i="10" a="1"/>
  <c r="AR95" i="10" s="1"/>
  <c r="AR86" i="10" a="1"/>
  <c r="AR86" i="10" s="1"/>
  <c r="AR92" i="10" a="1"/>
  <c r="AR92" i="10" s="1"/>
  <c r="AR91" i="10" a="1"/>
  <c r="AR91" i="10" s="1"/>
  <c r="AR83" i="10" a="1"/>
  <c r="AR83" i="10" s="1"/>
  <c r="AR98" i="10" a="1"/>
  <c r="AR98" i="10" s="1"/>
  <c r="AR88" i="10" a="1"/>
  <c r="AR88" i="10" s="1"/>
  <c r="AR100" i="10" a="1"/>
  <c r="AR100" i="10" s="1"/>
  <c r="AR62" i="10" a="1"/>
  <c r="AR62" i="10" s="1"/>
  <c r="AR89" i="10" a="1"/>
  <c r="AR89" i="10" s="1"/>
  <c r="AR81" i="10" a="1"/>
  <c r="AR81" i="10" s="1"/>
  <c r="AR73" i="10" a="1"/>
  <c r="AR73" i="10" s="1"/>
  <c r="AR78" i="10" a="1"/>
  <c r="AR78" i="10" s="1"/>
  <c r="AR84" i="10" a="1"/>
  <c r="AR84" i="10" s="1"/>
  <c r="AR75" i="10" a="1"/>
  <c r="AR75" i="10" s="1"/>
  <c r="AR61" i="10" a="1"/>
  <c r="AR61" i="10" s="1"/>
  <c r="AR90" i="10" a="1"/>
  <c r="AR90" i="10" s="1"/>
  <c r="AR76" i="10" a="1"/>
  <c r="AR76" i="10" s="1"/>
  <c r="AR80" i="10" a="1"/>
  <c r="AR80" i="10" s="1"/>
  <c r="AR72" i="10" a="1"/>
  <c r="AR72" i="10" s="1"/>
  <c r="AR66" i="10" a="1"/>
  <c r="AR66" i="10" s="1"/>
  <c r="AR71" i="10" a="1"/>
  <c r="AR71" i="10" s="1"/>
  <c r="AR63" i="10" a="1"/>
  <c r="AR63" i="10" s="1"/>
  <c r="AR82" i="10" a="1"/>
  <c r="AR82" i="10" s="1"/>
  <c r="AR74" i="10" a="1"/>
  <c r="AR74" i="10" s="1"/>
  <c r="AR68" i="10" a="1"/>
  <c r="AR68" i="10" s="1"/>
  <c r="AR79" i="10" a="1"/>
  <c r="AR79" i="10" s="1"/>
  <c r="AR69" i="10" a="1"/>
  <c r="AR69" i="10" s="1"/>
  <c r="AR52" i="10" a="1"/>
  <c r="AR52" i="10" s="1"/>
  <c r="AR44" i="10" a="1"/>
  <c r="AR44" i="10" s="1"/>
  <c r="AR36" i="10" a="1"/>
  <c r="AR36" i="10" s="1"/>
  <c r="AR64" i="10" a="1"/>
  <c r="AR64" i="10" s="1"/>
  <c r="AR58" i="10" a="1"/>
  <c r="AR58" i="10" s="1"/>
  <c r="AR49" i="10" a="1"/>
  <c r="AR49" i="10" s="1"/>
  <c r="AR41" i="10" a="1"/>
  <c r="AR41" i="10" s="1"/>
  <c r="AR33" i="10" a="1"/>
  <c r="AR33" i="10" s="1"/>
  <c r="AR87" i="10" a="1"/>
  <c r="AR87" i="10" s="1"/>
  <c r="AR65" i="10" a="1"/>
  <c r="AR65" i="10" s="1"/>
  <c r="AR54" i="10" a="1"/>
  <c r="AR54" i="10" s="1"/>
  <c r="AR46" i="10" a="1"/>
  <c r="AR46" i="10" s="1"/>
  <c r="AR38" i="10" a="1"/>
  <c r="AR38" i="10" s="1"/>
  <c r="AR30" i="10" a="1"/>
  <c r="AR30" i="10" s="1"/>
  <c r="AR93" i="10" a="1"/>
  <c r="AR93" i="10" s="1"/>
  <c r="AR77" i="10" a="1"/>
  <c r="AR77" i="10" s="1"/>
  <c r="AR60" i="10" a="1"/>
  <c r="AR60" i="10" s="1"/>
  <c r="AR55" i="10" a="1"/>
  <c r="AR55" i="10" s="1"/>
  <c r="AR47" i="10" a="1"/>
  <c r="AR47" i="10" s="1"/>
  <c r="AR39" i="10" a="1"/>
  <c r="AR39" i="10" s="1"/>
  <c r="AR31" i="10" a="1"/>
  <c r="AR31" i="10" s="1"/>
  <c r="AR56" i="10" a="1"/>
  <c r="AR56" i="10" s="1"/>
  <c r="AR37" i="10" a="1"/>
  <c r="AR37" i="10" s="1"/>
  <c r="AR25" i="10" a="1"/>
  <c r="AR25" i="10" s="1"/>
  <c r="AR85" i="10" a="1"/>
  <c r="AR85" i="10" s="1"/>
  <c r="AR48" i="10" a="1"/>
  <c r="AR48" i="10" s="1"/>
  <c r="AR67" i="10" a="1"/>
  <c r="AR67" i="10" s="1"/>
  <c r="AR59" i="10" a="1"/>
  <c r="AR59" i="10" s="1"/>
  <c r="AR40" i="10" a="1"/>
  <c r="AR40" i="10" s="1"/>
  <c r="AR27" i="10" a="1"/>
  <c r="AR27" i="10" s="1"/>
  <c r="AR50" i="10" a="1"/>
  <c r="AR50" i="10" s="1"/>
  <c r="AR70" i="10" a="1"/>
  <c r="AR70" i="10" s="1"/>
  <c r="AR51" i="10" a="1"/>
  <c r="AR51" i="10" s="1"/>
  <c r="AR45" i="10" a="1"/>
  <c r="AR45" i="10" s="1"/>
  <c r="AR28" i="10" a="1"/>
  <c r="AR28" i="10" s="1"/>
  <c r="AR35" i="10" a="1"/>
  <c r="AR35" i="10" s="1"/>
  <c r="AR26" i="10" a="1"/>
  <c r="AR26" i="10" s="1"/>
  <c r="AR32" i="10" a="1"/>
  <c r="AR32" i="10" s="1"/>
  <c r="AR22" i="10" a="1"/>
  <c r="AR22" i="10" s="1"/>
  <c r="AR19" i="10" a="1"/>
  <c r="AR19" i="10" s="1"/>
  <c r="AR11" i="10" a="1"/>
  <c r="AR11" i="10" s="1"/>
  <c r="AR16" i="10" a="1"/>
  <c r="AR16" i="10" s="1"/>
  <c r="AR8" i="10" a="1"/>
  <c r="AR8" i="10" s="1"/>
  <c r="AR24" i="10" a="1"/>
  <c r="AR24" i="10" s="1"/>
  <c r="AR21" i="10" a="1"/>
  <c r="AR21" i="10" s="1"/>
  <c r="AR13" i="10" a="1"/>
  <c r="AR13" i="10" s="1"/>
  <c r="AR53" i="10" a="1"/>
  <c r="AR53" i="10" s="1"/>
  <c r="AR42" i="10" a="1"/>
  <c r="AR42" i="10" s="1"/>
  <c r="AR23" i="10" a="1"/>
  <c r="AR23" i="10" s="1"/>
  <c r="AR34" i="10" a="1"/>
  <c r="AR34" i="10" s="1"/>
  <c r="AR20" i="10" a="1"/>
  <c r="AR20" i="10" s="1"/>
  <c r="AR43" i="10" a="1"/>
  <c r="AR43" i="10" s="1"/>
  <c r="AR29" i="10" a="1"/>
  <c r="AR29" i="10" s="1"/>
  <c r="AR14" i="10" a="1"/>
  <c r="AR14" i="10" s="1"/>
  <c r="AR17" i="10" a="1"/>
  <c r="AR17" i="10" s="1"/>
  <c r="AR9" i="10" a="1"/>
  <c r="AR9" i="10" s="1"/>
  <c r="AR18" i="10" a="1"/>
  <c r="AR18" i="10" s="1"/>
  <c r="AR10" i="10" a="1"/>
  <c r="AR10" i="10" s="1"/>
  <c r="AS7" i="10"/>
  <c r="AR12" i="10" a="1"/>
  <c r="AR12" i="10" s="1"/>
  <c r="AR15" i="10" a="1"/>
  <c r="AR15" i="10" s="1"/>
  <c r="AR8" i="3" a="1"/>
  <c r="AR8" i="3" s="1"/>
  <c r="AR13" i="3" a="1"/>
  <c r="AR13" i="3" s="1"/>
  <c r="AR17" i="3" a="1"/>
  <c r="AR17" i="3" s="1"/>
  <c r="AR28" i="3" a="1"/>
  <c r="AR28" i="3" s="1"/>
  <c r="AR37" i="3" a="1"/>
  <c r="AR37" i="3" s="1"/>
  <c r="AR46" i="3" a="1"/>
  <c r="AR46" i="3" s="1"/>
  <c r="AR47" i="3" a="1"/>
  <c r="AR47" i="3" s="1"/>
  <c r="AR48" i="3" a="1"/>
  <c r="AR48" i="3" s="1"/>
  <c r="AR50" i="3" a="1"/>
  <c r="AR50" i="3" s="1"/>
  <c r="AR51" i="3" a="1"/>
  <c r="AR51" i="3" s="1"/>
  <c r="AR19" i="3" a="1"/>
  <c r="AR19" i="3" s="1"/>
  <c r="AR30" i="3" a="1"/>
  <c r="AR30" i="3" s="1"/>
  <c r="AR49" i="3" a="1"/>
  <c r="AR49" i="3" s="1"/>
  <c r="AR54" i="3" a="1"/>
  <c r="AR54" i="3" s="1"/>
  <c r="AR12" i="3" a="1"/>
  <c r="AR12" i="3" s="1"/>
  <c r="AR21" i="3" a="1"/>
  <c r="AR21" i="3" s="1"/>
  <c r="AR23" i="3" a="1"/>
  <c r="AR23" i="3" s="1"/>
  <c r="AR32" i="3" a="1"/>
  <c r="AR32" i="3" s="1"/>
  <c r="AR39" i="3" a="1"/>
  <c r="AR39" i="3" s="1"/>
  <c r="AR15" i="3" a="1"/>
  <c r="AR15" i="3" s="1"/>
  <c r="AR22" i="3" a="1"/>
  <c r="AR22" i="3" s="1"/>
  <c r="AR31" i="3" a="1"/>
  <c r="AR31" i="3" s="1"/>
  <c r="AR33" i="3" a="1"/>
  <c r="AR33" i="3" s="1"/>
  <c r="AR42" i="3" a="1"/>
  <c r="AR42" i="3" s="1"/>
  <c r="AR43" i="3" a="1"/>
  <c r="AR43" i="3" s="1"/>
  <c r="AR44" i="3" a="1"/>
  <c r="AR44" i="3" s="1"/>
  <c r="AR55" i="3" a="1"/>
  <c r="AR55" i="3" s="1"/>
  <c r="AR16" i="3" a="1"/>
  <c r="AR16" i="3" s="1"/>
  <c r="AR29" i="3" a="1"/>
  <c r="AR29" i="3" s="1"/>
  <c r="AR38" i="3" a="1"/>
  <c r="AR38" i="3" s="1"/>
  <c r="AR40" i="3" a="1"/>
  <c r="AR40" i="3" s="1"/>
  <c r="AR60" i="3" a="1"/>
  <c r="AR60" i="3" s="1"/>
  <c r="AR67" i="3" a="1"/>
  <c r="AR67" i="3" s="1"/>
  <c r="AR80" i="3" a="1"/>
  <c r="AR80" i="3" s="1"/>
  <c r="AR87" i="3" a="1"/>
  <c r="AR87" i="3" s="1"/>
  <c r="AR94" i="3" a="1"/>
  <c r="AR94" i="3" s="1"/>
  <c r="AR99" i="3" a="1"/>
  <c r="AR99" i="3" s="1"/>
  <c r="AR104" i="3" a="1"/>
  <c r="AR104" i="3" s="1"/>
  <c r="AR20" i="3" a="1"/>
  <c r="AR20" i="3" s="1"/>
  <c r="AR41" i="3" a="1"/>
  <c r="AR41" i="3" s="1"/>
  <c r="AR52" i="3" a="1"/>
  <c r="AR52" i="3" s="1"/>
  <c r="AR59" i="3" a="1"/>
  <c r="AR59" i="3" s="1"/>
  <c r="AR63" i="3" a="1"/>
  <c r="AR63" i="3" s="1"/>
  <c r="AR70" i="3" a="1"/>
  <c r="AR70" i="3" s="1"/>
  <c r="AR73" i="3" a="1"/>
  <c r="AR73" i="3" s="1"/>
  <c r="AR75" i="3" a="1"/>
  <c r="AR75" i="3" s="1"/>
  <c r="AR14" i="3" a="1"/>
  <c r="AR14" i="3" s="1"/>
  <c r="AR24" i="3" a="1"/>
  <c r="AR24" i="3" s="1"/>
  <c r="AR45" i="3" a="1"/>
  <c r="AR45" i="3" s="1"/>
  <c r="AR62" i="3" a="1"/>
  <c r="AR62" i="3" s="1"/>
  <c r="AR66" i="3" a="1"/>
  <c r="AR66" i="3" s="1"/>
  <c r="AR77" i="3" a="1"/>
  <c r="AR77" i="3" s="1"/>
  <c r="AR36" i="3" a="1"/>
  <c r="AR36" i="3" s="1"/>
  <c r="AR58" i="3" a="1"/>
  <c r="AR58" i="3" s="1"/>
  <c r="AR69" i="3" a="1"/>
  <c r="AR69" i="3" s="1"/>
  <c r="AR79" i="3" a="1"/>
  <c r="AR79" i="3" s="1"/>
  <c r="AR82" i="3" a="1"/>
  <c r="AR82" i="3" s="1"/>
  <c r="AR11" i="3" a="1"/>
  <c r="AR11" i="3" s="1"/>
  <c r="AR65" i="3" a="1"/>
  <c r="AR65" i="3" s="1"/>
  <c r="AR72" i="3" a="1"/>
  <c r="AR72" i="3" s="1"/>
  <c r="AR114" i="3" a="1"/>
  <c r="AR114" i="3" s="1"/>
  <c r="AR9" i="3" a="1"/>
  <c r="AR9" i="3" s="1"/>
  <c r="AR18" i="3" a="1"/>
  <c r="AR18" i="3" s="1"/>
  <c r="AR86" i="3" a="1"/>
  <c r="AR86" i="3" s="1"/>
  <c r="AR90" i="3" a="1"/>
  <c r="AR90" i="3" s="1"/>
  <c r="AR101" i="3" a="1"/>
  <c r="AR101" i="3" s="1"/>
  <c r="AR107" i="3" a="1"/>
  <c r="AR107" i="3" s="1"/>
  <c r="AR116" i="3" a="1"/>
  <c r="AR116" i="3" s="1"/>
  <c r="AR26" i="3" a="1"/>
  <c r="AR26" i="3" s="1"/>
  <c r="AR57" i="3" a="1"/>
  <c r="AR57" i="3" s="1"/>
  <c r="AR25" i="3" a="1"/>
  <c r="AR25" i="3" s="1"/>
  <c r="AR81" i="3" a="1"/>
  <c r="AR81" i="3" s="1"/>
  <c r="AR56" i="3" a="1"/>
  <c r="AR56" i="3" s="1"/>
  <c r="AR118" i="3" a="1"/>
  <c r="AR118" i="3" s="1"/>
  <c r="AR10" i="3" a="1"/>
  <c r="AR10" i="3" s="1"/>
  <c r="AR61" i="3" a="1"/>
  <c r="AR61" i="3" s="1"/>
  <c r="AR88" i="3" a="1"/>
  <c r="AR88" i="3" s="1"/>
  <c r="AR89" i="3" a="1"/>
  <c r="AR89" i="3" s="1"/>
  <c r="AR91" i="3" a="1"/>
  <c r="AR91" i="3" s="1"/>
  <c r="AR109" i="3" a="1"/>
  <c r="AR109" i="3" s="1"/>
  <c r="AR121" i="3" a="1"/>
  <c r="AR121" i="3" s="1"/>
  <c r="AR35" i="3" a="1"/>
  <c r="AR35" i="3" s="1"/>
  <c r="AR71" i="3" a="1"/>
  <c r="AR71" i="3" s="1"/>
  <c r="AR115" i="3" a="1"/>
  <c r="AR115" i="3" s="1"/>
  <c r="AR34" i="3" a="1"/>
  <c r="AR34" i="3" s="1"/>
  <c r="AR74" i="3" a="1"/>
  <c r="AR74" i="3" s="1"/>
  <c r="AR78" i="3" a="1"/>
  <c r="AR78" i="3" s="1"/>
  <c r="AR92" i="3" a="1"/>
  <c r="AR92" i="3" s="1"/>
  <c r="AR93" i="3" a="1"/>
  <c r="AR93" i="3" s="1"/>
  <c r="AR95" i="3" a="1"/>
  <c r="AR95" i="3" s="1"/>
  <c r="AR100" i="3" a="1"/>
  <c r="AR100" i="3" s="1"/>
  <c r="AR102" i="3" a="1"/>
  <c r="AR102" i="3" s="1"/>
  <c r="AR112" i="3" a="1"/>
  <c r="AR112" i="3" s="1"/>
  <c r="AR53" i="3" a="1"/>
  <c r="AR53" i="3" s="1"/>
  <c r="AR84" i="3" a="1"/>
  <c r="AR84" i="3" s="1"/>
  <c r="AR119" i="3" a="1"/>
  <c r="AR119" i="3" s="1"/>
  <c r="AR122" i="3" a="1"/>
  <c r="AR122" i="3" s="1"/>
  <c r="AR27" i="3" a="1"/>
  <c r="AR27" i="3" s="1"/>
  <c r="AR103" i="3" a="1"/>
  <c r="AR103" i="3" s="1"/>
  <c r="AR105" i="3" a="1"/>
  <c r="AR105" i="3" s="1"/>
  <c r="AR111" i="3" a="1"/>
  <c r="AR111" i="3" s="1"/>
  <c r="AR64" i="3" a="1"/>
  <c r="AR64" i="3" s="1"/>
  <c r="AR68" i="3" a="1"/>
  <c r="AR68" i="3" s="1"/>
  <c r="AR76" i="3" a="1"/>
  <c r="AR76" i="3" s="1"/>
  <c r="AR97" i="3" a="1"/>
  <c r="AR97" i="3" s="1"/>
  <c r="AR113" i="3" a="1"/>
  <c r="AR113" i="3" s="1"/>
  <c r="AR85" i="3" a="1"/>
  <c r="AR85" i="3" s="1"/>
  <c r="AR106" i="3" a="1"/>
  <c r="AR106" i="3" s="1"/>
  <c r="AR108" i="3" a="1"/>
  <c r="AR108" i="3" s="1"/>
  <c r="AR110" i="3" a="1"/>
  <c r="AR110" i="3" s="1"/>
  <c r="AR83" i="3" a="1"/>
  <c r="AR83" i="3" s="1"/>
  <c r="AR96" i="3" a="1"/>
  <c r="AR96" i="3" s="1"/>
  <c r="AR98" i="3" a="1"/>
  <c r="AR98" i="3" s="1"/>
  <c r="AR117" i="3" a="1"/>
  <c r="AR117" i="3" s="1"/>
  <c r="AR120" i="3" a="1"/>
  <c r="AR120" i="3" s="1"/>
  <c r="AQ1001" i="11" l="1"/>
  <c r="AR90" i="11" a="1"/>
  <c r="AR90" i="11" s="1"/>
  <c r="AR63" i="11" a="1"/>
  <c r="AR63" i="11" s="1"/>
  <c r="AR69" i="11" a="1"/>
  <c r="AR69" i="11" s="1"/>
  <c r="AR55" i="11" a="1"/>
  <c r="AR55" i="11" s="1"/>
  <c r="AR45" i="11" a="1"/>
  <c r="AR45" i="11" s="1"/>
  <c r="AR44" i="11" a="1"/>
  <c r="AR44" i="11" s="1"/>
  <c r="AR39" i="11" a="1"/>
  <c r="AR39" i="11" s="1"/>
  <c r="AR24" i="11" a="1"/>
  <c r="AR24" i="11" s="1"/>
  <c r="AR43" i="11" a="1"/>
  <c r="AR43" i="11" s="1"/>
  <c r="AR20" i="11" a="1"/>
  <c r="AR20" i="11" s="1"/>
  <c r="AR18" i="11" a="1"/>
  <c r="AR18" i="11" s="1"/>
  <c r="AR85" i="11" a="1"/>
  <c r="AR85" i="11" s="1"/>
  <c r="AR66" i="11" a="1"/>
  <c r="AR66" i="11" s="1"/>
  <c r="AR23" i="11" a="1"/>
  <c r="AR23" i="11" s="1"/>
  <c r="AR68" i="11" a="1"/>
  <c r="AR68" i="11" s="1"/>
  <c r="AR15" i="11" a="1"/>
  <c r="AR15" i="11" s="1"/>
  <c r="AR87" i="11" a="1"/>
  <c r="AR87" i="11" s="1"/>
  <c r="AR59" i="11" a="1"/>
  <c r="AR59" i="11" s="1"/>
  <c r="AR58" i="11" a="1"/>
  <c r="AR58" i="11" s="1"/>
  <c r="AR28" i="11" a="1"/>
  <c r="AR28" i="11" s="1"/>
  <c r="AR91" i="11" a="1"/>
  <c r="AR91" i="11" s="1"/>
  <c r="AR62" i="11" a="1"/>
  <c r="AR62" i="11" s="1"/>
  <c r="AR61" i="11" a="1"/>
  <c r="AR61" i="11" s="1"/>
  <c r="AR84" i="11" a="1"/>
  <c r="AR84" i="11" s="1"/>
  <c r="AR75" i="11" a="1"/>
  <c r="AR75" i="11" s="1"/>
  <c r="AR53" i="11" a="1"/>
  <c r="AR53" i="11" s="1"/>
  <c r="AR47" i="11" a="1"/>
  <c r="AR47" i="11" s="1"/>
  <c r="AR41" i="11" a="1"/>
  <c r="AR41" i="11" s="1"/>
  <c r="AR40" i="11" a="1"/>
  <c r="AR40" i="11" s="1"/>
  <c r="AR27" i="11" a="1"/>
  <c r="AR27" i="11" s="1"/>
  <c r="AR16" i="11" a="1"/>
  <c r="AR16" i="11" s="1"/>
  <c r="AR57" i="11" a="1"/>
  <c r="AR57" i="11" s="1"/>
  <c r="AR31" i="11" a="1"/>
  <c r="AR31" i="11" s="1"/>
  <c r="AR9" i="11" a="1"/>
  <c r="AR9" i="11" s="1"/>
  <c r="AR38" i="11" a="1"/>
  <c r="AR38" i="11" s="1"/>
  <c r="AR11" i="11" a="1"/>
  <c r="AR11" i="11" s="1"/>
  <c r="AR65" i="11" a="1"/>
  <c r="AR65" i="11" s="1"/>
  <c r="AR42" i="11" a="1"/>
  <c r="AR42" i="11" s="1"/>
  <c r="AR83" i="11" a="1"/>
  <c r="AR83" i="11" s="1"/>
  <c r="AR56" i="11" a="1"/>
  <c r="AR56" i="11" s="1"/>
  <c r="AR13" i="11" a="1"/>
  <c r="AR13" i="11" s="1"/>
  <c r="AR79" i="11" a="1"/>
  <c r="AR79" i="11" s="1"/>
  <c r="AR50" i="11" a="1"/>
  <c r="AR50" i="11" s="1"/>
  <c r="AR49" i="11" a="1"/>
  <c r="AR49" i="11" s="1"/>
  <c r="AR10" i="11" a="1"/>
  <c r="AR10" i="11" s="1"/>
  <c r="AR80" i="11" a="1"/>
  <c r="AR80" i="11" s="1"/>
  <c r="AR67" i="11" a="1"/>
  <c r="AR67" i="11" s="1"/>
  <c r="AR46" i="11" a="1"/>
  <c r="AR46" i="11" s="1"/>
  <c r="AR81" i="11" a="1"/>
  <c r="AR81" i="11" s="1"/>
  <c r="AR37" i="11" a="1"/>
  <c r="AR37" i="11" s="1"/>
  <c r="AR78" i="11" a="1"/>
  <c r="AR78" i="11" s="1"/>
  <c r="AR19" i="11" a="1"/>
  <c r="AR19" i="11" s="1"/>
  <c r="AR8" i="11" a="1"/>
  <c r="AR8" i="11" s="1"/>
  <c r="AR30" i="11" a="1"/>
  <c r="AR30" i="11" s="1"/>
  <c r="AR12" i="11" a="1"/>
  <c r="AR12" i="11" s="1"/>
  <c r="AR74" i="11" a="1"/>
  <c r="AR74" i="11" s="1"/>
  <c r="AR29" i="11" a="1"/>
  <c r="AR29" i="11" s="1"/>
  <c r="AR72" i="11" a="1"/>
  <c r="AR72" i="11" s="1"/>
  <c r="AR60" i="11" a="1"/>
  <c r="AR60" i="11" s="1"/>
  <c r="AR21" i="11" a="1"/>
  <c r="AR21" i="11" s="1"/>
  <c r="AR76" i="11" a="1"/>
  <c r="AR76" i="11" s="1"/>
  <c r="AR88" i="11" a="1"/>
  <c r="AR88" i="11" s="1"/>
  <c r="AR36" i="11" a="1"/>
  <c r="AR36" i="11" s="1"/>
  <c r="AR25" i="11" a="1"/>
  <c r="AR25" i="11" s="1"/>
  <c r="AR73" i="11" a="1"/>
  <c r="AR73" i="11" s="1"/>
  <c r="AR35" i="11" a="1"/>
  <c r="AR35" i="11" s="1"/>
  <c r="AR26" i="11" a="1"/>
  <c r="AR26" i="11" s="1"/>
  <c r="AR89" i="11" a="1"/>
  <c r="AR89" i="11" s="1"/>
  <c r="AR70" i="11" a="1"/>
  <c r="AR70" i="11" s="1"/>
  <c r="AR77" i="11" a="1"/>
  <c r="AR77" i="11" s="1"/>
  <c r="AR71" i="11" a="1"/>
  <c r="AR71" i="11" s="1"/>
  <c r="AR64" i="11" a="1"/>
  <c r="AR64" i="11" s="1"/>
  <c r="AR52" i="11" a="1"/>
  <c r="AR52" i="11" s="1"/>
  <c r="AR54" i="11" a="1"/>
  <c r="AR54" i="11" s="1"/>
  <c r="AR32" i="11" a="1"/>
  <c r="AR32" i="11" s="1"/>
  <c r="AR34" i="11" a="1"/>
  <c r="AR34" i="11" s="1"/>
  <c r="AS7" i="11"/>
  <c r="AR17" i="11" a="1"/>
  <c r="AR17" i="11" s="1"/>
  <c r="AR82" i="11" a="1"/>
  <c r="AR82" i="11" s="1"/>
  <c r="AR33" i="11" a="1"/>
  <c r="AR33" i="11" s="1"/>
  <c r="AR22" i="11" a="1"/>
  <c r="AR22" i="11" s="1"/>
  <c r="AR86" i="11" a="1"/>
  <c r="AR86" i="11" s="1"/>
  <c r="AR51" i="11" a="1"/>
  <c r="AR51" i="11" s="1"/>
  <c r="AR14" i="11" a="1"/>
  <c r="AR14" i="11" s="1"/>
  <c r="AR48" i="11" a="1"/>
  <c r="AR48" i="11" s="1"/>
  <c r="AR1001" i="3"/>
  <c r="AR1001" i="10"/>
  <c r="AS96" i="10" a="1"/>
  <c r="AS96" i="10" s="1"/>
  <c r="AS61" i="10" a="1"/>
  <c r="AS61" i="10" s="1"/>
  <c r="AS93" i="10" a="1"/>
  <c r="AS93" i="10" s="1"/>
  <c r="AS98" i="10" a="1"/>
  <c r="AS98" i="10" s="1"/>
  <c r="AS99" i="10" a="1"/>
  <c r="AS99" i="10" s="1"/>
  <c r="AS97" i="10" a="1"/>
  <c r="AS97" i="10" s="1"/>
  <c r="AS88" i="10" a="1"/>
  <c r="AS88" i="10" s="1"/>
  <c r="AS85" i="10" a="1"/>
  <c r="AS85" i="10" s="1"/>
  <c r="AS100" i="10" a="1"/>
  <c r="AS100" i="10" s="1"/>
  <c r="AS90" i="10" a="1"/>
  <c r="AS90" i="10" s="1"/>
  <c r="AS94" i="10" a="1"/>
  <c r="AS94" i="10" s="1"/>
  <c r="AS92" i="10" a="1"/>
  <c r="AS92" i="10" s="1"/>
  <c r="AS91" i="10" a="1"/>
  <c r="AS91" i="10" s="1"/>
  <c r="AS83" i="10" a="1"/>
  <c r="AS83" i="10" s="1"/>
  <c r="AS84" i="10" a="1"/>
  <c r="AS84" i="10" s="1"/>
  <c r="AS75" i="10" a="1"/>
  <c r="AS75" i="10" s="1"/>
  <c r="AS80" i="10" a="1"/>
  <c r="AS80" i="10" s="1"/>
  <c r="AS72" i="10" a="1"/>
  <c r="AS72" i="10" s="1"/>
  <c r="AS77" i="10" a="1"/>
  <c r="AS77" i="10" s="1"/>
  <c r="AS62" i="10" a="1"/>
  <c r="AS62" i="10" s="1"/>
  <c r="AS78" i="10" a="1"/>
  <c r="AS78" i="10" s="1"/>
  <c r="AS82" i="10" a="1"/>
  <c r="AS82" i="10" s="1"/>
  <c r="AS74" i="10" a="1"/>
  <c r="AS74" i="10" s="1"/>
  <c r="AS68" i="10" a="1"/>
  <c r="AS68" i="10" s="1"/>
  <c r="AS86" i="10" a="1"/>
  <c r="AS86" i="10" s="1"/>
  <c r="AS81" i="10" a="1"/>
  <c r="AS81" i="10" s="1"/>
  <c r="AS73" i="10" a="1"/>
  <c r="AS73" i="10" s="1"/>
  <c r="AS65" i="10" a="1"/>
  <c r="AS65" i="10" s="1"/>
  <c r="AS95" i="10" a="1"/>
  <c r="AS95" i="10" s="1"/>
  <c r="AS87" i="10" a="1"/>
  <c r="AS87" i="10" s="1"/>
  <c r="AS70" i="10" a="1"/>
  <c r="AS70" i="10" s="1"/>
  <c r="AS60" i="10" a="1"/>
  <c r="AS60" i="10" s="1"/>
  <c r="AS57" i="10" a="1"/>
  <c r="AS57" i="10" s="1"/>
  <c r="AS71" i="10" a="1"/>
  <c r="AS71" i="10" s="1"/>
  <c r="AS63" i="10" a="1"/>
  <c r="AS63" i="10" s="1"/>
  <c r="AS54" i="10" a="1"/>
  <c r="AS54" i="10" s="1"/>
  <c r="AS46" i="10" a="1"/>
  <c r="AS46" i="10" s="1"/>
  <c r="AS38" i="10" a="1"/>
  <c r="AS38" i="10" s="1"/>
  <c r="AS30" i="10" a="1"/>
  <c r="AS30" i="10" s="1"/>
  <c r="AS89" i="10" a="1"/>
  <c r="AS89" i="10" s="1"/>
  <c r="AS51" i="10" a="1"/>
  <c r="AS51" i="10" s="1"/>
  <c r="AS43" i="10" a="1"/>
  <c r="AS43" i="10" s="1"/>
  <c r="AS35" i="10" a="1"/>
  <c r="AS35" i="10" s="1"/>
  <c r="AS67" i="10" a="1"/>
  <c r="AS67" i="10" s="1"/>
  <c r="AS56" i="10" a="1"/>
  <c r="AS56" i="10" s="1"/>
  <c r="AS48" i="10" a="1"/>
  <c r="AS48" i="10" s="1"/>
  <c r="AS40" i="10" a="1"/>
  <c r="AS40" i="10" s="1"/>
  <c r="AS32" i="10" a="1"/>
  <c r="AS32" i="10" s="1"/>
  <c r="AS79" i="10" a="1"/>
  <c r="AS79" i="10" s="1"/>
  <c r="AS64" i="10" a="1"/>
  <c r="AS64" i="10" s="1"/>
  <c r="AS58" i="10" a="1"/>
  <c r="AS58" i="10" s="1"/>
  <c r="AS49" i="10" a="1"/>
  <c r="AS49" i="10" s="1"/>
  <c r="AS41" i="10" a="1"/>
  <c r="AS41" i="10" s="1"/>
  <c r="AS33" i="10" a="1"/>
  <c r="AS33" i="10" s="1"/>
  <c r="AS59" i="10" a="1"/>
  <c r="AS59" i="10" s="1"/>
  <c r="AS39" i="10" a="1"/>
  <c r="AS39" i="10" s="1"/>
  <c r="AS27" i="10" a="1"/>
  <c r="AS27" i="10" s="1"/>
  <c r="AS66" i="10" a="1"/>
  <c r="AS66" i="10" s="1"/>
  <c r="AS50" i="10" a="1"/>
  <c r="AS50" i="10" s="1"/>
  <c r="AS31" i="10" a="1"/>
  <c r="AS31" i="10" s="1"/>
  <c r="AS24" i="10" a="1"/>
  <c r="AS24" i="10" s="1"/>
  <c r="AS42" i="10" a="1"/>
  <c r="AS42" i="10" s="1"/>
  <c r="AS29" i="10" a="1"/>
  <c r="AS29" i="10" s="1"/>
  <c r="AS76" i="10" a="1"/>
  <c r="AS76" i="10" s="1"/>
  <c r="AS53" i="10" a="1"/>
  <c r="AS53" i="10" s="1"/>
  <c r="AS69" i="10" a="1"/>
  <c r="AS69" i="10" s="1"/>
  <c r="AS47" i="10" a="1"/>
  <c r="AS47" i="10" s="1"/>
  <c r="AS36" i="10" a="1"/>
  <c r="AS36" i="10" s="1"/>
  <c r="AS44" i="10" a="1"/>
  <c r="AS44" i="10" s="1"/>
  <c r="AS34" i="10" a="1"/>
  <c r="AS34" i="10" s="1"/>
  <c r="AS52" i="10" a="1"/>
  <c r="AS52" i="10" s="1"/>
  <c r="AS28" i="10" a="1"/>
  <c r="AS28" i="10" s="1"/>
  <c r="AS25" i="10" a="1"/>
  <c r="AS25" i="10" s="1"/>
  <c r="AS21" i="10" a="1"/>
  <c r="AS21" i="10" s="1"/>
  <c r="AS13" i="10" a="1"/>
  <c r="AS13" i="10" s="1"/>
  <c r="AS18" i="10" a="1"/>
  <c r="AS18" i="10" s="1"/>
  <c r="AS10" i="10" a="1"/>
  <c r="AS10" i="10" s="1"/>
  <c r="AS26" i="10" a="1"/>
  <c r="AS26" i="10" s="1"/>
  <c r="AS23" i="10" a="1"/>
  <c r="AS23" i="10" s="1"/>
  <c r="AS15" i="10" a="1"/>
  <c r="AS15" i="10" s="1"/>
  <c r="AT7" i="10"/>
  <c r="AS55" i="10" a="1"/>
  <c r="AS55" i="10" s="1"/>
  <c r="AS20" i="10" a="1"/>
  <c r="AS20" i="10" s="1"/>
  <c r="AS37" i="10" a="1"/>
  <c r="AS37" i="10" s="1"/>
  <c r="AS22" i="10" a="1"/>
  <c r="AS22" i="10" s="1"/>
  <c r="AS45" i="10" a="1"/>
  <c r="AS45" i="10" s="1"/>
  <c r="AS16" i="10" a="1"/>
  <c r="AS16" i="10" s="1"/>
  <c r="AS8" i="10" a="1"/>
  <c r="AS8" i="10" s="1"/>
  <c r="AS12" i="10" a="1"/>
  <c r="AS12" i="10" s="1"/>
  <c r="AS11" i="10" a="1"/>
  <c r="AS11" i="10" s="1"/>
  <c r="AS14" i="10" a="1"/>
  <c r="AS14" i="10" s="1"/>
  <c r="AS19" i="10" a="1"/>
  <c r="AS19" i="10" s="1"/>
  <c r="AS17" i="10" a="1"/>
  <c r="AS17" i="10" s="1"/>
  <c r="AS9" i="10" a="1"/>
  <c r="AS9" i="10" s="1"/>
  <c r="AS14" i="3" a="1"/>
  <c r="AS14" i="3" s="1"/>
  <c r="AS24" i="3" a="1"/>
  <c r="AS24" i="3" s="1"/>
  <c r="AS26" i="3" a="1"/>
  <c r="AS26" i="3" s="1"/>
  <c r="AS35" i="3" a="1"/>
  <c r="AS35" i="3" s="1"/>
  <c r="AS43" i="3" a="1"/>
  <c r="AS43" i="3" s="1"/>
  <c r="AS44" i="3" a="1"/>
  <c r="AS44" i="3" s="1"/>
  <c r="AS45" i="3" a="1"/>
  <c r="AS45" i="3" s="1"/>
  <c r="AS8" i="3" a="1"/>
  <c r="AS8" i="3" s="1"/>
  <c r="AS17" i="3" a="1"/>
  <c r="AS17" i="3" s="1"/>
  <c r="AS37" i="3" a="1"/>
  <c r="AS37" i="3" s="1"/>
  <c r="AS46" i="3" a="1"/>
  <c r="AS46" i="3" s="1"/>
  <c r="AS51" i="3" a="1"/>
  <c r="AS51" i="3" s="1"/>
  <c r="AS13" i="3" a="1"/>
  <c r="AS13" i="3" s="1"/>
  <c r="AS19" i="3" a="1"/>
  <c r="AS19" i="3" s="1"/>
  <c r="AS28" i="3" a="1"/>
  <c r="AS28" i="3" s="1"/>
  <c r="AS30" i="3" a="1"/>
  <c r="AS30" i="3" s="1"/>
  <c r="AS47" i="3" a="1"/>
  <c r="AS47" i="3" s="1"/>
  <c r="AS48" i="3" a="1"/>
  <c r="AS48" i="3" s="1"/>
  <c r="AS49" i="3" a="1"/>
  <c r="AS49" i="3" s="1"/>
  <c r="AS50" i="3" a="1"/>
  <c r="AS50" i="3" s="1"/>
  <c r="AS54" i="3" a="1"/>
  <c r="AS54" i="3" s="1"/>
  <c r="AS10" i="3" a="1"/>
  <c r="AS10" i="3" s="1"/>
  <c r="AS18" i="3" a="1"/>
  <c r="AS18" i="3" s="1"/>
  <c r="AS20" i="3" a="1"/>
  <c r="AS20" i="3" s="1"/>
  <c r="AS29" i="3" a="1"/>
  <c r="AS29" i="3" s="1"/>
  <c r="AS40" i="3" a="1"/>
  <c r="AS40" i="3" s="1"/>
  <c r="AS41" i="3" a="1"/>
  <c r="AS41" i="3" s="1"/>
  <c r="AS52" i="3" a="1"/>
  <c r="AS52" i="3" s="1"/>
  <c r="AS25" i="3" a="1"/>
  <c r="AS25" i="3" s="1"/>
  <c r="AS34" i="3" a="1"/>
  <c r="AS34" i="3" s="1"/>
  <c r="AS39" i="3" a="1"/>
  <c r="AS39" i="3" s="1"/>
  <c r="AS53" i="3" a="1"/>
  <c r="AS53" i="3" s="1"/>
  <c r="AS57" i="3" a="1"/>
  <c r="AS57" i="3" s="1"/>
  <c r="AS64" i="3" a="1"/>
  <c r="AS64" i="3" s="1"/>
  <c r="AS78" i="3" a="1"/>
  <c r="AS78" i="3" s="1"/>
  <c r="AS84" i="3" a="1"/>
  <c r="AS84" i="3" s="1"/>
  <c r="AS91" i="3" a="1"/>
  <c r="AS91" i="3" s="1"/>
  <c r="AS16" i="3" a="1"/>
  <c r="AS16" i="3" s="1"/>
  <c r="AS38" i="3" a="1"/>
  <c r="AS38" i="3" s="1"/>
  <c r="AS60" i="3" a="1"/>
  <c r="AS60" i="3" s="1"/>
  <c r="AS67" i="3" a="1"/>
  <c r="AS67" i="3" s="1"/>
  <c r="AS15" i="3" a="1"/>
  <c r="AS15" i="3" s="1"/>
  <c r="AS33" i="3" a="1"/>
  <c r="AS33" i="3" s="1"/>
  <c r="AS42" i="3" a="1"/>
  <c r="AS42" i="3" s="1"/>
  <c r="AS59" i="3" a="1"/>
  <c r="AS59" i="3" s="1"/>
  <c r="AS63" i="3" a="1"/>
  <c r="AS63" i="3" s="1"/>
  <c r="AS70" i="3" a="1"/>
  <c r="AS70" i="3" s="1"/>
  <c r="AS73" i="3" a="1"/>
  <c r="AS73" i="3" s="1"/>
  <c r="AS75" i="3" a="1"/>
  <c r="AS75" i="3" s="1"/>
  <c r="AS23" i="3" a="1"/>
  <c r="AS23" i="3" s="1"/>
  <c r="AS32" i="3" a="1"/>
  <c r="AS32" i="3" s="1"/>
  <c r="AS66" i="3" a="1"/>
  <c r="AS66" i="3" s="1"/>
  <c r="AS36" i="3" a="1"/>
  <c r="AS36" i="3" s="1"/>
  <c r="AS77" i="3" a="1"/>
  <c r="AS77" i="3" s="1"/>
  <c r="AS97" i="3" a="1"/>
  <c r="AS97" i="3" s="1"/>
  <c r="AS104" i="3" a="1"/>
  <c r="AS104" i="3" s="1"/>
  <c r="AS121" i="3" a="1"/>
  <c r="AS121" i="3" s="1"/>
  <c r="AS11" i="3" a="1"/>
  <c r="AS11" i="3" s="1"/>
  <c r="AS58" i="3" a="1"/>
  <c r="AS58" i="3" s="1"/>
  <c r="AS65" i="3" a="1"/>
  <c r="AS65" i="3" s="1"/>
  <c r="AS72" i="3" a="1"/>
  <c r="AS72" i="3" s="1"/>
  <c r="AS81" i="3" a="1"/>
  <c r="AS81" i="3" s="1"/>
  <c r="AS99" i="3" a="1"/>
  <c r="AS99" i="3" s="1"/>
  <c r="AS112" i="3" a="1"/>
  <c r="AS112" i="3" s="1"/>
  <c r="AS114" i="3" a="1"/>
  <c r="AS114" i="3" s="1"/>
  <c r="AS9" i="3" a="1"/>
  <c r="AS9" i="3" s="1"/>
  <c r="AS31" i="3" a="1"/>
  <c r="AS31" i="3" s="1"/>
  <c r="AS55" i="3" a="1"/>
  <c r="AS55" i="3" s="1"/>
  <c r="AS61" i="3" a="1"/>
  <c r="AS61" i="3" s="1"/>
  <c r="AS80" i="3" a="1"/>
  <c r="AS80" i="3" s="1"/>
  <c r="AS85" i="3" a="1"/>
  <c r="AS85" i="3" s="1"/>
  <c r="AS89" i="3" a="1"/>
  <c r="AS89" i="3" s="1"/>
  <c r="AS93" i="3" a="1"/>
  <c r="AS93" i="3" s="1"/>
  <c r="AS95" i="3" a="1"/>
  <c r="AS95" i="3" s="1"/>
  <c r="AS102" i="3" a="1"/>
  <c r="AS102" i="3" s="1"/>
  <c r="AS108" i="3" a="1"/>
  <c r="AS108" i="3" s="1"/>
  <c r="AS74" i="3" a="1"/>
  <c r="AS74" i="3" s="1"/>
  <c r="AS90" i="3" a="1"/>
  <c r="AS90" i="3" s="1"/>
  <c r="AS92" i="3" a="1"/>
  <c r="AS92" i="3" s="1"/>
  <c r="AS113" i="3" a="1"/>
  <c r="AS113" i="3" s="1"/>
  <c r="AS56" i="3" a="1"/>
  <c r="AS56" i="3" s="1"/>
  <c r="AS118" i="3" a="1"/>
  <c r="AS118" i="3" s="1"/>
  <c r="AS69" i="3" a="1"/>
  <c r="AS69" i="3" s="1"/>
  <c r="AS86" i="3" a="1"/>
  <c r="AS86" i="3" s="1"/>
  <c r="AS88" i="3" a="1"/>
  <c r="AS88" i="3" s="1"/>
  <c r="AS107" i="3" a="1"/>
  <c r="AS107" i="3" s="1"/>
  <c r="AS109" i="3" a="1"/>
  <c r="AS109" i="3" s="1"/>
  <c r="AS21" i="3" a="1"/>
  <c r="AS21" i="3" s="1"/>
  <c r="AS12" i="3" a="1"/>
  <c r="AS12" i="3" s="1"/>
  <c r="AS22" i="3" a="1"/>
  <c r="AS22" i="3" s="1"/>
  <c r="AS68" i="3" a="1"/>
  <c r="AS68" i="3" s="1"/>
  <c r="AS76" i="3" a="1"/>
  <c r="AS76" i="3" s="1"/>
  <c r="AS100" i="3" a="1"/>
  <c r="AS100" i="3" s="1"/>
  <c r="AS94" i="3" a="1"/>
  <c r="AS94" i="3" s="1"/>
  <c r="AS96" i="3" a="1"/>
  <c r="AS96" i="3" s="1"/>
  <c r="AS98" i="3" a="1"/>
  <c r="AS98" i="3" s="1"/>
  <c r="AS117" i="3" a="1"/>
  <c r="AS117" i="3" s="1"/>
  <c r="AS120" i="3" a="1"/>
  <c r="AS120" i="3" s="1"/>
  <c r="AS71" i="3" a="1"/>
  <c r="AS71" i="3" s="1"/>
  <c r="AS116" i="3" a="1"/>
  <c r="AS116" i="3" s="1"/>
  <c r="AS79" i="3" a="1"/>
  <c r="AS79" i="3" s="1"/>
  <c r="AS82" i="3" a="1"/>
  <c r="AS82" i="3" s="1"/>
  <c r="AS119" i="3" a="1"/>
  <c r="AS119" i="3" s="1"/>
  <c r="AS122" i="3" a="1"/>
  <c r="AS122" i="3" s="1"/>
  <c r="AS27" i="3" a="1"/>
  <c r="AS27" i="3" s="1"/>
  <c r="AS103" i="3" a="1"/>
  <c r="AS103" i="3" s="1"/>
  <c r="AS105" i="3" a="1"/>
  <c r="AS105" i="3" s="1"/>
  <c r="AS111" i="3" a="1"/>
  <c r="AS111" i="3" s="1"/>
  <c r="AS101" i="3" a="1"/>
  <c r="AS101" i="3" s="1"/>
  <c r="AS87" i="3" a="1"/>
  <c r="AS87" i="3" s="1"/>
  <c r="AS115" i="3" a="1"/>
  <c r="AS115" i="3" s="1"/>
  <c r="AS62" i="3" a="1"/>
  <c r="AS62" i="3" s="1"/>
  <c r="AS106" i="3" a="1"/>
  <c r="AS106" i="3" s="1"/>
  <c r="AS110" i="3" a="1"/>
  <c r="AS110" i="3" s="1"/>
  <c r="AS83" i="3" a="1"/>
  <c r="AS83" i="3" s="1"/>
  <c r="AR1001" i="11" l="1"/>
  <c r="AS91" i="11" a="1"/>
  <c r="AS91" i="11" s="1"/>
  <c r="AS80" i="11" a="1"/>
  <c r="AS80" i="11" s="1"/>
  <c r="AS55" i="11" a="1"/>
  <c r="AS55" i="11" s="1"/>
  <c r="AS73" i="11" a="1"/>
  <c r="AS73" i="11" s="1"/>
  <c r="AS62" i="11" a="1"/>
  <c r="AS62" i="11" s="1"/>
  <c r="AS77" i="11" a="1"/>
  <c r="AS77" i="11" s="1"/>
  <c r="AS18" i="11" a="1"/>
  <c r="AS18" i="11" s="1"/>
  <c r="AS38" i="11" a="1"/>
  <c r="AS38" i="11" s="1"/>
  <c r="AS36" i="11" a="1"/>
  <c r="AS36" i="11" s="1"/>
  <c r="AS22" i="11" a="1"/>
  <c r="AS22" i="11" s="1"/>
  <c r="AS27" i="11" a="1"/>
  <c r="AS27" i="11" s="1"/>
  <c r="AS78" i="11" a="1"/>
  <c r="AS78" i="11" s="1"/>
  <c r="AS45" i="11" a="1"/>
  <c r="AS45" i="11" s="1"/>
  <c r="AS59" i="11" a="1"/>
  <c r="AS59" i="11" s="1"/>
  <c r="AS31" i="11" a="1"/>
  <c r="AS31" i="11" s="1"/>
  <c r="AS58" i="11" a="1"/>
  <c r="AS58" i="11" s="1"/>
  <c r="AS23" i="11" a="1"/>
  <c r="AS23" i="11" s="1"/>
  <c r="AS9" i="11" a="1"/>
  <c r="AS9" i="11" s="1"/>
  <c r="AS34" i="11" a="1"/>
  <c r="AS34" i="11" s="1"/>
  <c r="AS83" i="11" a="1"/>
  <c r="AS83" i="11" s="1"/>
  <c r="AS72" i="11" a="1"/>
  <c r="AS72" i="11" s="1"/>
  <c r="AS47" i="11" a="1"/>
  <c r="AS47" i="11" s="1"/>
  <c r="AS57" i="11" a="1"/>
  <c r="AS57" i="11" s="1"/>
  <c r="AS87" i="11" a="1"/>
  <c r="AS87" i="11" s="1"/>
  <c r="AS51" i="11" a="1"/>
  <c r="AS51" i="11" s="1"/>
  <c r="AS10" i="11" a="1"/>
  <c r="AS10" i="11" s="1"/>
  <c r="AS43" i="11" a="1"/>
  <c r="AS43" i="11" s="1"/>
  <c r="AS32" i="11" a="1"/>
  <c r="AS32" i="11" s="1"/>
  <c r="AS11" i="11" a="1"/>
  <c r="AS11" i="11" s="1"/>
  <c r="AS20" i="11" a="1"/>
  <c r="AS20" i="11" s="1"/>
  <c r="AS75" i="11" a="1"/>
  <c r="AS75" i="11" s="1"/>
  <c r="AS54" i="11" a="1"/>
  <c r="AS54" i="11" s="1"/>
  <c r="AS16" i="11" a="1"/>
  <c r="AS16" i="11" s="1"/>
  <c r="AS39" i="11" a="1"/>
  <c r="AS39" i="11" s="1"/>
  <c r="AS17" i="11" a="1"/>
  <c r="AS17" i="11" s="1"/>
  <c r="AS89" i="11" a="1"/>
  <c r="AS89" i="11" s="1"/>
  <c r="AS50" i="11" a="1"/>
  <c r="AS50" i="11" s="1"/>
  <c r="AS37" i="11" a="1"/>
  <c r="AS37" i="11" s="1"/>
  <c r="AS81" i="11" a="1"/>
  <c r="AS81" i="11" s="1"/>
  <c r="AS44" i="11" a="1"/>
  <c r="AS44" i="11" s="1"/>
  <c r="AS53" i="11" a="1"/>
  <c r="AS53" i="11" s="1"/>
  <c r="AS79" i="11" a="1"/>
  <c r="AS79" i="11" s="1"/>
  <c r="AS60" i="11" a="1"/>
  <c r="AS60" i="11" s="1"/>
  <c r="AS40" i="11" a="1"/>
  <c r="AS40" i="11" s="1"/>
  <c r="AS49" i="11" a="1"/>
  <c r="AS49" i="11" s="1"/>
  <c r="AS76" i="11" a="1"/>
  <c r="AS76" i="11" s="1"/>
  <c r="AS29" i="11" a="1"/>
  <c r="AS29" i="11" s="1"/>
  <c r="AS48" i="11" a="1"/>
  <c r="AS48" i="11" s="1"/>
  <c r="AS56" i="11" a="1"/>
  <c r="AS56" i="11" s="1"/>
  <c r="AS24" i="11" a="1"/>
  <c r="AS24" i="11" s="1"/>
  <c r="AS14" i="11" a="1"/>
  <c r="AS14" i="11" s="1"/>
  <c r="AS65" i="11" a="1"/>
  <c r="AS65" i="11" s="1"/>
  <c r="AS46" i="11" a="1"/>
  <c r="AS46" i="11" s="1"/>
  <c r="AS70" i="11" a="1"/>
  <c r="AS70" i="11" s="1"/>
  <c r="AS41" i="11" a="1"/>
  <c r="AS41" i="11" s="1"/>
  <c r="AS85" i="11" a="1"/>
  <c r="AS85" i="11" s="1"/>
  <c r="AS63" i="11" a="1"/>
  <c r="AS63" i="11" s="1"/>
  <c r="AS30" i="11" a="1"/>
  <c r="AS30" i="11" s="1"/>
  <c r="AS68" i="11" a="1"/>
  <c r="AS68" i="11" s="1"/>
  <c r="AS19" i="11" a="1"/>
  <c r="AS19" i="11" s="1"/>
  <c r="AS88" i="11" a="1"/>
  <c r="AS88" i="11" s="1"/>
  <c r="AS67" i="11" a="1"/>
  <c r="AS67" i="11" s="1"/>
  <c r="AS86" i="11" a="1"/>
  <c r="AS86" i="11" s="1"/>
  <c r="AS82" i="11" a="1"/>
  <c r="AS82" i="11" s="1"/>
  <c r="AS71" i="11" a="1"/>
  <c r="AS71" i="11" s="1"/>
  <c r="AS90" i="11" a="1"/>
  <c r="AS90" i="11" s="1"/>
  <c r="AS35" i="11" a="1"/>
  <c r="AS35" i="11" s="1"/>
  <c r="AS64" i="11" a="1"/>
  <c r="AS64" i="11" s="1"/>
  <c r="AS26" i="11" a="1"/>
  <c r="AS26" i="11" s="1"/>
  <c r="AT7" i="11"/>
  <c r="AS42" i="11" a="1"/>
  <c r="AS42" i="11" s="1"/>
  <c r="AS12" i="11" a="1"/>
  <c r="AS12" i="11" s="1"/>
  <c r="AS28" i="11" a="1"/>
  <c r="AS28" i="11" s="1"/>
  <c r="AS74" i="11" a="1"/>
  <c r="AS74" i="11" s="1"/>
  <c r="AS21" i="11" a="1"/>
  <c r="AS21" i="11" s="1"/>
  <c r="AS25" i="11" a="1"/>
  <c r="AS25" i="11" s="1"/>
  <c r="AS69" i="11" a="1"/>
  <c r="AS69" i="11" s="1"/>
  <c r="AS13" i="11" a="1"/>
  <c r="AS13" i="11" s="1"/>
  <c r="AS8" i="11" a="1"/>
  <c r="AS8" i="11" s="1"/>
  <c r="AS66" i="11" a="1"/>
  <c r="AS66" i="11" s="1"/>
  <c r="AS61" i="11" a="1"/>
  <c r="AS61" i="11" s="1"/>
  <c r="AS84" i="11" a="1"/>
  <c r="AS84" i="11" s="1"/>
  <c r="AS52" i="11" a="1"/>
  <c r="AS52" i="11" s="1"/>
  <c r="AS15" i="11" a="1"/>
  <c r="AS15" i="11" s="1"/>
  <c r="AS33" i="11" a="1"/>
  <c r="AS33" i="11" s="1"/>
  <c r="AS1001" i="3"/>
  <c r="AS1001" i="10"/>
  <c r="AT98" i="10" a="1"/>
  <c r="AT98" i="10" s="1"/>
  <c r="AT62" i="10" a="1"/>
  <c r="AT62" i="10" s="1"/>
  <c r="AT95" i="10" a="1"/>
  <c r="AT95" i="10" s="1"/>
  <c r="AT100" i="10" a="1"/>
  <c r="AT100" i="10" s="1"/>
  <c r="AT61" i="10" a="1"/>
  <c r="AT61" i="10" s="1"/>
  <c r="AT93" i="10" a="1"/>
  <c r="AT93" i="10" s="1"/>
  <c r="AT90" i="10" a="1"/>
  <c r="AT90" i="10" s="1"/>
  <c r="AT96" i="10" a="1"/>
  <c r="AT96" i="10" s="1"/>
  <c r="AT87" i="10" a="1"/>
  <c r="AT87" i="10" s="1"/>
  <c r="AT99" i="10" a="1"/>
  <c r="AT99" i="10" s="1"/>
  <c r="AT84" i="10" a="1"/>
  <c r="AT84" i="10" s="1"/>
  <c r="AT57" i="10" a="1"/>
  <c r="AT57" i="10" s="1"/>
  <c r="AT85" i="10" a="1"/>
  <c r="AT85" i="10" s="1"/>
  <c r="AT94" i="10" a="1"/>
  <c r="AT94" i="10" s="1"/>
  <c r="AT92" i="10" a="1"/>
  <c r="AT92" i="10" s="1"/>
  <c r="AT83" i="10" a="1"/>
  <c r="AT83" i="10" s="1"/>
  <c r="AT77" i="10" a="1"/>
  <c r="AT77" i="10" s="1"/>
  <c r="AT82" i="10" a="1"/>
  <c r="AT82" i="10" s="1"/>
  <c r="AT74" i="10" a="1"/>
  <c r="AT74" i="10" s="1"/>
  <c r="AT86" i="10" a="1"/>
  <c r="AT86" i="10" s="1"/>
  <c r="AT79" i="10" a="1"/>
  <c r="AT79" i="10" s="1"/>
  <c r="AT97" i="10" a="1"/>
  <c r="AT97" i="10" s="1"/>
  <c r="AT91" i="10" a="1"/>
  <c r="AT91" i="10" s="1"/>
  <c r="AT80" i="10" a="1"/>
  <c r="AT80" i="10" s="1"/>
  <c r="AT72" i="10" a="1"/>
  <c r="AT72" i="10" s="1"/>
  <c r="AT70" i="10" a="1"/>
  <c r="AT70" i="10" s="1"/>
  <c r="AT60" i="10" a="1"/>
  <c r="AT60" i="10" s="1"/>
  <c r="AT89" i="10" a="1"/>
  <c r="AT89" i="10" s="1"/>
  <c r="AT88" i="10" a="1"/>
  <c r="AT88" i="10" s="1"/>
  <c r="AT76" i="10" a="1"/>
  <c r="AT76" i="10" s="1"/>
  <c r="AT67" i="10" a="1"/>
  <c r="AT67" i="10" s="1"/>
  <c r="AT64" i="10" a="1"/>
  <c r="AT64" i="10" s="1"/>
  <c r="AT81" i="10" a="1"/>
  <c r="AT81" i="10" s="1"/>
  <c r="AT73" i="10" a="1"/>
  <c r="AT73" i="10" s="1"/>
  <c r="AT65" i="10" a="1"/>
  <c r="AT65" i="10" s="1"/>
  <c r="AT56" i="10" a="1"/>
  <c r="AT56" i="10" s="1"/>
  <c r="AT48" i="10" a="1"/>
  <c r="AT48" i="10" s="1"/>
  <c r="AT40" i="10" a="1"/>
  <c r="AT40" i="10" s="1"/>
  <c r="AT32" i="10" a="1"/>
  <c r="AT32" i="10" s="1"/>
  <c r="AT75" i="10" a="1"/>
  <c r="AT75" i="10" s="1"/>
  <c r="AT66" i="10" a="1"/>
  <c r="AT66" i="10" s="1"/>
  <c r="AT53" i="10" a="1"/>
  <c r="AT53" i="10" s="1"/>
  <c r="AT45" i="10" a="1"/>
  <c r="AT45" i="10" s="1"/>
  <c r="AT37" i="10" a="1"/>
  <c r="AT37" i="10" s="1"/>
  <c r="AT69" i="10" a="1"/>
  <c r="AT69" i="10" s="1"/>
  <c r="AT59" i="10" a="1"/>
  <c r="AT59" i="10" s="1"/>
  <c r="AT50" i="10" a="1"/>
  <c r="AT50" i="10" s="1"/>
  <c r="AT42" i="10" a="1"/>
  <c r="AT42" i="10" s="1"/>
  <c r="AT34" i="10" a="1"/>
  <c r="AT34" i="10" s="1"/>
  <c r="AT63" i="10" a="1"/>
  <c r="AT63" i="10" s="1"/>
  <c r="AT51" i="10" a="1"/>
  <c r="AT51" i="10" s="1"/>
  <c r="AT43" i="10" a="1"/>
  <c r="AT43" i="10" s="1"/>
  <c r="AT35" i="10" a="1"/>
  <c r="AT35" i="10" s="1"/>
  <c r="AT71" i="10" a="1"/>
  <c r="AT71" i="10" s="1"/>
  <c r="AT58" i="10" a="1"/>
  <c r="AT58" i="10" s="1"/>
  <c r="AT46" i="10" a="1"/>
  <c r="AT46" i="10" s="1"/>
  <c r="AT29" i="10" a="1"/>
  <c r="AT29" i="10" s="1"/>
  <c r="AT49" i="10" a="1"/>
  <c r="AT49" i="10" s="1"/>
  <c r="AT38" i="10" a="1"/>
  <c r="AT38" i="10" s="1"/>
  <c r="AT26" i="10" a="1"/>
  <c r="AT26" i="10" s="1"/>
  <c r="AT41" i="10" a="1"/>
  <c r="AT41" i="10" s="1"/>
  <c r="AT30" i="10" a="1"/>
  <c r="AT30" i="10" s="1"/>
  <c r="AT23" i="10" a="1"/>
  <c r="AT23" i="10" s="1"/>
  <c r="AT52" i="10" a="1"/>
  <c r="AT52" i="10" s="1"/>
  <c r="AT78" i="10" a="1"/>
  <c r="AT78" i="10" s="1"/>
  <c r="AT55" i="10" a="1"/>
  <c r="AT55" i="10" s="1"/>
  <c r="AT54" i="10" a="1"/>
  <c r="AT54" i="10" s="1"/>
  <c r="AT31" i="10" a="1"/>
  <c r="AT31" i="10" s="1"/>
  <c r="AT24" i="10" a="1"/>
  <c r="AT24" i="10" s="1"/>
  <c r="AT47" i="10" a="1"/>
  <c r="AT47" i="10" s="1"/>
  <c r="AT33" i="10" a="1"/>
  <c r="AT33" i="10" s="1"/>
  <c r="AT28" i="10" a="1"/>
  <c r="AT28" i="10" s="1"/>
  <c r="AT39" i="10" a="1"/>
  <c r="AT39" i="10" s="1"/>
  <c r="AT68" i="10" a="1"/>
  <c r="AT68" i="10" s="1"/>
  <c r="AT44" i="10" a="1"/>
  <c r="AT44" i="10" s="1"/>
  <c r="AT15" i="10" a="1"/>
  <c r="AT15" i="10" s="1"/>
  <c r="AT20" i="10" a="1"/>
  <c r="AT20" i="10" s="1"/>
  <c r="AT12" i="10" a="1"/>
  <c r="AT12" i="10" s="1"/>
  <c r="AU7" i="10"/>
  <c r="AT17" i="10" a="1"/>
  <c r="AT17" i="10" s="1"/>
  <c r="AT9" i="10" a="1"/>
  <c r="AT9" i="10" s="1"/>
  <c r="AT27" i="10" a="1"/>
  <c r="AT27" i="10" s="1"/>
  <c r="AT22" i="10" a="1"/>
  <c r="AT22" i="10" s="1"/>
  <c r="AT19" i="10" a="1"/>
  <c r="AT19" i="10" s="1"/>
  <c r="AT25" i="10" a="1"/>
  <c r="AT25" i="10" s="1"/>
  <c r="AT21" i="10" a="1"/>
  <c r="AT21" i="10" s="1"/>
  <c r="AT36" i="10" a="1"/>
  <c r="AT36" i="10" s="1"/>
  <c r="AT18" i="10" a="1"/>
  <c r="AT18" i="10" s="1"/>
  <c r="AT10" i="10" a="1"/>
  <c r="AT10" i="10" s="1"/>
  <c r="AT11" i="10" a="1"/>
  <c r="AT11" i="10" s="1"/>
  <c r="AT14" i="10" a="1"/>
  <c r="AT14" i="10" s="1"/>
  <c r="AT13" i="10" a="1"/>
  <c r="AT13" i="10" s="1"/>
  <c r="AT16" i="10" a="1"/>
  <c r="AT16" i="10" s="1"/>
  <c r="AT8" i="10" a="1"/>
  <c r="AT8" i="10" s="1"/>
  <c r="AT10" i="3" a="1"/>
  <c r="AT10" i="3" s="1"/>
  <c r="AT15" i="3" a="1"/>
  <c r="AT15" i="3" s="1"/>
  <c r="AT22" i="3" a="1"/>
  <c r="AT22" i="3" s="1"/>
  <c r="AT31" i="3" a="1"/>
  <c r="AT31" i="3" s="1"/>
  <c r="AT33" i="3" a="1"/>
  <c r="AT33" i="3" s="1"/>
  <c r="AT40" i="3" a="1"/>
  <c r="AT40" i="3" s="1"/>
  <c r="AT41" i="3" a="1"/>
  <c r="AT41" i="3" s="1"/>
  <c r="AT42" i="3" a="1"/>
  <c r="AT42" i="3" s="1"/>
  <c r="AT9" i="3" a="1"/>
  <c r="AT9" i="3" s="1"/>
  <c r="AT24" i="3" a="1"/>
  <c r="AT24" i="3" s="1"/>
  <c r="AT35" i="3" a="1"/>
  <c r="AT35" i="3" s="1"/>
  <c r="AT43" i="3" a="1"/>
  <c r="AT43" i="3" s="1"/>
  <c r="AT55" i="3" a="1"/>
  <c r="AT55" i="3" s="1"/>
  <c r="AT8" i="3" a="1"/>
  <c r="AT8" i="3" s="1"/>
  <c r="AT14" i="3" a="1"/>
  <c r="AT14" i="3" s="1"/>
  <c r="AT17" i="3" a="1"/>
  <c r="AT17" i="3" s="1"/>
  <c r="AT26" i="3" a="1"/>
  <c r="AT26" i="3" s="1"/>
  <c r="AT37" i="3" a="1"/>
  <c r="AT37" i="3" s="1"/>
  <c r="AT44" i="3" a="1"/>
  <c r="AT44" i="3" s="1"/>
  <c r="AT45" i="3" a="1"/>
  <c r="AT45" i="3" s="1"/>
  <c r="AT46" i="3" a="1"/>
  <c r="AT46" i="3" s="1"/>
  <c r="AT51" i="3" a="1"/>
  <c r="AT51" i="3" s="1"/>
  <c r="AT11" i="3" a="1"/>
  <c r="AT11" i="3" s="1"/>
  <c r="AT16" i="3" a="1"/>
  <c r="AT16" i="3" s="1"/>
  <c r="AT25" i="3" a="1"/>
  <c r="AT25" i="3" s="1"/>
  <c r="AT27" i="3" a="1"/>
  <c r="AT27" i="3" s="1"/>
  <c r="AT38" i="3" a="1"/>
  <c r="AT38" i="3" s="1"/>
  <c r="AT39" i="3" a="1"/>
  <c r="AT39" i="3" s="1"/>
  <c r="AT56" i="3" a="1"/>
  <c r="AT56" i="3" s="1"/>
  <c r="AT21" i="3" a="1"/>
  <c r="AT21" i="3" s="1"/>
  <c r="AT54" i="3" a="1"/>
  <c r="AT54" i="3" s="1"/>
  <c r="AT61" i="3" a="1"/>
  <c r="AT61" i="3" s="1"/>
  <c r="AT74" i="3" a="1"/>
  <c r="AT74" i="3" s="1"/>
  <c r="AT76" i="3" a="1"/>
  <c r="AT76" i="3" s="1"/>
  <c r="AT81" i="3" a="1"/>
  <c r="AT81" i="3" s="1"/>
  <c r="AT88" i="3" a="1"/>
  <c r="AT88" i="3" s="1"/>
  <c r="AT95" i="3" a="1"/>
  <c r="AT95" i="3" s="1"/>
  <c r="AT100" i="3" a="1"/>
  <c r="AT100" i="3" s="1"/>
  <c r="AT34" i="3" a="1"/>
  <c r="AT34" i="3" s="1"/>
  <c r="AT53" i="3" a="1"/>
  <c r="AT53" i="3" s="1"/>
  <c r="AT57" i="3" a="1"/>
  <c r="AT57" i="3" s="1"/>
  <c r="AT64" i="3" a="1"/>
  <c r="AT64" i="3" s="1"/>
  <c r="AT71" i="3" a="1"/>
  <c r="AT71" i="3" s="1"/>
  <c r="AT20" i="3" a="1"/>
  <c r="AT20" i="3" s="1"/>
  <c r="AT29" i="3" a="1"/>
  <c r="AT29" i="3" s="1"/>
  <c r="AT52" i="3" a="1"/>
  <c r="AT52" i="3" s="1"/>
  <c r="AT60" i="3" a="1"/>
  <c r="AT60" i="3" s="1"/>
  <c r="AT67" i="3" a="1"/>
  <c r="AT67" i="3" s="1"/>
  <c r="AT80" i="3" a="1"/>
  <c r="AT80" i="3" s="1"/>
  <c r="AT13" i="3" a="1"/>
  <c r="AT13" i="3" s="1"/>
  <c r="AT19" i="3" a="1"/>
  <c r="AT19" i="3" s="1"/>
  <c r="AT28" i="3" a="1"/>
  <c r="AT28" i="3" s="1"/>
  <c r="AT47" i="3" a="1"/>
  <c r="AT47" i="3" s="1"/>
  <c r="AT49" i="3" a="1"/>
  <c r="AT49" i="3" s="1"/>
  <c r="AT50" i="3" a="1"/>
  <c r="AT50" i="3" s="1"/>
  <c r="AT63" i="3" a="1"/>
  <c r="AT63" i="3" s="1"/>
  <c r="AT73" i="3" a="1"/>
  <c r="AT73" i="3" s="1"/>
  <c r="AT23" i="3" a="1"/>
  <c r="AT23" i="3" s="1"/>
  <c r="AT48" i="3" a="1"/>
  <c r="AT48" i="3" s="1"/>
  <c r="AT59" i="3" a="1"/>
  <c r="AT59" i="3" s="1"/>
  <c r="AT66" i="3" a="1"/>
  <c r="AT66" i="3" s="1"/>
  <c r="AT78" i="3" a="1"/>
  <c r="AT78" i="3" s="1"/>
  <c r="AT85" i="3" a="1"/>
  <c r="AT85" i="3" s="1"/>
  <c r="AT89" i="3" a="1"/>
  <c r="AT89" i="3" s="1"/>
  <c r="AT93" i="3" a="1"/>
  <c r="AT93" i="3" s="1"/>
  <c r="AT108" i="3" a="1"/>
  <c r="AT108" i="3" s="1"/>
  <c r="AT119" i="3" a="1"/>
  <c r="AT119" i="3" s="1"/>
  <c r="AT36" i="3" a="1"/>
  <c r="AT36" i="3" s="1"/>
  <c r="AT77" i="3" a="1"/>
  <c r="AT77" i="3" s="1"/>
  <c r="AT97" i="3" a="1"/>
  <c r="AT97" i="3" s="1"/>
  <c r="AT102" i="3" a="1"/>
  <c r="AT102" i="3" s="1"/>
  <c r="AT104" i="3" a="1"/>
  <c r="AT104" i="3" s="1"/>
  <c r="AT110" i="3" a="1"/>
  <c r="AT110" i="3" s="1"/>
  <c r="AT18" i="3" a="1"/>
  <c r="AT18" i="3" s="1"/>
  <c r="AT30" i="3" a="1"/>
  <c r="AT30" i="3" s="1"/>
  <c r="AT68" i="3" a="1"/>
  <c r="AT68" i="3" s="1"/>
  <c r="AT79" i="3" a="1"/>
  <c r="AT79" i="3" s="1"/>
  <c r="AT83" i="3" a="1"/>
  <c r="AT83" i="3" s="1"/>
  <c r="AT87" i="3" a="1"/>
  <c r="AT87" i="3" s="1"/>
  <c r="AT91" i="3" a="1"/>
  <c r="AT91" i="3" s="1"/>
  <c r="AT106" i="3" a="1"/>
  <c r="AT106" i="3" s="1"/>
  <c r="AT94" i="3" a="1"/>
  <c r="AT94" i="3" s="1"/>
  <c r="AT98" i="3" a="1"/>
  <c r="AT98" i="3" s="1"/>
  <c r="AT65" i="3" a="1"/>
  <c r="AT65" i="3" s="1"/>
  <c r="AT92" i="3" a="1"/>
  <c r="AT92" i="3" s="1"/>
  <c r="AT113" i="3" a="1"/>
  <c r="AT113" i="3" s="1"/>
  <c r="AT114" i="3" a="1"/>
  <c r="AT114" i="3" s="1"/>
  <c r="AT90" i="3" a="1"/>
  <c r="AT90" i="3" s="1"/>
  <c r="AT118" i="3" a="1"/>
  <c r="AT118" i="3" s="1"/>
  <c r="AT121" i="3" a="1"/>
  <c r="AT121" i="3" s="1"/>
  <c r="AT58" i="3" a="1"/>
  <c r="AT58" i="3" s="1"/>
  <c r="AT70" i="3" a="1"/>
  <c r="AT70" i="3" s="1"/>
  <c r="AT72" i="3" a="1"/>
  <c r="AT72" i="3" s="1"/>
  <c r="AT96" i="3" a="1"/>
  <c r="AT96" i="3" s="1"/>
  <c r="AT101" i="3" a="1"/>
  <c r="AT101" i="3" s="1"/>
  <c r="AT112" i="3" a="1"/>
  <c r="AT112" i="3" s="1"/>
  <c r="AT117" i="3" a="1"/>
  <c r="AT117" i="3" s="1"/>
  <c r="AT120" i="3" a="1"/>
  <c r="AT120" i="3" s="1"/>
  <c r="AT75" i="3" a="1"/>
  <c r="AT75" i="3" s="1"/>
  <c r="AT107" i="3" a="1"/>
  <c r="AT107" i="3" s="1"/>
  <c r="AT84" i="3" a="1"/>
  <c r="AT84" i="3" s="1"/>
  <c r="AT86" i="3" a="1"/>
  <c r="AT86" i="3" s="1"/>
  <c r="AT109" i="3" a="1"/>
  <c r="AT109" i="3" s="1"/>
  <c r="AT116" i="3" a="1"/>
  <c r="AT116" i="3" s="1"/>
  <c r="AT122" i="3" a="1"/>
  <c r="AT122" i="3" s="1"/>
  <c r="AT82" i="3" a="1"/>
  <c r="AT82" i="3" s="1"/>
  <c r="AT99" i="3" a="1"/>
  <c r="AT99" i="3" s="1"/>
  <c r="AT103" i="3" a="1"/>
  <c r="AT103" i="3" s="1"/>
  <c r="AT105" i="3" a="1"/>
  <c r="AT105" i="3" s="1"/>
  <c r="AT111" i="3" a="1"/>
  <c r="AT111" i="3" s="1"/>
  <c r="AT12" i="3" a="1"/>
  <c r="AT12" i="3" s="1"/>
  <c r="AT69" i="3" a="1"/>
  <c r="AT69" i="3" s="1"/>
  <c r="AT32" i="3" a="1"/>
  <c r="AT32" i="3" s="1"/>
  <c r="AT115" i="3" a="1"/>
  <c r="AT115" i="3" s="1"/>
  <c r="AT62" i="3" a="1"/>
  <c r="AT62" i="3" s="1"/>
  <c r="AS1001" i="11" l="1"/>
  <c r="AT83" i="11" a="1"/>
  <c r="AT83" i="11" s="1"/>
  <c r="AT90" i="11" a="1"/>
  <c r="AT90" i="11" s="1"/>
  <c r="AT69" i="11" a="1"/>
  <c r="AT69" i="11" s="1"/>
  <c r="AT54" i="11" a="1"/>
  <c r="AT54" i="11" s="1"/>
  <c r="AT67" i="11" a="1"/>
  <c r="AT67" i="11" s="1"/>
  <c r="AT75" i="11" a="1"/>
  <c r="AT75" i="11" s="1"/>
  <c r="AT33" i="11" a="1"/>
  <c r="AT33" i="11" s="1"/>
  <c r="AT37" i="11" a="1"/>
  <c r="AT37" i="11" s="1"/>
  <c r="AT29" i="11" a="1"/>
  <c r="AT29" i="11" s="1"/>
  <c r="AT30" i="11" a="1"/>
  <c r="AT30" i="11" s="1"/>
  <c r="AT51" i="11" a="1"/>
  <c r="AT51" i="11" s="1"/>
  <c r="AT38" i="11" a="1"/>
  <c r="AT38" i="11" s="1"/>
  <c r="AT11" i="11" a="1"/>
  <c r="AT11" i="11" s="1"/>
  <c r="AT49" i="11" a="1"/>
  <c r="AT49" i="11" s="1"/>
  <c r="AT40" i="11" a="1"/>
  <c r="AT40" i="11" s="1"/>
  <c r="AT58" i="11" a="1"/>
  <c r="AT58" i="11" s="1"/>
  <c r="AT20" i="11" a="1"/>
  <c r="AT20" i="11" s="1"/>
  <c r="AT76" i="11" a="1"/>
  <c r="AT76" i="11" s="1"/>
  <c r="AT12" i="11" a="1"/>
  <c r="AT12" i="11" s="1"/>
  <c r="AT88" i="11" a="1"/>
  <c r="AT88" i="11" s="1"/>
  <c r="AT79" i="11" a="1"/>
  <c r="AT79" i="11" s="1"/>
  <c r="AT73" i="11" a="1"/>
  <c r="AT73" i="11" s="1"/>
  <c r="AT61" i="11" a="1"/>
  <c r="AT61" i="11" s="1"/>
  <c r="AT53" i="11" a="1"/>
  <c r="AT53" i="11" s="1"/>
  <c r="AT72" i="11" a="1"/>
  <c r="AT72" i="11" s="1"/>
  <c r="AT15" i="11" a="1"/>
  <c r="AT15" i="11" s="1"/>
  <c r="AT25" i="11" a="1"/>
  <c r="AT25" i="11" s="1"/>
  <c r="AT36" i="11" a="1"/>
  <c r="AT36" i="11" s="1"/>
  <c r="AT32" i="11" a="1"/>
  <c r="AT32" i="11" s="1"/>
  <c r="AT19" i="11" a="1"/>
  <c r="AT19" i="11" s="1"/>
  <c r="AT86" i="11" a="1"/>
  <c r="AT86" i="11" s="1"/>
  <c r="AT80" i="11" a="1"/>
  <c r="AT80" i="11" s="1"/>
  <c r="AT9" i="11" a="1"/>
  <c r="AT9" i="11" s="1"/>
  <c r="AT82" i="11" a="1"/>
  <c r="AT82" i="11" s="1"/>
  <c r="AT26" i="11" a="1"/>
  <c r="AT26" i="11" s="1"/>
  <c r="AT87" i="11" a="1"/>
  <c r="AT87" i="11" s="1"/>
  <c r="AT48" i="11" a="1"/>
  <c r="AT48" i="11" s="1"/>
  <c r="AT52" i="11" a="1"/>
  <c r="AT52" i="11" s="1"/>
  <c r="AT41" i="11" a="1"/>
  <c r="AT41" i="11" s="1"/>
  <c r="AT85" i="11" a="1"/>
  <c r="AT85" i="11" s="1"/>
  <c r="AT84" i="11" a="1"/>
  <c r="AT84" i="11" s="1"/>
  <c r="AT60" i="11" a="1"/>
  <c r="AT60" i="11" s="1"/>
  <c r="AT62" i="11" a="1"/>
  <c r="AT62" i="11" s="1"/>
  <c r="AT43" i="11" a="1"/>
  <c r="AT43" i="11" s="1"/>
  <c r="AT59" i="11" a="1"/>
  <c r="AT59" i="11" s="1"/>
  <c r="AT45" i="11" a="1"/>
  <c r="AT45" i="11" s="1"/>
  <c r="AT17" i="11" a="1"/>
  <c r="AT17" i="11" s="1"/>
  <c r="AT35" i="11" a="1"/>
  <c r="AT35" i="11" s="1"/>
  <c r="AT21" i="11" a="1"/>
  <c r="AT21" i="11" s="1"/>
  <c r="AT22" i="11" a="1"/>
  <c r="AT22" i="11" s="1"/>
  <c r="AT57" i="11" a="1"/>
  <c r="AT57" i="11" s="1"/>
  <c r="AT50" i="11" a="1"/>
  <c r="AT50" i="11" s="1"/>
  <c r="AT24" i="11" a="1"/>
  <c r="AT24" i="11" s="1"/>
  <c r="AT63" i="11" a="1"/>
  <c r="AT63" i="11" s="1"/>
  <c r="AT13" i="11" a="1"/>
  <c r="AT13" i="11" s="1"/>
  <c r="AT42" i="11" a="1"/>
  <c r="AT42" i="11" s="1"/>
  <c r="AT18" i="11" a="1"/>
  <c r="AT18" i="11" s="1"/>
  <c r="AT78" i="11" a="1"/>
  <c r="AT78" i="11" s="1"/>
  <c r="AT47" i="11" a="1"/>
  <c r="AT47" i="11" s="1"/>
  <c r="AT46" i="11" a="1"/>
  <c r="AT46" i="11" s="1"/>
  <c r="AT44" i="11" a="1"/>
  <c r="AT44" i="11" s="1"/>
  <c r="AT10" i="11" a="1"/>
  <c r="AT10" i="11" s="1"/>
  <c r="AT91" i="11" a="1"/>
  <c r="AT91" i="11" s="1"/>
  <c r="AT77" i="11" a="1"/>
  <c r="AT77" i="11" s="1"/>
  <c r="AT74" i="11" a="1"/>
  <c r="AT74" i="11" s="1"/>
  <c r="AT64" i="11" a="1"/>
  <c r="AT64" i="11" s="1"/>
  <c r="AT39" i="11" a="1"/>
  <c r="AT39" i="11" s="1"/>
  <c r="AT81" i="11" a="1"/>
  <c r="AT81" i="11" s="1"/>
  <c r="AT31" i="11" a="1"/>
  <c r="AT31" i="11" s="1"/>
  <c r="AU7" i="11"/>
  <c r="AT55" i="11" a="1"/>
  <c r="AT55" i="11" s="1"/>
  <c r="AT14" i="11" a="1"/>
  <c r="AT14" i="11" s="1"/>
  <c r="AT8" i="11" a="1"/>
  <c r="AT8" i="11" s="1"/>
  <c r="AT23" i="11" a="1"/>
  <c r="AT23" i="11" s="1"/>
  <c r="AT66" i="11" a="1"/>
  <c r="AT66" i="11" s="1"/>
  <c r="AT34" i="11" a="1"/>
  <c r="AT34" i="11" s="1"/>
  <c r="AT71" i="11" a="1"/>
  <c r="AT71" i="11" s="1"/>
  <c r="AT70" i="11" a="1"/>
  <c r="AT70" i="11" s="1"/>
  <c r="AT28" i="11" a="1"/>
  <c r="AT28" i="11" s="1"/>
  <c r="AT89" i="11" a="1"/>
  <c r="AT89" i="11" s="1"/>
  <c r="AT56" i="11" a="1"/>
  <c r="AT56" i="11" s="1"/>
  <c r="AT16" i="11" a="1"/>
  <c r="AT16" i="11" s="1"/>
  <c r="AT68" i="11" a="1"/>
  <c r="AT68" i="11" s="1"/>
  <c r="AT65" i="11" a="1"/>
  <c r="AT65" i="11" s="1"/>
  <c r="AT27" i="11" a="1"/>
  <c r="AT27" i="11" s="1"/>
  <c r="AT1001" i="3"/>
  <c r="AT1001" i="10"/>
  <c r="AU100" i="10" a="1"/>
  <c r="AU100" i="10" s="1"/>
  <c r="AU97" i="10" a="1"/>
  <c r="AU97" i="10" s="1"/>
  <c r="AU57" i="10" a="1"/>
  <c r="AU57" i="10" s="1"/>
  <c r="AU94" i="10" a="1"/>
  <c r="AU94" i="10" s="1"/>
  <c r="AU62" i="10" a="1"/>
  <c r="AU62" i="10" s="1"/>
  <c r="AU95" i="10" a="1"/>
  <c r="AU95" i="10" s="1"/>
  <c r="AU99" i="10" a="1"/>
  <c r="AU99" i="10" s="1"/>
  <c r="AU98" i="10" a="1"/>
  <c r="AU98" i="10" s="1"/>
  <c r="AU84" i="10" a="1"/>
  <c r="AU84" i="10" s="1"/>
  <c r="AU89" i="10" a="1"/>
  <c r="AU89" i="10" s="1"/>
  <c r="AU86" i="10" a="1"/>
  <c r="AU86" i="10" s="1"/>
  <c r="AU61" i="10" a="1"/>
  <c r="AU61" i="10" s="1"/>
  <c r="AU96" i="10" a="1"/>
  <c r="AU96" i="10" s="1"/>
  <c r="AU87" i="10" a="1"/>
  <c r="AU87" i="10" s="1"/>
  <c r="AU79" i="10" a="1"/>
  <c r="AU79" i="10" s="1"/>
  <c r="AU85" i="10" a="1"/>
  <c r="AU85" i="10" s="1"/>
  <c r="AU76" i="10" a="1"/>
  <c r="AU76" i="10" s="1"/>
  <c r="AU81" i="10" a="1"/>
  <c r="AU81" i="10" s="1"/>
  <c r="AU73" i="10" a="1"/>
  <c r="AU73" i="10" s="1"/>
  <c r="AU92" i="10" a="1"/>
  <c r="AU92" i="10" s="1"/>
  <c r="AU82" i="10" a="1"/>
  <c r="AU82" i="10" s="1"/>
  <c r="AU74" i="10" a="1"/>
  <c r="AU74" i="10" s="1"/>
  <c r="AU64" i="10" a="1"/>
  <c r="AU64" i="10" s="1"/>
  <c r="AU93" i="10" a="1"/>
  <c r="AU93" i="10" s="1"/>
  <c r="AU75" i="10" a="1"/>
  <c r="AU75" i="10" s="1"/>
  <c r="AU69" i="10" a="1"/>
  <c r="AU69" i="10" s="1"/>
  <c r="AU91" i="10" a="1"/>
  <c r="AU91" i="10" s="1"/>
  <c r="AU66" i="10" a="1"/>
  <c r="AU66" i="10" s="1"/>
  <c r="AU90" i="10" a="1"/>
  <c r="AU90" i="10" s="1"/>
  <c r="AU88" i="10" a="1"/>
  <c r="AU88" i="10" s="1"/>
  <c r="AU67" i="10" a="1"/>
  <c r="AU67" i="10" s="1"/>
  <c r="AU65" i="10" a="1"/>
  <c r="AU65" i="10" s="1"/>
  <c r="AU59" i="10" a="1"/>
  <c r="AU59" i="10" s="1"/>
  <c r="AU50" i="10" a="1"/>
  <c r="AU50" i="10" s="1"/>
  <c r="AU42" i="10" a="1"/>
  <c r="AU42" i="10" s="1"/>
  <c r="AU34" i="10" a="1"/>
  <c r="AU34" i="10" s="1"/>
  <c r="AU78" i="10" a="1"/>
  <c r="AU78" i="10" s="1"/>
  <c r="AU55" i="10" a="1"/>
  <c r="AU55" i="10" s="1"/>
  <c r="AU47" i="10" a="1"/>
  <c r="AU47" i="10" s="1"/>
  <c r="AU39" i="10" a="1"/>
  <c r="AU39" i="10" s="1"/>
  <c r="AU31" i="10" a="1"/>
  <c r="AU31" i="10" s="1"/>
  <c r="AU52" i="10" a="1"/>
  <c r="AU52" i="10" s="1"/>
  <c r="AU44" i="10" a="1"/>
  <c r="AU44" i="10" s="1"/>
  <c r="AU36" i="10" a="1"/>
  <c r="AU36" i="10" s="1"/>
  <c r="AU80" i="10" a="1"/>
  <c r="AU80" i="10" s="1"/>
  <c r="AU53" i="10" a="1"/>
  <c r="AU53" i="10" s="1"/>
  <c r="AU45" i="10" a="1"/>
  <c r="AU45" i="10" s="1"/>
  <c r="AU37" i="10" a="1"/>
  <c r="AU37" i="10" s="1"/>
  <c r="AU77" i="10" a="1"/>
  <c r="AU77" i="10" s="1"/>
  <c r="AU60" i="10" a="1"/>
  <c r="AU60" i="10" s="1"/>
  <c r="AU41" i="10" a="1"/>
  <c r="AU41" i="10" s="1"/>
  <c r="AU40" i="10" a="1"/>
  <c r="AU40" i="10" s="1"/>
  <c r="AU30" i="10" a="1"/>
  <c r="AU30" i="10" s="1"/>
  <c r="AU23" i="10" a="1"/>
  <c r="AU23" i="10" s="1"/>
  <c r="AU72" i="10" a="1"/>
  <c r="AU72" i="10" s="1"/>
  <c r="AU33" i="10" a="1"/>
  <c r="AU33" i="10" s="1"/>
  <c r="AU32" i="10" a="1"/>
  <c r="AU32" i="10" s="1"/>
  <c r="AU28" i="10" a="1"/>
  <c r="AU28" i="10" s="1"/>
  <c r="AU70" i="10" a="1"/>
  <c r="AU70" i="10" s="1"/>
  <c r="AU51" i="10" a="1"/>
  <c r="AU51" i="10" s="1"/>
  <c r="AU25" i="10" a="1"/>
  <c r="AU25" i="10" s="1"/>
  <c r="AU63" i="10" a="1"/>
  <c r="AU63" i="10" s="1"/>
  <c r="AU68" i="10" a="1"/>
  <c r="AU68" i="10" s="1"/>
  <c r="AU83" i="10" a="1"/>
  <c r="AU83" i="10" s="1"/>
  <c r="AU49" i="10" a="1"/>
  <c r="AU49" i="10" s="1"/>
  <c r="AU48" i="10" a="1"/>
  <c r="AU48" i="10" s="1"/>
  <c r="AU38" i="10" a="1"/>
  <c r="AU38" i="10" s="1"/>
  <c r="AU26" i="10" a="1"/>
  <c r="AU26" i="10" s="1"/>
  <c r="AU56" i="10" a="1"/>
  <c r="AU56" i="10" s="1"/>
  <c r="AU54" i="10" a="1"/>
  <c r="AU54" i="10" s="1"/>
  <c r="AU43" i="10" a="1"/>
  <c r="AU43" i="10" s="1"/>
  <c r="AU27" i="10" a="1"/>
  <c r="AU27" i="10" s="1"/>
  <c r="AU29" i="10" a="1"/>
  <c r="AU29" i="10" s="1"/>
  <c r="AU22" i="10" a="1"/>
  <c r="AU22" i="10" s="1"/>
  <c r="AU35" i="10" a="1"/>
  <c r="AU35" i="10" s="1"/>
  <c r="AU24" i="10" a="1"/>
  <c r="AU24" i="10" s="1"/>
  <c r="AU17" i="10" a="1"/>
  <c r="AU17" i="10" s="1"/>
  <c r="AU9" i="10" a="1"/>
  <c r="AU9" i="10" s="1"/>
  <c r="AV7" i="10"/>
  <c r="AU14" i="10" a="1"/>
  <c r="AU14" i="10" s="1"/>
  <c r="AU19" i="10" a="1"/>
  <c r="AU19" i="10" s="1"/>
  <c r="AU11" i="10" a="1"/>
  <c r="AU11" i="10" s="1"/>
  <c r="AU58" i="10" a="1"/>
  <c r="AU58" i="10" s="1"/>
  <c r="AU71" i="10" a="1"/>
  <c r="AU71" i="10" s="1"/>
  <c r="AU46" i="10" a="1"/>
  <c r="AU46" i="10" s="1"/>
  <c r="AU21" i="10" a="1"/>
  <c r="AU21" i="10" s="1"/>
  <c r="AU20" i="10" a="1"/>
  <c r="AU20" i="10" s="1"/>
  <c r="AU12" i="10" a="1"/>
  <c r="AU12" i="10" s="1"/>
  <c r="AU18" i="10" a="1"/>
  <c r="AU18" i="10" s="1"/>
  <c r="AU10" i="10" a="1"/>
  <c r="AU10" i="10" s="1"/>
  <c r="AU13" i="10" a="1"/>
  <c r="AU13" i="10" s="1"/>
  <c r="AU16" i="10" a="1"/>
  <c r="AU16" i="10" s="1"/>
  <c r="AU15" i="10" a="1"/>
  <c r="AU15" i="10" s="1"/>
  <c r="AU8" i="10" a="1"/>
  <c r="AU8" i="10" s="1"/>
  <c r="AU11" i="3" a="1"/>
  <c r="AU11" i="3" s="1"/>
  <c r="AU18" i="3" a="1"/>
  <c r="AU18" i="3" s="1"/>
  <c r="AU20" i="3" a="1"/>
  <c r="AU20" i="3" s="1"/>
  <c r="AU29" i="3" a="1"/>
  <c r="AU29" i="3" s="1"/>
  <c r="AU38" i="3" a="1"/>
  <c r="AU38" i="3" s="1"/>
  <c r="AU56" i="3" a="1"/>
  <c r="AU56" i="3" s="1"/>
  <c r="AU10" i="3" a="1"/>
  <c r="AU10" i="3" s="1"/>
  <c r="AU31" i="3" a="1"/>
  <c r="AU31" i="3" s="1"/>
  <c r="AU33" i="3" a="1"/>
  <c r="AU33" i="3" s="1"/>
  <c r="AU40" i="3" a="1"/>
  <c r="AU40" i="3" s="1"/>
  <c r="AU52" i="3" a="1"/>
  <c r="AU52" i="3" s="1"/>
  <c r="AU9" i="3" a="1"/>
  <c r="AU9" i="3" s="1"/>
  <c r="AU15" i="3" a="1"/>
  <c r="AU15" i="3" s="1"/>
  <c r="AU22" i="3" a="1"/>
  <c r="AU22" i="3" s="1"/>
  <c r="AU24" i="3" a="1"/>
  <c r="AU24" i="3" s="1"/>
  <c r="AU35" i="3" a="1"/>
  <c r="AU35" i="3" s="1"/>
  <c r="AU41" i="3" a="1"/>
  <c r="AU41" i="3" s="1"/>
  <c r="AU42" i="3" a="1"/>
  <c r="AU42" i="3" s="1"/>
  <c r="AU43" i="3" a="1"/>
  <c r="AU43" i="3" s="1"/>
  <c r="AU12" i="3" a="1"/>
  <c r="AU12" i="3" s="1"/>
  <c r="AU23" i="3" a="1"/>
  <c r="AU23" i="3" s="1"/>
  <c r="AU34" i="3" a="1"/>
  <c r="AU34" i="3" s="1"/>
  <c r="AU36" i="3" a="1"/>
  <c r="AU36" i="3" s="1"/>
  <c r="AU53" i="3" a="1"/>
  <c r="AU53" i="3" s="1"/>
  <c r="AU30" i="3" a="1"/>
  <c r="AU30" i="3" s="1"/>
  <c r="AU58" i="3" a="1"/>
  <c r="AU58" i="3" s="1"/>
  <c r="AU72" i="3" a="1"/>
  <c r="AU72" i="3" s="1"/>
  <c r="AU85" i="3" a="1"/>
  <c r="AU85" i="3" s="1"/>
  <c r="AU92" i="3" a="1"/>
  <c r="AU92" i="3" s="1"/>
  <c r="AU101" i="3" a="1"/>
  <c r="AU101" i="3" s="1"/>
  <c r="AU105" i="3" a="1"/>
  <c r="AU105" i="3" s="1"/>
  <c r="AU21" i="3" a="1"/>
  <c r="AU21" i="3" s="1"/>
  <c r="AU54" i="3" a="1"/>
  <c r="AU54" i="3" s="1"/>
  <c r="AU61" i="3" a="1"/>
  <c r="AU61" i="3" s="1"/>
  <c r="AU68" i="3" a="1"/>
  <c r="AU68" i="3" s="1"/>
  <c r="AU74" i="3" a="1"/>
  <c r="AU74" i="3" s="1"/>
  <c r="AU76" i="3" a="1"/>
  <c r="AU76" i="3" s="1"/>
  <c r="AU16" i="3" a="1"/>
  <c r="AU16" i="3" s="1"/>
  <c r="AU25" i="3" a="1"/>
  <c r="AU25" i="3" s="1"/>
  <c r="AU39" i="3" a="1"/>
  <c r="AU39" i="3" s="1"/>
  <c r="AU57" i="3" a="1"/>
  <c r="AU57" i="3" s="1"/>
  <c r="AU64" i="3" a="1"/>
  <c r="AU64" i="3" s="1"/>
  <c r="AU78" i="3" a="1"/>
  <c r="AU78" i="3" s="1"/>
  <c r="AU14" i="3" a="1"/>
  <c r="AU14" i="3" s="1"/>
  <c r="AU37" i="3" a="1"/>
  <c r="AU37" i="3" s="1"/>
  <c r="AU44" i="3" a="1"/>
  <c r="AU44" i="3" s="1"/>
  <c r="AU60" i="3" a="1"/>
  <c r="AU60" i="3" s="1"/>
  <c r="AU71" i="3" a="1"/>
  <c r="AU71" i="3" s="1"/>
  <c r="AU80" i="3" a="1"/>
  <c r="AU80" i="3" s="1"/>
  <c r="AU13" i="3" a="1"/>
  <c r="AU13" i="3" s="1"/>
  <c r="AU28" i="3" a="1"/>
  <c r="AU28" i="3" s="1"/>
  <c r="AU46" i="3" a="1"/>
  <c r="AU46" i="3" s="1"/>
  <c r="AU50" i="3" a="1"/>
  <c r="AU50" i="3" s="1"/>
  <c r="AU67" i="3" a="1"/>
  <c r="AU67" i="3" s="1"/>
  <c r="AU73" i="3" a="1"/>
  <c r="AU73" i="3" s="1"/>
  <c r="AU79" i="3" a="1"/>
  <c r="AU79" i="3" s="1"/>
  <c r="AU115" i="3" a="1"/>
  <c r="AU115" i="3" s="1"/>
  <c r="AU117" i="3" a="1"/>
  <c r="AU117" i="3" s="1"/>
  <c r="AU48" i="3" a="1"/>
  <c r="AU48" i="3" s="1"/>
  <c r="AU59" i="3" a="1"/>
  <c r="AU59" i="3" s="1"/>
  <c r="AU66" i="3" a="1"/>
  <c r="AU66" i="3" s="1"/>
  <c r="AU83" i="3" a="1"/>
  <c r="AU83" i="3" s="1"/>
  <c r="AU87" i="3" a="1"/>
  <c r="AU87" i="3" s="1"/>
  <c r="AU89" i="3" a="1"/>
  <c r="AU89" i="3" s="1"/>
  <c r="AU91" i="3" a="1"/>
  <c r="AU91" i="3" s="1"/>
  <c r="AU93" i="3" a="1"/>
  <c r="AU93" i="3" s="1"/>
  <c r="AU95" i="3" a="1"/>
  <c r="AU95" i="3" s="1"/>
  <c r="AU106" i="3" a="1"/>
  <c r="AU106" i="3" s="1"/>
  <c r="AU108" i="3" a="1"/>
  <c r="AU108" i="3" s="1"/>
  <c r="AU8" i="3" a="1"/>
  <c r="AU8" i="3" s="1"/>
  <c r="AU17" i="3" a="1"/>
  <c r="AU17" i="3" s="1"/>
  <c r="AU98" i="3" a="1"/>
  <c r="AU98" i="3" s="1"/>
  <c r="AU100" i="3" a="1"/>
  <c r="AU100" i="3" s="1"/>
  <c r="AU19" i="3" a="1"/>
  <c r="AU19" i="3" s="1"/>
  <c r="AU47" i="3" a="1"/>
  <c r="AU47" i="3" s="1"/>
  <c r="AU51" i="3" a="1"/>
  <c r="AU51" i="3" s="1"/>
  <c r="AU70" i="3" a="1"/>
  <c r="AU70" i="3" s="1"/>
  <c r="AU96" i="3" a="1"/>
  <c r="AU96" i="3" s="1"/>
  <c r="AU99" i="3" a="1"/>
  <c r="AU99" i="3" s="1"/>
  <c r="AU103" i="3" a="1"/>
  <c r="AU103" i="3" s="1"/>
  <c r="AU112" i="3" a="1"/>
  <c r="AU112" i="3" s="1"/>
  <c r="AU120" i="3" a="1"/>
  <c r="AU120" i="3" s="1"/>
  <c r="AU63" i="3" a="1"/>
  <c r="AU63" i="3" s="1"/>
  <c r="AU94" i="3" a="1"/>
  <c r="AU94" i="3" s="1"/>
  <c r="AU65" i="3" a="1"/>
  <c r="AU65" i="3" s="1"/>
  <c r="AU113" i="3" a="1"/>
  <c r="AU113" i="3" s="1"/>
  <c r="AU114" i="3" a="1"/>
  <c r="AU114" i="3" s="1"/>
  <c r="AU26" i="3" a="1"/>
  <c r="AU26" i="3" s="1"/>
  <c r="AU55" i="3" a="1"/>
  <c r="AU55" i="3" s="1"/>
  <c r="AU81" i="3" a="1"/>
  <c r="AU81" i="3" s="1"/>
  <c r="AU82" i="3" a="1"/>
  <c r="AU82" i="3" s="1"/>
  <c r="AU97" i="3" a="1"/>
  <c r="AU97" i="3" s="1"/>
  <c r="AU102" i="3" a="1"/>
  <c r="AU102" i="3" s="1"/>
  <c r="AU111" i="3" a="1"/>
  <c r="AU111" i="3" s="1"/>
  <c r="AU122" i="3" a="1"/>
  <c r="AU122" i="3" s="1"/>
  <c r="AU62" i="3" a="1"/>
  <c r="AU62" i="3" s="1"/>
  <c r="AU104" i="3" a="1"/>
  <c r="AU104" i="3" s="1"/>
  <c r="AU88" i="3" a="1"/>
  <c r="AU88" i="3" s="1"/>
  <c r="AU90" i="3" a="1"/>
  <c r="AU90" i="3" s="1"/>
  <c r="AU45" i="3" a="1"/>
  <c r="AU45" i="3" s="1"/>
  <c r="AU75" i="3" a="1"/>
  <c r="AU75" i="3" s="1"/>
  <c r="AU84" i="3" a="1"/>
  <c r="AU84" i="3" s="1"/>
  <c r="AU86" i="3" a="1"/>
  <c r="AU86" i="3" s="1"/>
  <c r="AU107" i="3" a="1"/>
  <c r="AU107" i="3" s="1"/>
  <c r="AU109" i="3" a="1"/>
  <c r="AU109" i="3" s="1"/>
  <c r="AU116" i="3" a="1"/>
  <c r="AU116" i="3" s="1"/>
  <c r="AU119" i="3" a="1"/>
  <c r="AU119" i="3" s="1"/>
  <c r="AU27" i="3" a="1"/>
  <c r="AU27" i="3" s="1"/>
  <c r="AU77" i="3" a="1"/>
  <c r="AU77" i="3" s="1"/>
  <c r="AU118" i="3" a="1"/>
  <c r="AU118" i="3" s="1"/>
  <c r="AU121" i="3" a="1"/>
  <c r="AU121" i="3" s="1"/>
  <c r="AU69" i="3" a="1"/>
  <c r="AU69" i="3" s="1"/>
  <c r="AU32" i="3" a="1"/>
  <c r="AU32" i="3" s="1"/>
  <c r="AU49" i="3" a="1"/>
  <c r="AU49" i="3" s="1"/>
  <c r="AU110" i="3" a="1"/>
  <c r="AU110" i="3" s="1"/>
  <c r="AT1001" i="11" l="1"/>
  <c r="AU87" i="11" a="1"/>
  <c r="AU87" i="11" s="1"/>
  <c r="AU58" i="11" a="1"/>
  <c r="AU58" i="11" s="1"/>
  <c r="AU64" i="11" a="1"/>
  <c r="AU64" i="11" s="1"/>
  <c r="AU53" i="11" a="1"/>
  <c r="AU53" i="11" s="1"/>
  <c r="AU65" i="11" a="1"/>
  <c r="AU65" i="11" s="1"/>
  <c r="AU75" i="11" a="1"/>
  <c r="AU75" i="11" s="1"/>
  <c r="AU25" i="11" a="1"/>
  <c r="AU25" i="11" s="1"/>
  <c r="AU55" i="11" a="1"/>
  <c r="AU55" i="11" s="1"/>
  <c r="AU47" i="11" a="1"/>
  <c r="AU47" i="11" s="1"/>
  <c r="AU21" i="11" a="1"/>
  <c r="AU21" i="11" s="1"/>
  <c r="AU18" i="11" a="1"/>
  <c r="AU18" i="11" s="1"/>
  <c r="AU44" i="11" a="1"/>
  <c r="AU44" i="11" s="1"/>
  <c r="AU57" i="11" a="1"/>
  <c r="AU57" i="11" s="1"/>
  <c r="AU28" i="11" a="1"/>
  <c r="AU28" i="11" s="1"/>
  <c r="AU72" i="11" a="1"/>
  <c r="AU72" i="11" s="1"/>
  <c r="AU20" i="11" a="1"/>
  <c r="AU20" i="11" s="1"/>
  <c r="AU41" i="11" a="1"/>
  <c r="AU41" i="11" s="1"/>
  <c r="AU12" i="11" a="1"/>
  <c r="AU12" i="11" s="1"/>
  <c r="AU77" i="11" a="1"/>
  <c r="AU77" i="11" s="1"/>
  <c r="AU39" i="11" a="1"/>
  <c r="AU39" i="11" s="1"/>
  <c r="AU8" i="11" a="1"/>
  <c r="AU8" i="11" s="1"/>
  <c r="AU88" i="11" a="1"/>
  <c r="AU88" i="11" s="1"/>
  <c r="AU83" i="11" a="1"/>
  <c r="AU83" i="11" s="1"/>
  <c r="AU62" i="11" a="1"/>
  <c r="AU62" i="11" s="1"/>
  <c r="AU91" i="11" a="1"/>
  <c r="AU91" i="11" s="1"/>
  <c r="AU46" i="11" a="1"/>
  <c r="AU46" i="11" s="1"/>
  <c r="AU60" i="11" a="1"/>
  <c r="AU60" i="11" s="1"/>
  <c r="AU17" i="11" a="1"/>
  <c r="AU17" i="11" s="1"/>
  <c r="AU37" i="11" a="1"/>
  <c r="AU37" i="11" s="1"/>
  <c r="AU34" i="11" a="1"/>
  <c r="AU34" i="11" s="1"/>
  <c r="AU24" i="11" a="1"/>
  <c r="AU24" i="11" s="1"/>
  <c r="AU10" i="11" a="1"/>
  <c r="AU10" i="11" s="1"/>
  <c r="AU76" i="11" a="1"/>
  <c r="AU76" i="11" s="1"/>
  <c r="AU61" i="11" a="1"/>
  <c r="AU61" i="11" s="1"/>
  <c r="AU19" i="11" a="1"/>
  <c r="AU19" i="11" s="1"/>
  <c r="AU78" i="11" a="1"/>
  <c r="AU78" i="11" s="1"/>
  <c r="AU52" i="11" a="1"/>
  <c r="AU52" i="11" s="1"/>
  <c r="AU11" i="11" a="1"/>
  <c r="AU11" i="11" s="1"/>
  <c r="AU80" i="11" a="1"/>
  <c r="AU80" i="11" s="1"/>
  <c r="AU35" i="11" a="1"/>
  <c r="AU35" i="11" s="1"/>
  <c r="AU82" i="11" a="1"/>
  <c r="AU82" i="11" s="1"/>
  <c r="AU22" i="11" a="1"/>
  <c r="AU22" i="11" s="1"/>
  <c r="AU86" i="11" a="1"/>
  <c r="AU86" i="11" s="1"/>
  <c r="AU79" i="11" a="1"/>
  <c r="AU79" i="11" s="1"/>
  <c r="AU51" i="11" a="1"/>
  <c r="AU51" i="11" s="1"/>
  <c r="AU54" i="11" a="1"/>
  <c r="AU54" i="11" s="1"/>
  <c r="AU42" i="11" a="1"/>
  <c r="AU42" i="11" s="1"/>
  <c r="AU59" i="11" a="1"/>
  <c r="AU59" i="11" s="1"/>
  <c r="AU9" i="11" a="1"/>
  <c r="AU9" i="11" s="1"/>
  <c r="AU27" i="11" a="1"/>
  <c r="AU27" i="11" s="1"/>
  <c r="AU45" i="11" a="1"/>
  <c r="AU45" i="11" s="1"/>
  <c r="AU23" i="11" a="1"/>
  <c r="AU23" i="11" s="1"/>
  <c r="AU29" i="11" a="1"/>
  <c r="AU29" i="11" s="1"/>
  <c r="AU38" i="11" a="1"/>
  <c r="AU38" i="11" s="1"/>
  <c r="AU13" i="11" a="1"/>
  <c r="AU13" i="11" s="1"/>
  <c r="AU67" i="11" a="1"/>
  <c r="AU67" i="11" s="1"/>
  <c r="AU16" i="11" a="1"/>
  <c r="AU16" i="11" s="1"/>
  <c r="AU70" i="11" a="1"/>
  <c r="AU70" i="11" s="1"/>
  <c r="AU30" i="11" a="1"/>
  <c r="AU30" i="11" s="1"/>
  <c r="AU15" i="11" a="1"/>
  <c r="AU15" i="11" s="1"/>
  <c r="AU85" i="11" a="1"/>
  <c r="AU85" i="11" s="1"/>
  <c r="AU66" i="11" a="1"/>
  <c r="AU66" i="11" s="1"/>
  <c r="AU32" i="11" a="1"/>
  <c r="AU32" i="11" s="1"/>
  <c r="AU36" i="11" a="1"/>
  <c r="AU36" i="11" s="1"/>
  <c r="AU56" i="11" a="1"/>
  <c r="AU56" i="11" s="1"/>
  <c r="AU48" i="11" a="1"/>
  <c r="AU48" i="11" s="1"/>
  <c r="AU90" i="11" a="1"/>
  <c r="AU90" i="11" s="1"/>
  <c r="AU68" i="11" a="1"/>
  <c r="AU68" i="11" s="1"/>
  <c r="AU71" i="11" a="1"/>
  <c r="AU71" i="11" s="1"/>
  <c r="AU63" i="11" a="1"/>
  <c r="AU63" i="11" s="1"/>
  <c r="AU69" i="11" a="1"/>
  <c r="AU69" i="11" s="1"/>
  <c r="AU84" i="11" a="1"/>
  <c r="AU84" i="11" s="1"/>
  <c r="AU33" i="11" a="1"/>
  <c r="AU33" i="11" s="1"/>
  <c r="AU14" i="11" a="1"/>
  <c r="AU14" i="11" s="1"/>
  <c r="AU49" i="11" a="1"/>
  <c r="AU49" i="11" s="1"/>
  <c r="AU31" i="11" a="1"/>
  <c r="AU31" i="11" s="1"/>
  <c r="AU26" i="11" a="1"/>
  <c r="AU26" i="11" s="1"/>
  <c r="AU81" i="11" a="1"/>
  <c r="AU81" i="11" s="1"/>
  <c r="AV7" i="11"/>
  <c r="AU73" i="11" a="1"/>
  <c r="AU73" i="11" s="1"/>
  <c r="AU50" i="11" a="1"/>
  <c r="AU50" i="11" s="1"/>
  <c r="AU89" i="11" a="1"/>
  <c r="AU89" i="11" s="1"/>
  <c r="AU43" i="11" a="1"/>
  <c r="AU43" i="11" s="1"/>
  <c r="AU74" i="11" a="1"/>
  <c r="AU74" i="11" s="1"/>
  <c r="AU40" i="11" a="1"/>
  <c r="AU40" i="11" s="1"/>
  <c r="AU1001" i="3"/>
  <c r="AU1001" i="10"/>
  <c r="AV57" i="10" a="1"/>
  <c r="AV57" i="10" s="1"/>
  <c r="AV94" i="10" a="1"/>
  <c r="AV94" i="10" s="1"/>
  <c r="AV99" i="10" a="1"/>
  <c r="AV99" i="10" s="1"/>
  <c r="AV96" i="10" a="1"/>
  <c r="AV96" i="10" s="1"/>
  <c r="AV97" i="10" a="1"/>
  <c r="AV97" i="10" s="1"/>
  <c r="AV100" i="10" a="1"/>
  <c r="AV100" i="10" s="1"/>
  <c r="AV86" i="10" a="1"/>
  <c r="AV86" i="10" s="1"/>
  <c r="AV61" i="10" a="1"/>
  <c r="AV61" i="10" s="1"/>
  <c r="AV91" i="10" a="1"/>
  <c r="AV91" i="10" s="1"/>
  <c r="AV83" i="10" a="1"/>
  <c r="AV83" i="10" s="1"/>
  <c r="AV93" i="10" a="1"/>
  <c r="AV93" i="10" s="1"/>
  <c r="AV92" i="10" a="1"/>
  <c r="AV92" i="10" s="1"/>
  <c r="AV88" i="10" a="1"/>
  <c r="AV88" i="10" s="1"/>
  <c r="AV62" i="10" a="1"/>
  <c r="AV62" i="10" s="1"/>
  <c r="AV89" i="10" a="1"/>
  <c r="AV89" i="10" s="1"/>
  <c r="AV98" i="10" a="1"/>
  <c r="AV98" i="10" s="1"/>
  <c r="AV81" i="10" a="1"/>
  <c r="AV81" i="10" s="1"/>
  <c r="AV73" i="10" a="1"/>
  <c r="AV73" i="10" s="1"/>
  <c r="AV87" i="10" a="1"/>
  <c r="AV87" i="10" s="1"/>
  <c r="AV78" i="10" a="1"/>
  <c r="AV78" i="10" s="1"/>
  <c r="AV95" i="10" a="1"/>
  <c r="AV95" i="10" s="1"/>
  <c r="AV75" i="10" a="1"/>
  <c r="AV75" i="10" s="1"/>
  <c r="AV85" i="10" a="1"/>
  <c r="AV85" i="10" s="1"/>
  <c r="AV76" i="10" a="1"/>
  <c r="AV76" i="10" s="1"/>
  <c r="AV66" i="10" a="1"/>
  <c r="AV66" i="10" s="1"/>
  <c r="AV77" i="10" a="1"/>
  <c r="AV77" i="10" s="1"/>
  <c r="AV71" i="10" a="1"/>
  <c r="AV71" i="10" s="1"/>
  <c r="AV63" i="10" a="1"/>
  <c r="AV63" i="10" s="1"/>
  <c r="AV68" i="10" a="1"/>
  <c r="AV68" i="10" s="1"/>
  <c r="AV69" i="10" a="1"/>
  <c r="AV69" i="10" s="1"/>
  <c r="AV84" i="10" a="1"/>
  <c r="AV84" i="10" s="1"/>
  <c r="AV67" i="10" a="1"/>
  <c r="AV67" i="10" s="1"/>
  <c r="AV52" i="10" a="1"/>
  <c r="AV52" i="10" s="1"/>
  <c r="AV44" i="10" a="1"/>
  <c r="AV44" i="10" s="1"/>
  <c r="AV36" i="10" a="1"/>
  <c r="AV36" i="10" s="1"/>
  <c r="AV80" i="10" a="1"/>
  <c r="AV80" i="10" s="1"/>
  <c r="AV58" i="10" a="1"/>
  <c r="AV58" i="10" s="1"/>
  <c r="AV49" i="10" a="1"/>
  <c r="AV49" i="10" s="1"/>
  <c r="AV41" i="10" a="1"/>
  <c r="AV41" i="10" s="1"/>
  <c r="AV33" i="10" a="1"/>
  <c r="AV33" i="10" s="1"/>
  <c r="AV72" i="10" a="1"/>
  <c r="AV72" i="10" s="1"/>
  <c r="AV70" i="10" a="1"/>
  <c r="AV70" i="10" s="1"/>
  <c r="AV54" i="10" a="1"/>
  <c r="AV54" i="10" s="1"/>
  <c r="AV46" i="10" a="1"/>
  <c r="AV46" i="10" s="1"/>
  <c r="AV38" i="10" a="1"/>
  <c r="AV38" i="10" s="1"/>
  <c r="AV30" i="10" a="1"/>
  <c r="AV30" i="10" s="1"/>
  <c r="AV74" i="10" a="1"/>
  <c r="AV74" i="10" s="1"/>
  <c r="AV55" i="10" a="1"/>
  <c r="AV55" i="10" s="1"/>
  <c r="AV47" i="10" a="1"/>
  <c r="AV47" i="10" s="1"/>
  <c r="AV39" i="10" a="1"/>
  <c r="AV39" i="10" s="1"/>
  <c r="AV31" i="10" a="1"/>
  <c r="AV31" i="10" s="1"/>
  <c r="AV79" i="10" a="1"/>
  <c r="AV79" i="10" s="1"/>
  <c r="AV51" i="10" a="1"/>
  <c r="AV51" i="10" s="1"/>
  <c r="AV42" i="10" a="1"/>
  <c r="AV42" i="10" s="1"/>
  <c r="AV25" i="10" a="1"/>
  <c r="AV25" i="10" s="1"/>
  <c r="AV43" i="10" a="1"/>
  <c r="AV43" i="10" s="1"/>
  <c r="AV34" i="10" a="1"/>
  <c r="AV34" i="10" s="1"/>
  <c r="AV82" i="10" a="1"/>
  <c r="AV82" i="10" s="1"/>
  <c r="AV53" i="10" a="1"/>
  <c r="AV53" i="10" s="1"/>
  <c r="AV35" i="10" a="1"/>
  <c r="AV35" i="10" s="1"/>
  <c r="AV27" i="10" a="1"/>
  <c r="AV27" i="10" s="1"/>
  <c r="AV56" i="10" a="1"/>
  <c r="AV56" i="10" s="1"/>
  <c r="AV65" i="10" a="1"/>
  <c r="AV65" i="10" s="1"/>
  <c r="AV50" i="10" a="1"/>
  <c r="AV50" i="10" s="1"/>
  <c r="AV32" i="10" a="1"/>
  <c r="AV32" i="10" s="1"/>
  <c r="AV28" i="10" a="1"/>
  <c r="AV28" i="10" s="1"/>
  <c r="AV90" i="10" a="1"/>
  <c r="AV90" i="10" s="1"/>
  <c r="AV59" i="10" a="1"/>
  <c r="AV59" i="10" s="1"/>
  <c r="AV29" i="10" a="1"/>
  <c r="AV29" i="10" s="1"/>
  <c r="AV45" i="10" a="1"/>
  <c r="AV45" i="10" s="1"/>
  <c r="AV60" i="10" a="1"/>
  <c r="AV60" i="10" s="1"/>
  <c r="AV26" i="10" a="1"/>
  <c r="AV26" i="10" s="1"/>
  <c r="AV23" i="10" a="1"/>
  <c r="AV23" i="10" s="1"/>
  <c r="AV19" i="10" a="1"/>
  <c r="AV19" i="10" s="1"/>
  <c r="AV11" i="10" a="1"/>
  <c r="AV11" i="10" s="1"/>
  <c r="AV16" i="10" a="1"/>
  <c r="AV16" i="10" s="1"/>
  <c r="AV8" i="10" a="1"/>
  <c r="AV8" i="10" s="1"/>
  <c r="AV64" i="10" a="1"/>
  <c r="AV64" i="10" s="1"/>
  <c r="AV48" i="10" a="1"/>
  <c r="AV48" i="10" s="1"/>
  <c r="AV22" i="10" a="1"/>
  <c r="AV22" i="10" s="1"/>
  <c r="AV21" i="10" a="1"/>
  <c r="AV21" i="10" s="1"/>
  <c r="AV13" i="10" a="1"/>
  <c r="AV13" i="10" s="1"/>
  <c r="AV37" i="10" a="1"/>
  <c r="AV37" i="10" s="1"/>
  <c r="AV40" i="10" a="1"/>
  <c r="AV40" i="10" s="1"/>
  <c r="AV20" i="10" a="1"/>
  <c r="AV20" i="10" s="1"/>
  <c r="AV24" i="10" a="1"/>
  <c r="AV24" i="10" s="1"/>
  <c r="AV14" i="10" a="1"/>
  <c r="AV14" i="10" s="1"/>
  <c r="AW7" i="10"/>
  <c r="AV12" i="10" a="1"/>
  <c r="AV12" i="10" s="1"/>
  <c r="AV15" i="10" a="1"/>
  <c r="AV15" i="10" s="1"/>
  <c r="AV17" i="10" a="1"/>
  <c r="AV17" i="10" s="1"/>
  <c r="AV9" i="10" a="1"/>
  <c r="AV9" i="10" s="1"/>
  <c r="AV18" i="10" a="1"/>
  <c r="AV18" i="10" s="1"/>
  <c r="AV10" i="10" a="1"/>
  <c r="AV10" i="10" s="1"/>
  <c r="AV12" i="3" a="1"/>
  <c r="AV12" i="3" s="1"/>
  <c r="AV16" i="3" a="1"/>
  <c r="AV16" i="3" s="1"/>
  <c r="AV25" i="3" a="1"/>
  <c r="AV25" i="3" s="1"/>
  <c r="AV27" i="3" a="1"/>
  <c r="AV27" i="3" s="1"/>
  <c r="AV36" i="3" a="1"/>
  <c r="AV36" i="3" s="1"/>
  <c r="AV53" i="3" a="1"/>
  <c r="AV53" i="3" s="1"/>
  <c r="AV11" i="3" a="1"/>
  <c r="AV11" i="3" s="1"/>
  <c r="AV18" i="3" a="1"/>
  <c r="AV18" i="3" s="1"/>
  <c r="AV29" i="3" a="1"/>
  <c r="AV29" i="3" s="1"/>
  <c r="AV38" i="3" a="1"/>
  <c r="AV38" i="3" s="1"/>
  <c r="AV39" i="3" a="1"/>
  <c r="AV39" i="3" s="1"/>
  <c r="AV56" i="3" a="1"/>
  <c r="AV56" i="3" s="1"/>
  <c r="AV10" i="3" a="1"/>
  <c r="AV10" i="3" s="1"/>
  <c r="AV20" i="3" a="1"/>
  <c r="AV20" i="3" s="1"/>
  <c r="AV31" i="3" a="1"/>
  <c r="AV31" i="3" s="1"/>
  <c r="AV33" i="3" a="1"/>
  <c r="AV33" i="3" s="1"/>
  <c r="AV40" i="3" a="1"/>
  <c r="AV40" i="3" s="1"/>
  <c r="AV19" i="3" a="1"/>
  <c r="AV19" i="3" s="1"/>
  <c r="AV21" i="3" a="1"/>
  <c r="AV21" i="3" s="1"/>
  <c r="AV32" i="3" a="1"/>
  <c r="AV32" i="3" s="1"/>
  <c r="AV46" i="3" a="1"/>
  <c r="AV46" i="3" s="1"/>
  <c r="AV47" i="3" a="1"/>
  <c r="AV47" i="3" s="1"/>
  <c r="AV48" i="3" a="1"/>
  <c r="AV48" i="3" s="1"/>
  <c r="AV54" i="3" a="1"/>
  <c r="AV54" i="3" s="1"/>
  <c r="AV17" i="3" a="1"/>
  <c r="AV17" i="3" s="1"/>
  <c r="AV26" i="3" a="1"/>
  <c r="AV26" i="3" s="1"/>
  <c r="AV35" i="3" a="1"/>
  <c r="AV35" i="3" s="1"/>
  <c r="AV55" i="3" a="1"/>
  <c r="AV55" i="3" s="1"/>
  <c r="AV69" i="3" a="1"/>
  <c r="AV69" i="3" s="1"/>
  <c r="AV82" i="3" a="1"/>
  <c r="AV82" i="3" s="1"/>
  <c r="AV89" i="3" a="1"/>
  <c r="AV89" i="3" s="1"/>
  <c r="AV102" i="3" a="1"/>
  <c r="AV102" i="3" s="1"/>
  <c r="AV8" i="3" a="1"/>
  <c r="AV8" i="3" s="1"/>
  <c r="AV30" i="3" a="1"/>
  <c r="AV30" i="3" s="1"/>
  <c r="AV58" i="3" a="1"/>
  <c r="AV58" i="3" s="1"/>
  <c r="AV65" i="3" a="1"/>
  <c r="AV65" i="3" s="1"/>
  <c r="AV72" i="3" a="1"/>
  <c r="AV72" i="3" s="1"/>
  <c r="AV34" i="3" a="1"/>
  <c r="AV34" i="3" s="1"/>
  <c r="AV61" i="3" a="1"/>
  <c r="AV61" i="3" s="1"/>
  <c r="AV74" i="3" a="1"/>
  <c r="AV74" i="3" s="1"/>
  <c r="AV76" i="3" a="1"/>
  <c r="AV76" i="3" s="1"/>
  <c r="AV15" i="3" a="1"/>
  <c r="AV15" i="3" s="1"/>
  <c r="AV24" i="3" a="1"/>
  <c r="AV24" i="3" s="1"/>
  <c r="AV41" i="3" a="1"/>
  <c r="AV41" i="3" s="1"/>
  <c r="AV52" i="3" a="1"/>
  <c r="AV52" i="3" s="1"/>
  <c r="AV57" i="3" a="1"/>
  <c r="AV57" i="3" s="1"/>
  <c r="AV68" i="3" a="1"/>
  <c r="AV68" i="3" s="1"/>
  <c r="AV78" i="3" a="1"/>
  <c r="AV78" i="3" s="1"/>
  <c r="AV42" i="3" a="1"/>
  <c r="AV42" i="3" s="1"/>
  <c r="AV44" i="3" a="1"/>
  <c r="AV44" i="3" s="1"/>
  <c r="AV60" i="3" a="1"/>
  <c r="AV60" i="3" s="1"/>
  <c r="AV98" i="3" a="1"/>
  <c r="AV98" i="3" s="1"/>
  <c r="AV103" i="3" a="1"/>
  <c r="AV103" i="3" s="1"/>
  <c r="AV113" i="3" a="1"/>
  <c r="AV113" i="3" s="1"/>
  <c r="AV122" i="3" a="1"/>
  <c r="AV122" i="3" s="1"/>
  <c r="AV13" i="3" a="1"/>
  <c r="AV13" i="3" s="1"/>
  <c r="AV28" i="3" a="1"/>
  <c r="AV28" i="3" s="1"/>
  <c r="AV50" i="3" a="1"/>
  <c r="AV50" i="3" s="1"/>
  <c r="AV67" i="3" a="1"/>
  <c r="AV67" i="3" s="1"/>
  <c r="AV73" i="3" a="1"/>
  <c r="AV73" i="3" s="1"/>
  <c r="AV79" i="3" a="1"/>
  <c r="AV79" i="3" s="1"/>
  <c r="AV80" i="3" a="1"/>
  <c r="AV80" i="3" s="1"/>
  <c r="AV85" i="3" a="1"/>
  <c r="AV85" i="3" s="1"/>
  <c r="AV100" i="3" a="1"/>
  <c r="AV100" i="3" s="1"/>
  <c r="AV115" i="3" a="1"/>
  <c r="AV115" i="3" s="1"/>
  <c r="AV23" i="3" a="1"/>
  <c r="AV23" i="3" s="1"/>
  <c r="AV59" i="3" a="1"/>
  <c r="AV59" i="3" s="1"/>
  <c r="AV22" i="3" a="1"/>
  <c r="AV22" i="3" s="1"/>
  <c r="AV62" i="3" a="1"/>
  <c r="AV62" i="3" s="1"/>
  <c r="AV14" i="3" a="1"/>
  <c r="AV14" i="3" s="1"/>
  <c r="AV43" i="3" a="1"/>
  <c r="AV43" i="3" s="1"/>
  <c r="AV81" i="3" a="1"/>
  <c r="AV81" i="3" s="1"/>
  <c r="AV95" i="3" a="1"/>
  <c r="AV95" i="3" s="1"/>
  <c r="AV97" i="3" a="1"/>
  <c r="AV97" i="3" s="1"/>
  <c r="AV101" i="3" a="1"/>
  <c r="AV101" i="3" s="1"/>
  <c r="AV104" i="3" a="1"/>
  <c r="AV104" i="3" s="1"/>
  <c r="AV111" i="3" a="1"/>
  <c r="AV111" i="3" s="1"/>
  <c r="AV117" i="3" a="1"/>
  <c r="AV117" i="3" s="1"/>
  <c r="AV51" i="3" a="1"/>
  <c r="AV51" i="3" s="1"/>
  <c r="AV70" i="3" a="1"/>
  <c r="AV70" i="3" s="1"/>
  <c r="AV93" i="3" a="1"/>
  <c r="AV93" i="3" s="1"/>
  <c r="AV96" i="3" a="1"/>
  <c r="AV96" i="3" s="1"/>
  <c r="AV99" i="3" a="1"/>
  <c r="AV99" i="3" s="1"/>
  <c r="AV112" i="3" a="1"/>
  <c r="AV112" i="3" s="1"/>
  <c r="AV63" i="3" a="1"/>
  <c r="AV63" i="3" s="1"/>
  <c r="AV91" i="3" a="1"/>
  <c r="AV91" i="3" s="1"/>
  <c r="AV94" i="3" a="1"/>
  <c r="AV94" i="3" s="1"/>
  <c r="AV120" i="3" a="1"/>
  <c r="AV120" i="3" s="1"/>
  <c r="AV9" i="3" a="1"/>
  <c r="AV9" i="3" s="1"/>
  <c r="AV84" i="3" a="1"/>
  <c r="AV84" i="3" s="1"/>
  <c r="AV105" i="3" a="1"/>
  <c r="AV105" i="3" s="1"/>
  <c r="AV119" i="3" a="1"/>
  <c r="AV119" i="3" s="1"/>
  <c r="AV49" i="3" a="1"/>
  <c r="AV49" i="3" s="1"/>
  <c r="AV66" i="3" a="1"/>
  <c r="AV66" i="3" s="1"/>
  <c r="AV83" i="3" a="1"/>
  <c r="AV83" i="3" s="1"/>
  <c r="AV110" i="3" a="1"/>
  <c r="AV110" i="3" s="1"/>
  <c r="AV92" i="3" a="1"/>
  <c r="AV92" i="3" s="1"/>
  <c r="AV114" i="3" a="1"/>
  <c r="AV114" i="3" s="1"/>
  <c r="AV37" i="3" a="1"/>
  <c r="AV37" i="3" s="1"/>
  <c r="AV71" i="3" a="1"/>
  <c r="AV71" i="3" s="1"/>
  <c r="AV90" i="3" a="1"/>
  <c r="AV90" i="3" s="1"/>
  <c r="AV45" i="3" a="1"/>
  <c r="AV45" i="3" s="1"/>
  <c r="AV75" i="3" a="1"/>
  <c r="AV75" i="3" s="1"/>
  <c r="AV88" i="3" a="1"/>
  <c r="AV88" i="3" s="1"/>
  <c r="AV64" i="3" a="1"/>
  <c r="AV64" i="3" s="1"/>
  <c r="AV86" i="3" a="1"/>
  <c r="AV86" i="3" s="1"/>
  <c r="AV107" i="3" a="1"/>
  <c r="AV107" i="3" s="1"/>
  <c r="AV109" i="3" a="1"/>
  <c r="AV109" i="3" s="1"/>
  <c r="AV116" i="3" a="1"/>
  <c r="AV116" i="3" s="1"/>
  <c r="AV77" i="3" a="1"/>
  <c r="AV77" i="3" s="1"/>
  <c r="AV87" i="3" a="1"/>
  <c r="AV87" i="3" s="1"/>
  <c r="AV108" i="3" a="1"/>
  <c r="AV108" i="3" s="1"/>
  <c r="AV118" i="3" a="1"/>
  <c r="AV118" i="3" s="1"/>
  <c r="AV121" i="3" a="1"/>
  <c r="AV121" i="3" s="1"/>
  <c r="AV106" i="3" a="1"/>
  <c r="AV106" i="3" s="1"/>
  <c r="AV90" i="11" l="1" a="1"/>
  <c r="AV90" i="11" s="1"/>
  <c r="AV63" i="11" a="1"/>
  <c r="AV63" i="11" s="1"/>
  <c r="AV53" i="11" a="1"/>
  <c r="AV53" i="11" s="1"/>
  <c r="AV47" i="11" a="1"/>
  <c r="AV47" i="11" s="1"/>
  <c r="AV41" i="11" a="1"/>
  <c r="AV41" i="11" s="1"/>
  <c r="AV82" i="11" a="1"/>
  <c r="AV82" i="11" s="1"/>
  <c r="AV19" i="11" a="1"/>
  <c r="AV19" i="11" s="1"/>
  <c r="AV29" i="11" a="1"/>
  <c r="AV29" i="11" s="1"/>
  <c r="AV52" i="11" a="1"/>
  <c r="AV52" i="11" s="1"/>
  <c r="AV26" i="11" a="1"/>
  <c r="AV26" i="11" s="1"/>
  <c r="AV12" i="11" a="1"/>
  <c r="AV12" i="11" s="1"/>
  <c r="AV66" i="11" a="1"/>
  <c r="AV66" i="11" s="1"/>
  <c r="AV24" i="11" a="1"/>
  <c r="AV24" i="11" s="1"/>
  <c r="AV68" i="11" a="1"/>
  <c r="AV68" i="11" s="1"/>
  <c r="AV14" i="11" a="1"/>
  <c r="AV14" i="11" s="1"/>
  <c r="AV86" i="11" a="1"/>
  <c r="AV86" i="11" s="1"/>
  <c r="AW7" i="11"/>
  <c r="AV83" i="11" a="1"/>
  <c r="AV83" i="11" s="1"/>
  <c r="AV43" i="11" a="1"/>
  <c r="AV43" i="11" s="1"/>
  <c r="AV88" i="11" a="1"/>
  <c r="AV88" i="11" s="1"/>
  <c r="AV85" i="11" a="1"/>
  <c r="AV85" i="11" s="1"/>
  <c r="AV46" i="11" a="1"/>
  <c r="AV46" i="11" s="1"/>
  <c r="AV56" i="11" a="1"/>
  <c r="AV56" i="11" s="1"/>
  <c r="AV37" i="11" a="1"/>
  <c r="AV37" i="11" s="1"/>
  <c r="AV77" i="11" a="1"/>
  <c r="AV77" i="11" s="1"/>
  <c r="AV11" i="11" a="1"/>
  <c r="AV11" i="11" s="1"/>
  <c r="AV21" i="11" a="1"/>
  <c r="AV21" i="11" s="1"/>
  <c r="AV39" i="11" a="1"/>
  <c r="AV39" i="11" s="1"/>
  <c r="AV17" i="11" a="1"/>
  <c r="AV17" i="11" s="1"/>
  <c r="AV23" i="11" a="1"/>
  <c r="AV23" i="11" s="1"/>
  <c r="AV54" i="11" a="1"/>
  <c r="AV54" i="11" s="1"/>
  <c r="AV51" i="11" a="1"/>
  <c r="AV51" i="11" s="1"/>
  <c r="AV91" i="11" a="1"/>
  <c r="AV91" i="11" s="1"/>
  <c r="AV33" i="11" a="1"/>
  <c r="AV33" i="11" s="1"/>
  <c r="AV62" i="11" a="1"/>
  <c r="AV62" i="11" s="1"/>
  <c r="AV40" i="11" a="1"/>
  <c r="AV40" i="11" s="1"/>
  <c r="AV28" i="11" a="1"/>
  <c r="AV28" i="11" s="1"/>
  <c r="AV87" i="11" a="1"/>
  <c r="AV87" i="11" s="1"/>
  <c r="AV65" i="11" a="1"/>
  <c r="AV65" i="11" s="1"/>
  <c r="AV42" i="11" a="1"/>
  <c r="AV42" i="11" s="1"/>
  <c r="AV8" i="11" a="1"/>
  <c r="AV8" i="11" s="1"/>
  <c r="AV10" i="11" a="1"/>
  <c r="AV10" i="11" s="1"/>
  <c r="AV59" i="11" a="1"/>
  <c r="AV59" i="11" s="1"/>
  <c r="AV49" i="11" a="1"/>
  <c r="AV49" i="11" s="1"/>
  <c r="AV84" i="11" a="1"/>
  <c r="AV84" i="11" s="1"/>
  <c r="AV78" i="11" a="1"/>
  <c r="AV78" i="11" s="1"/>
  <c r="AV38" i="11" a="1"/>
  <c r="AV38" i="11" s="1"/>
  <c r="AV48" i="11" a="1"/>
  <c r="AV48" i="11" s="1"/>
  <c r="AV60" i="11" a="1"/>
  <c r="AV60" i="11" s="1"/>
  <c r="AV74" i="11" a="1"/>
  <c r="AV74" i="11" s="1"/>
  <c r="AV32" i="11" a="1"/>
  <c r="AV32" i="11" s="1"/>
  <c r="AV13" i="11" a="1"/>
  <c r="AV13" i="11" s="1"/>
  <c r="AV30" i="11" a="1"/>
  <c r="AV30" i="11" s="1"/>
  <c r="AV18" i="11" a="1"/>
  <c r="AV18" i="11" s="1"/>
  <c r="AV67" i="11" a="1"/>
  <c r="AV67" i="11" s="1"/>
  <c r="AV69" i="11" a="1"/>
  <c r="AV69" i="11" s="1"/>
  <c r="AV9" i="11" a="1"/>
  <c r="AV9" i="11" s="1"/>
  <c r="AV75" i="11" a="1"/>
  <c r="AV75" i="11" s="1"/>
  <c r="AV72" i="11" a="1"/>
  <c r="AV72" i="11" s="1"/>
  <c r="AV36" i="11" a="1"/>
  <c r="AV36" i="11" s="1"/>
  <c r="AV79" i="11" a="1"/>
  <c r="AV79" i="11" s="1"/>
  <c r="AV58" i="11" a="1"/>
  <c r="AV58" i="11" s="1"/>
  <c r="AV15" i="11" a="1"/>
  <c r="AV15" i="11" s="1"/>
  <c r="AV81" i="11" a="1"/>
  <c r="AV81" i="11" s="1"/>
  <c r="AV61" i="11" a="1"/>
  <c r="AV61" i="11" s="1"/>
  <c r="AV89" i="11" a="1"/>
  <c r="AV89" i="11" s="1"/>
  <c r="AV70" i="11" a="1"/>
  <c r="AV70" i="11" s="1"/>
  <c r="AV73" i="11" a="1"/>
  <c r="AV73" i="11" s="1"/>
  <c r="AV55" i="11" a="1"/>
  <c r="AV55" i="11" s="1"/>
  <c r="AV45" i="11" a="1"/>
  <c r="AV45" i="11" s="1"/>
  <c r="AV64" i="11" a="1"/>
  <c r="AV64" i="11" s="1"/>
  <c r="AV27" i="11" a="1"/>
  <c r="AV27" i="11" s="1"/>
  <c r="AV35" i="11" a="1"/>
  <c r="AV35" i="11" s="1"/>
  <c r="AV34" i="11" a="1"/>
  <c r="AV34" i="11" s="1"/>
  <c r="AV25" i="11" a="1"/>
  <c r="AV25" i="11" s="1"/>
  <c r="AV31" i="11" a="1"/>
  <c r="AV31" i="11" s="1"/>
  <c r="AV80" i="11" a="1"/>
  <c r="AV80" i="11" s="1"/>
  <c r="AV57" i="11" a="1"/>
  <c r="AV57" i="11" s="1"/>
  <c r="AV22" i="11" a="1"/>
  <c r="AV22" i="11" s="1"/>
  <c r="AV50" i="11" a="1"/>
  <c r="AV50" i="11" s="1"/>
  <c r="AV16" i="11" a="1"/>
  <c r="AV16" i="11" s="1"/>
  <c r="AV71" i="11" a="1"/>
  <c r="AV71" i="11" s="1"/>
  <c r="AV76" i="11" a="1"/>
  <c r="AV76" i="11" s="1"/>
  <c r="AV44" i="11" a="1"/>
  <c r="AV44" i="11" s="1"/>
  <c r="AV20" i="11" a="1"/>
  <c r="AV20" i="11" s="1"/>
  <c r="AU1001" i="11"/>
  <c r="AV1001" i="3"/>
  <c r="AV1001" i="10"/>
  <c r="AW96" i="10" a="1"/>
  <c r="AW96" i="10" s="1"/>
  <c r="AW61" i="10" a="1"/>
  <c r="AW61" i="10" s="1"/>
  <c r="AW93" i="10" a="1"/>
  <c r="AW93" i="10" s="1"/>
  <c r="AW98" i="10" a="1"/>
  <c r="AW98" i="10" s="1"/>
  <c r="AW99" i="10" a="1"/>
  <c r="AW99" i="10" s="1"/>
  <c r="AW92" i="10" a="1"/>
  <c r="AW92" i="10" s="1"/>
  <c r="AW88" i="10" a="1"/>
  <c r="AW88" i="10" s="1"/>
  <c r="AW62" i="10" a="1"/>
  <c r="AW62" i="10" s="1"/>
  <c r="AW85" i="10" a="1"/>
  <c r="AW85" i="10" s="1"/>
  <c r="AW57" i="10" a="1"/>
  <c r="AW57" i="10" s="1"/>
  <c r="AW95" i="10" a="1"/>
  <c r="AW95" i="10" s="1"/>
  <c r="AW90" i="10" a="1"/>
  <c r="AW90" i="10" s="1"/>
  <c r="AW91" i="10" a="1"/>
  <c r="AW91" i="10" s="1"/>
  <c r="AW83" i="10" a="1"/>
  <c r="AW83" i="10" s="1"/>
  <c r="AW86" i="10" a="1"/>
  <c r="AW86" i="10" s="1"/>
  <c r="AW75" i="10" a="1"/>
  <c r="AW75" i="10" s="1"/>
  <c r="AW89" i="10" a="1"/>
  <c r="AW89" i="10" s="1"/>
  <c r="AW80" i="10" a="1"/>
  <c r="AW80" i="10" s="1"/>
  <c r="AW72" i="10" a="1"/>
  <c r="AW72" i="10" s="1"/>
  <c r="AW77" i="10" a="1"/>
  <c r="AW77" i="10" s="1"/>
  <c r="AW87" i="10" a="1"/>
  <c r="AW87" i="10" s="1"/>
  <c r="AW78" i="10" a="1"/>
  <c r="AW78" i="10" s="1"/>
  <c r="AW68" i="10" a="1"/>
  <c r="AW68" i="10" s="1"/>
  <c r="AW79" i="10" a="1"/>
  <c r="AW79" i="10" s="1"/>
  <c r="AW65" i="10" a="1"/>
  <c r="AW65" i="10" s="1"/>
  <c r="AW84" i="10" a="1"/>
  <c r="AW84" i="10" s="1"/>
  <c r="AW70" i="10" a="1"/>
  <c r="AW70" i="10" s="1"/>
  <c r="AW60" i="10" a="1"/>
  <c r="AW60" i="10" s="1"/>
  <c r="AW100" i="10" a="1"/>
  <c r="AW100" i="10" s="1"/>
  <c r="AW97" i="10" a="1"/>
  <c r="AW97" i="10" s="1"/>
  <c r="AW94" i="10" a="1"/>
  <c r="AW94" i="10" s="1"/>
  <c r="AW76" i="10" a="1"/>
  <c r="AW76" i="10" s="1"/>
  <c r="AW71" i="10" a="1"/>
  <c r="AW71" i="10" s="1"/>
  <c r="AW63" i="10" a="1"/>
  <c r="AW63" i="10" s="1"/>
  <c r="AW69" i="10" a="1"/>
  <c r="AW69" i="10" s="1"/>
  <c r="AW54" i="10" a="1"/>
  <c r="AW54" i="10" s="1"/>
  <c r="AW46" i="10" a="1"/>
  <c r="AW46" i="10" s="1"/>
  <c r="AW38" i="10" a="1"/>
  <c r="AW38" i="10" s="1"/>
  <c r="AW30" i="10" a="1"/>
  <c r="AW30" i="10" s="1"/>
  <c r="AW51" i="10" a="1"/>
  <c r="AW51" i="10" s="1"/>
  <c r="AW43" i="10" a="1"/>
  <c r="AW43" i="10" s="1"/>
  <c r="AW35" i="10" a="1"/>
  <c r="AW35" i="10" s="1"/>
  <c r="AW56" i="10" a="1"/>
  <c r="AW56" i="10" s="1"/>
  <c r="AW48" i="10" a="1"/>
  <c r="AW48" i="10" s="1"/>
  <c r="AW40" i="10" a="1"/>
  <c r="AW40" i="10" s="1"/>
  <c r="AW32" i="10" a="1"/>
  <c r="AW32" i="10" s="1"/>
  <c r="AW66" i="10" a="1"/>
  <c r="AW66" i="10" s="1"/>
  <c r="AW58" i="10" a="1"/>
  <c r="AW58" i="10" s="1"/>
  <c r="AW49" i="10" a="1"/>
  <c r="AW49" i="10" s="1"/>
  <c r="AW41" i="10" a="1"/>
  <c r="AW41" i="10" s="1"/>
  <c r="AW33" i="10" a="1"/>
  <c r="AW33" i="10" s="1"/>
  <c r="AW82" i="10" a="1"/>
  <c r="AW82" i="10" s="1"/>
  <c r="AW67" i="10" a="1"/>
  <c r="AW67" i="10" s="1"/>
  <c r="AW53" i="10" a="1"/>
  <c r="AW53" i="10" s="1"/>
  <c r="AW27" i="10" a="1"/>
  <c r="AW27" i="10" s="1"/>
  <c r="AW52" i="10" a="1"/>
  <c r="AW52" i="10" s="1"/>
  <c r="AW45" i="10" a="1"/>
  <c r="AW45" i="10" s="1"/>
  <c r="AW24" i="10" a="1"/>
  <c r="AW24" i="10" s="1"/>
  <c r="AW55" i="10" a="1"/>
  <c r="AW55" i="10" s="1"/>
  <c r="AW44" i="10" a="1"/>
  <c r="AW44" i="10" s="1"/>
  <c r="AW37" i="10" a="1"/>
  <c r="AW37" i="10" s="1"/>
  <c r="AW29" i="10" a="1"/>
  <c r="AW29" i="10" s="1"/>
  <c r="AW64" i="10" a="1"/>
  <c r="AW64" i="10" s="1"/>
  <c r="AW81" i="10" a="1"/>
  <c r="AW81" i="10" s="1"/>
  <c r="AW74" i="10" a="1"/>
  <c r="AW74" i="10" s="1"/>
  <c r="AW73" i="10" a="1"/>
  <c r="AW73" i="10" s="1"/>
  <c r="AW59" i="10" a="1"/>
  <c r="AW59" i="10" s="1"/>
  <c r="AW34" i="10" a="1"/>
  <c r="AW34" i="10" s="1"/>
  <c r="AW39" i="10" a="1"/>
  <c r="AW39" i="10" s="1"/>
  <c r="AW36" i="10" a="1"/>
  <c r="AW36" i="10" s="1"/>
  <c r="AW50" i="10" a="1"/>
  <c r="AW50" i="10" s="1"/>
  <c r="AW47" i="10" a="1"/>
  <c r="AW47" i="10" s="1"/>
  <c r="AW28" i="10" a="1"/>
  <c r="AW28" i="10" s="1"/>
  <c r="AW22" i="10" a="1"/>
  <c r="AW22" i="10" s="1"/>
  <c r="AW21" i="10" a="1"/>
  <c r="AW21" i="10" s="1"/>
  <c r="AW13" i="10" a="1"/>
  <c r="AW13" i="10" s="1"/>
  <c r="AW18" i="10" a="1"/>
  <c r="AW18" i="10" s="1"/>
  <c r="AW10" i="10" a="1"/>
  <c r="AW10" i="10" s="1"/>
  <c r="AW42" i="10" a="1"/>
  <c r="AW42" i="10" s="1"/>
  <c r="AW15" i="10" a="1"/>
  <c r="AW15" i="10" s="1"/>
  <c r="AW20" i="10" a="1"/>
  <c r="AW20" i="10" s="1"/>
  <c r="AW25" i="10" a="1"/>
  <c r="AW25" i="10" s="1"/>
  <c r="AW31" i="10" a="1"/>
  <c r="AW31" i="10" s="1"/>
  <c r="AW19" i="10" a="1"/>
  <c r="AW19" i="10" s="1"/>
  <c r="AW26" i="10" a="1"/>
  <c r="AW26" i="10" s="1"/>
  <c r="AW23" i="10" a="1"/>
  <c r="AW23" i="10" s="1"/>
  <c r="AW16" i="10" a="1"/>
  <c r="AW16" i="10" s="1"/>
  <c r="AW8" i="10" a="1"/>
  <c r="AW8" i="10" s="1"/>
  <c r="AW14" i="10" a="1"/>
  <c r="AW14" i="10" s="1"/>
  <c r="AX7" i="10"/>
  <c r="AW17" i="10" a="1"/>
  <c r="AW17" i="10" s="1"/>
  <c r="AW9" i="10" a="1"/>
  <c r="AW9" i="10" s="1"/>
  <c r="AW12" i="10" a="1"/>
  <c r="AW12" i="10" s="1"/>
  <c r="AW11" i="10" a="1"/>
  <c r="AW11" i="10" s="1"/>
  <c r="AW23" i="3" a="1"/>
  <c r="AW23" i="3" s="1"/>
  <c r="AW32" i="3" a="1"/>
  <c r="AW32" i="3" s="1"/>
  <c r="AW34" i="3" a="1"/>
  <c r="AW34" i="3" s="1"/>
  <c r="AW47" i="3" a="1"/>
  <c r="AW47" i="3" s="1"/>
  <c r="AW48" i="3" a="1"/>
  <c r="AW48" i="3" s="1"/>
  <c r="AW12" i="3" a="1"/>
  <c r="AW12" i="3" s="1"/>
  <c r="AW25" i="3" a="1"/>
  <c r="AW25" i="3" s="1"/>
  <c r="AW27" i="3" a="1"/>
  <c r="AW27" i="3" s="1"/>
  <c r="AW36" i="3" a="1"/>
  <c r="AW36" i="3" s="1"/>
  <c r="AW49" i="3" a="1"/>
  <c r="AW49" i="3" s="1"/>
  <c r="AW53" i="3" a="1"/>
  <c r="AW53" i="3" s="1"/>
  <c r="AW11" i="3" a="1"/>
  <c r="AW11" i="3" s="1"/>
  <c r="AW16" i="3" a="1"/>
  <c r="AW16" i="3" s="1"/>
  <c r="AW18" i="3" a="1"/>
  <c r="AW18" i="3" s="1"/>
  <c r="AW29" i="3" a="1"/>
  <c r="AW29" i="3" s="1"/>
  <c r="AW38" i="3" a="1"/>
  <c r="AW38" i="3" s="1"/>
  <c r="AW56" i="3" a="1"/>
  <c r="AW56" i="3" s="1"/>
  <c r="AW8" i="3" a="1"/>
  <c r="AW8" i="3" s="1"/>
  <c r="AW17" i="3" a="1"/>
  <c r="AW17" i="3" s="1"/>
  <c r="AW28" i="3" a="1"/>
  <c r="AW28" i="3" s="1"/>
  <c r="AW30" i="3" a="1"/>
  <c r="AW30" i="3" s="1"/>
  <c r="AW43" i="3" a="1"/>
  <c r="AW43" i="3" s="1"/>
  <c r="AW44" i="3" a="1"/>
  <c r="AW44" i="3" s="1"/>
  <c r="AW45" i="3" a="1"/>
  <c r="AW45" i="3" s="1"/>
  <c r="AW51" i="3" a="1"/>
  <c r="AW51" i="3" s="1"/>
  <c r="AW22" i="3" a="1"/>
  <c r="AW22" i="3" s="1"/>
  <c r="AW66" i="3" a="1"/>
  <c r="AW66" i="3" s="1"/>
  <c r="AW77" i="3" a="1"/>
  <c r="AW77" i="3" s="1"/>
  <c r="AW79" i="3" a="1"/>
  <c r="AW79" i="3" s="1"/>
  <c r="AW86" i="3" a="1"/>
  <c r="AW86" i="3" s="1"/>
  <c r="AW103" i="3" a="1"/>
  <c r="AW103" i="3" s="1"/>
  <c r="AW9" i="3" a="1"/>
  <c r="AW9" i="3" s="1"/>
  <c r="AW26" i="3" a="1"/>
  <c r="AW26" i="3" s="1"/>
  <c r="AW35" i="3" a="1"/>
  <c r="AW35" i="3" s="1"/>
  <c r="AW55" i="3" a="1"/>
  <c r="AW55" i="3" s="1"/>
  <c r="AW62" i="3" a="1"/>
  <c r="AW62" i="3" s="1"/>
  <c r="AW69" i="3" a="1"/>
  <c r="AW69" i="3" s="1"/>
  <c r="AW21" i="3" a="1"/>
  <c r="AW21" i="3" s="1"/>
  <c r="AW54" i="3" a="1"/>
  <c r="AW54" i="3" s="1"/>
  <c r="AW58" i="3" a="1"/>
  <c r="AW58" i="3" s="1"/>
  <c r="AW72" i="3" a="1"/>
  <c r="AW72" i="3" s="1"/>
  <c r="AW20" i="3" a="1"/>
  <c r="AW20" i="3" s="1"/>
  <c r="AW39" i="3" a="1"/>
  <c r="AW39" i="3" s="1"/>
  <c r="AW65" i="3" a="1"/>
  <c r="AW65" i="3" s="1"/>
  <c r="AW74" i="3" a="1"/>
  <c r="AW74" i="3" s="1"/>
  <c r="AW76" i="3" a="1"/>
  <c r="AW76" i="3" s="1"/>
  <c r="AW15" i="3" a="1"/>
  <c r="AW15" i="3" s="1"/>
  <c r="AW33" i="3" a="1"/>
  <c r="AW33" i="3" s="1"/>
  <c r="AW40" i="3" a="1"/>
  <c r="AW40" i="3" s="1"/>
  <c r="AW52" i="3" a="1"/>
  <c r="AW52" i="3" s="1"/>
  <c r="AW61" i="3" a="1"/>
  <c r="AW61" i="3" s="1"/>
  <c r="AW68" i="3" a="1"/>
  <c r="AW68" i="3" s="1"/>
  <c r="AW96" i="3" a="1"/>
  <c r="AW96" i="3" s="1"/>
  <c r="AW109" i="3" a="1"/>
  <c r="AW109" i="3" s="1"/>
  <c r="AW111" i="3" a="1"/>
  <c r="AW111" i="3" s="1"/>
  <c r="AW120" i="3" a="1"/>
  <c r="AW120" i="3" s="1"/>
  <c r="AW42" i="3" a="1"/>
  <c r="AW42" i="3" s="1"/>
  <c r="AW60" i="3" a="1"/>
  <c r="AW60" i="3" s="1"/>
  <c r="AW78" i="3" a="1"/>
  <c r="AW78" i="3" s="1"/>
  <c r="AW98" i="3" a="1"/>
  <c r="AW98" i="3" s="1"/>
  <c r="AW113" i="3" a="1"/>
  <c r="AW113" i="3" s="1"/>
  <c r="AW13" i="3" a="1"/>
  <c r="AW13" i="3" s="1"/>
  <c r="AW46" i="3" a="1"/>
  <c r="AW46" i="3" s="1"/>
  <c r="AW50" i="3" a="1"/>
  <c r="AW50" i="3" s="1"/>
  <c r="AW10" i="3" a="1"/>
  <c r="AW10" i="3" s="1"/>
  <c r="AW70" i="3" a="1"/>
  <c r="AW70" i="3" s="1"/>
  <c r="AW75" i="3" a="1"/>
  <c r="AW75" i="3" s="1"/>
  <c r="AW84" i="3" a="1"/>
  <c r="AW84" i="3" s="1"/>
  <c r="AW88" i="3" a="1"/>
  <c r="AW88" i="3" s="1"/>
  <c r="AW90" i="3" a="1"/>
  <c r="AW90" i="3" s="1"/>
  <c r="AW92" i="3" a="1"/>
  <c r="AW92" i="3" s="1"/>
  <c r="AW94" i="3" a="1"/>
  <c r="AW94" i="3" s="1"/>
  <c r="AW101" i="3" a="1"/>
  <c r="AW101" i="3" s="1"/>
  <c r="AW105" i="3" a="1"/>
  <c r="AW105" i="3" s="1"/>
  <c r="AW107" i="3" a="1"/>
  <c r="AW107" i="3" s="1"/>
  <c r="AW24" i="3" a="1"/>
  <c r="AW24" i="3" s="1"/>
  <c r="AW82" i="3" a="1"/>
  <c r="AW82" i="3" s="1"/>
  <c r="AW102" i="3" a="1"/>
  <c r="AW102" i="3" s="1"/>
  <c r="AW116" i="3" a="1"/>
  <c r="AW116" i="3" s="1"/>
  <c r="AW119" i="3" a="1"/>
  <c r="AW119" i="3" s="1"/>
  <c r="AW122" i="3" a="1"/>
  <c r="AW122" i="3" s="1"/>
  <c r="AW14" i="3" a="1"/>
  <c r="AW14" i="3" s="1"/>
  <c r="AW81" i="3" a="1"/>
  <c r="AW81" i="3" s="1"/>
  <c r="AW95" i="3" a="1"/>
  <c r="AW95" i="3" s="1"/>
  <c r="AW97" i="3" a="1"/>
  <c r="AW97" i="3" s="1"/>
  <c r="AW100" i="3" a="1"/>
  <c r="AW100" i="3" s="1"/>
  <c r="AW104" i="3" a="1"/>
  <c r="AW104" i="3" s="1"/>
  <c r="AW19" i="3" a="1"/>
  <c r="AW19" i="3" s="1"/>
  <c r="AW80" i="3" a="1"/>
  <c r="AW80" i="3" s="1"/>
  <c r="AW93" i="3" a="1"/>
  <c r="AW93" i="3" s="1"/>
  <c r="AW99" i="3" a="1"/>
  <c r="AW99" i="3" s="1"/>
  <c r="AW112" i="3" a="1"/>
  <c r="AW112" i="3" s="1"/>
  <c r="AW117" i="3" a="1"/>
  <c r="AW117" i="3" s="1"/>
  <c r="AW64" i="3" a="1"/>
  <c r="AW64" i="3" s="1"/>
  <c r="AW83" i="3" a="1"/>
  <c r="AW83" i="3" s="1"/>
  <c r="AW110" i="3" a="1"/>
  <c r="AW110" i="3" s="1"/>
  <c r="AW85" i="3" a="1"/>
  <c r="AW85" i="3" s="1"/>
  <c r="AW106" i="3" a="1"/>
  <c r="AW106" i="3" s="1"/>
  <c r="AW59" i="3" a="1"/>
  <c r="AW59" i="3" s="1"/>
  <c r="AW63" i="3" a="1"/>
  <c r="AW63" i="3" s="1"/>
  <c r="AW67" i="3" a="1"/>
  <c r="AW67" i="3" s="1"/>
  <c r="AW114" i="3" a="1"/>
  <c r="AW114" i="3" s="1"/>
  <c r="AW37" i="3" a="1"/>
  <c r="AW37" i="3" s="1"/>
  <c r="AW71" i="3" a="1"/>
  <c r="AW71" i="3" s="1"/>
  <c r="AW31" i="3" a="1"/>
  <c r="AW31" i="3" s="1"/>
  <c r="AW91" i="3" a="1"/>
  <c r="AW91" i="3" s="1"/>
  <c r="AW41" i="3" a="1"/>
  <c r="AW41" i="3" s="1"/>
  <c r="AW57" i="3" a="1"/>
  <c r="AW57" i="3" s="1"/>
  <c r="AW73" i="3" a="1"/>
  <c r="AW73" i="3" s="1"/>
  <c r="AW89" i="3" a="1"/>
  <c r="AW89" i="3" s="1"/>
  <c r="AW87" i="3" a="1"/>
  <c r="AW87" i="3" s="1"/>
  <c r="AW108" i="3" a="1"/>
  <c r="AW108" i="3" s="1"/>
  <c r="AW115" i="3" a="1"/>
  <c r="AW115" i="3" s="1"/>
  <c r="AW118" i="3" a="1"/>
  <c r="AW118" i="3" s="1"/>
  <c r="AW121" i="3" a="1"/>
  <c r="AW121" i="3" s="1"/>
  <c r="AV1001" i="11" l="1"/>
  <c r="AW84" i="11" a="1"/>
  <c r="AW84" i="11" s="1"/>
  <c r="AW74" i="11" a="1"/>
  <c r="AW74" i="11" s="1"/>
  <c r="AW55" i="11" a="1"/>
  <c r="AW55" i="11" s="1"/>
  <c r="AW63" i="11" a="1"/>
  <c r="AW63" i="11" s="1"/>
  <c r="AW71" i="11" a="1"/>
  <c r="AW71" i="11" s="1"/>
  <c r="AW61" i="11" a="1"/>
  <c r="AW61" i="11" s="1"/>
  <c r="AW43" i="11" a="1"/>
  <c r="AW43" i="11" s="1"/>
  <c r="AW31" i="11" a="1"/>
  <c r="AW31" i="11" s="1"/>
  <c r="AW16" i="11" a="1"/>
  <c r="AW16" i="11" s="1"/>
  <c r="AW30" i="11" a="1"/>
  <c r="AW30" i="11" s="1"/>
  <c r="AW78" i="11" a="1"/>
  <c r="AW78" i="11" s="1"/>
  <c r="AW82" i="11" a="1"/>
  <c r="AW82" i="11" s="1"/>
  <c r="AW39" i="11" a="1"/>
  <c r="AW39" i="11" s="1"/>
  <c r="AW52" i="11" a="1"/>
  <c r="AW52" i="11" s="1"/>
  <c r="AW11" i="11" a="1"/>
  <c r="AW11" i="11" s="1"/>
  <c r="AW72" i="11" a="1"/>
  <c r="AW72" i="11" s="1"/>
  <c r="AW21" i="11" a="1"/>
  <c r="AW21" i="11" s="1"/>
  <c r="AW91" i="11" a="1"/>
  <c r="AW91" i="11" s="1"/>
  <c r="AW62" i="11" a="1"/>
  <c r="AW62" i="11" s="1"/>
  <c r="AW27" i="11" a="1"/>
  <c r="AW27" i="11" s="1"/>
  <c r="AW83" i="11" a="1"/>
  <c r="AW83" i="11" s="1"/>
  <c r="AW66" i="11" a="1"/>
  <c r="AW66" i="11" s="1"/>
  <c r="AW47" i="11" a="1"/>
  <c r="AW47" i="11" s="1"/>
  <c r="AW50" i="11" a="1"/>
  <c r="AW50" i="11" s="1"/>
  <c r="AW70" i="11" a="1"/>
  <c r="AW70" i="11" s="1"/>
  <c r="AW45" i="11" a="1"/>
  <c r="AW45" i="11" s="1"/>
  <c r="AW37" i="11" a="1"/>
  <c r="AW37" i="11" s="1"/>
  <c r="AW23" i="11" a="1"/>
  <c r="AW23" i="11" s="1"/>
  <c r="AW8" i="11" a="1"/>
  <c r="AW8" i="11" s="1"/>
  <c r="AW19" i="11" a="1"/>
  <c r="AW19" i="11" s="1"/>
  <c r="AW87" i="11" a="1"/>
  <c r="AW87" i="11" s="1"/>
  <c r="AW38" i="11" a="1"/>
  <c r="AW38" i="11" s="1"/>
  <c r="AW9" i="11" a="1"/>
  <c r="AW9" i="11" s="1"/>
  <c r="AW67" i="11" a="1"/>
  <c r="AW67" i="11" s="1"/>
  <c r="AW18" i="11" a="1"/>
  <c r="AW18" i="11" s="1"/>
  <c r="AW86" i="11" a="1"/>
  <c r="AW86" i="11" s="1"/>
  <c r="AW79" i="11" a="1"/>
  <c r="AW79" i="11" s="1"/>
  <c r="AW33" i="11" a="1"/>
  <c r="AW33" i="11" s="1"/>
  <c r="AW65" i="11" a="1"/>
  <c r="AW65" i="11" s="1"/>
  <c r="AW46" i="11" a="1"/>
  <c r="AW46" i="11" s="1"/>
  <c r="AW75" i="11" a="1"/>
  <c r="AW75" i="11" s="1"/>
  <c r="AW85" i="11" a="1"/>
  <c r="AW85" i="11" s="1"/>
  <c r="AW40" i="11" a="1"/>
  <c r="AW40" i="11" s="1"/>
  <c r="AW88" i="11" a="1"/>
  <c r="AW88" i="11" s="1"/>
  <c r="AW64" i="11" a="1"/>
  <c r="AW64" i="11" s="1"/>
  <c r="AW41" i="11" a="1"/>
  <c r="AW41" i="11" s="1"/>
  <c r="AW36" i="11" a="1"/>
  <c r="AW36" i="11" s="1"/>
  <c r="AW15" i="11" a="1"/>
  <c r="AW15" i="11" s="1"/>
  <c r="AW17" i="11" a="1"/>
  <c r="AW17" i="11" s="1"/>
  <c r="AW12" i="11" a="1"/>
  <c r="AW12" i="11" s="1"/>
  <c r="AW56" i="11" a="1"/>
  <c r="AW56" i="11" s="1"/>
  <c r="AW22" i="11" a="1"/>
  <c r="AW22" i="11" s="1"/>
  <c r="AW80" i="11" a="1"/>
  <c r="AW80" i="11" s="1"/>
  <c r="AW42" i="11" a="1"/>
  <c r="AW42" i="11" s="1"/>
  <c r="AW76" i="11" a="1"/>
  <c r="AW76" i="11" s="1"/>
  <c r="AW10" i="11" a="1"/>
  <c r="AW10" i="11" s="1"/>
  <c r="AW14" i="11" a="1"/>
  <c r="AW14" i="11" s="1"/>
  <c r="AW57" i="11" a="1"/>
  <c r="AW57" i="11" s="1"/>
  <c r="AW32" i="11" a="1"/>
  <c r="AW32" i="11" s="1"/>
  <c r="AW35" i="11" a="1"/>
  <c r="AW35" i="11" s="1"/>
  <c r="AW73" i="11" a="1"/>
  <c r="AW73" i="11" s="1"/>
  <c r="AW48" i="11" a="1"/>
  <c r="AW48" i="11" s="1"/>
  <c r="AW90" i="11" a="1"/>
  <c r="AW90" i="11" s="1"/>
  <c r="AW69" i="11" a="1"/>
  <c r="AW69" i="11" s="1"/>
  <c r="AW59" i="11" a="1"/>
  <c r="AW59" i="11" s="1"/>
  <c r="AW49" i="11" a="1"/>
  <c r="AW49" i="11" s="1"/>
  <c r="AW44" i="11" a="1"/>
  <c r="AW44" i="11" s="1"/>
  <c r="AW53" i="11" a="1"/>
  <c r="AW53" i="11" s="1"/>
  <c r="AW51" i="11" a="1"/>
  <c r="AW51" i="11" s="1"/>
  <c r="AW34" i="11" a="1"/>
  <c r="AW34" i="11" s="1"/>
  <c r="AW24" i="11" a="1"/>
  <c r="AW24" i="11" s="1"/>
  <c r="AW20" i="11" a="1"/>
  <c r="AW20" i="11" s="1"/>
  <c r="AX7" i="11"/>
  <c r="AW89" i="11" a="1"/>
  <c r="AW89" i="11" s="1"/>
  <c r="AW68" i="11" a="1"/>
  <c r="AW68" i="11" s="1"/>
  <c r="AW26" i="11" a="1"/>
  <c r="AW26" i="11" s="1"/>
  <c r="AW81" i="11" a="1"/>
  <c r="AW81" i="11" s="1"/>
  <c r="AW77" i="11" a="1"/>
  <c r="AW77" i="11" s="1"/>
  <c r="AW29" i="11" a="1"/>
  <c r="AW29" i="11" s="1"/>
  <c r="AW28" i="11" a="1"/>
  <c r="AW28" i="11" s="1"/>
  <c r="AW58" i="11" a="1"/>
  <c r="AW58" i="11" s="1"/>
  <c r="AW54" i="11" a="1"/>
  <c r="AW54" i="11" s="1"/>
  <c r="AW60" i="11" a="1"/>
  <c r="AW60" i="11" s="1"/>
  <c r="AW13" i="11" a="1"/>
  <c r="AW13" i="11" s="1"/>
  <c r="AW25" i="11" a="1"/>
  <c r="AW25" i="11" s="1"/>
  <c r="AW1001" i="3"/>
  <c r="AW1001" i="10"/>
  <c r="AX98" i="10" a="1"/>
  <c r="AX98" i="10" s="1"/>
  <c r="AX62" i="10" a="1"/>
  <c r="AX62" i="10" s="1"/>
  <c r="AX95" i="10" a="1"/>
  <c r="AX95" i="10" s="1"/>
  <c r="AX100" i="10" a="1"/>
  <c r="AX100" i="10" s="1"/>
  <c r="AX92" i="10" a="1"/>
  <c r="AX92" i="10" s="1"/>
  <c r="AX61" i="10" a="1"/>
  <c r="AX61" i="10" s="1"/>
  <c r="AX93" i="10" a="1"/>
  <c r="AX93" i="10" s="1"/>
  <c r="AX57" i="10" a="1"/>
  <c r="AX57" i="10" s="1"/>
  <c r="AX90" i="10" a="1"/>
  <c r="AX90" i="10" s="1"/>
  <c r="AX94" i="10" a="1"/>
  <c r="AX94" i="10" s="1"/>
  <c r="AX87" i="10" a="1"/>
  <c r="AX87" i="10" s="1"/>
  <c r="AX97" i="10" a="1"/>
  <c r="AX97" i="10" s="1"/>
  <c r="AX84" i="10" a="1"/>
  <c r="AX84" i="10" s="1"/>
  <c r="AX85" i="10" a="1"/>
  <c r="AX85" i="10" s="1"/>
  <c r="AX77" i="10" a="1"/>
  <c r="AX77" i="10" s="1"/>
  <c r="AX99" i="10" a="1"/>
  <c r="AX99" i="10" s="1"/>
  <c r="AX82" i="10" a="1"/>
  <c r="AX82" i="10" s="1"/>
  <c r="AX74" i="10" a="1"/>
  <c r="AX74" i="10" s="1"/>
  <c r="AX88" i="10" a="1"/>
  <c r="AX88" i="10" s="1"/>
  <c r="AX79" i="10" a="1"/>
  <c r="AX79" i="10" s="1"/>
  <c r="AX89" i="10" a="1"/>
  <c r="AX89" i="10" s="1"/>
  <c r="AX80" i="10" a="1"/>
  <c r="AX80" i="10" s="1"/>
  <c r="AX72" i="10" a="1"/>
  <c r="AX72" i="10" s="1"/>
  <c r="AX91" i="10" a="1"/>
  <c r="AX91" i="10" s="1"/>
  <c r="AX70" i="10" a="1"/>
  <c r="AX70" i="10" s="1"/>
  <c r="AX60" i="10" a="1"/>
  <c r="AX60" i="10" s="1"/>
  <c r="AX83" i="10" a="1"/>
  <c r="AX83" i="10" s="1"/>
  <c r="AX78" i="10" a="1"/>
  <c r="AX78" i="10" s="1"/>
  <c r="AX67" i="10" a="1"/>
  <c r="AX67" i="10" s="1"/>
  <c r="AX64" i="10" a="1"/>
  <c r="AX64" i="10" s="1"/>
  <c r="AX96" i="10" a="1"/>
  <c r="AX96" i="10" s="1"/>
  <c r="AX86" i="10" a="1"/>
  <c r="AX86" i="10" s="1"/>
  <c r="AX75" i="10" a="1"/>
  <c r="AX75" i="10" s="1"/>
  <c r="AX65" i="10" a="1"/>
  <c r="AX65" i="10" s="1"/>
  <c r="AX56" i="10" a="1"/>
  <c r="AX56" i="10" s="1"/>
  <c r="AX48" i="10" a="1"/>
  <c r="AX48" i="10" s="1"/>
  <c r="AX40" i="10" a="1"/>
  <c r="AX40" i="10" s="1"/>
  <c r="AX32" i="10" a="1"/>
  <c r="AX32" i="10" s="1"/>
  <c r="AX76" i="10" a="1"/>
  <c r="AX76" i="10" s="1"/>
  <c r="AX68" i="10" a="1"/>
  <c r="AX68" i="10" s="1"/>
  <c r="AX53" i="10" a="1"/>
  <c r="AX53" i="10" s="1"/>
  <c r="AX45" i="10" a="1"/>
  <c r="AX45" i="10" s="1"/>
  <c r="AX37" i="10" a="1"/>
  <c r="AX37" i="10" s="1"/>
  <c r="AX81" i="10" a="1"/>
  <c r="AX81" i="10" s="1"/>
  <c r="AX71" i="10" a="1"/>
  <c r="AX71" i="10" s="1"/>
  <c r="AX59" i="10" a="1"/>
  <c r="AX59" i="10" s="1"/>
  <c r="AX50" i="10" a="1"/>
  <c r="AX50" i="10" s="1"/>
  <c r="AX42" i="10" a="1"/>
  <c r="AX42" i="10" s="1"/>
  <c r="AX34" i="10" a="1"/>
  <c r="AX34" i="10" s="1"/>
  <c r="AX51" i="10" a="1"/>
  <c r="AX51" i="10" s="1"/>
  <c r="AX43" i="10" a="1"/>
  <c r="AX43" i="10" s="1"/>
  <c r="AX35" i="10" a="1"/>
  <c r="AX35" i="10" s="1"/>
  <c r="AX55" i="10" a="1"/>
  <c r="AX55" i="10" s="1"/>
  <c r="AX44" i="10" a="1"/>
  <c r="AX44" i="10" s="1"/>
  <c r="AX29" i="10" a="1"/>
  <c r="AX29" i="10" s="1"/>
  <c r="AX63" i="10" a="1"/>
  <c r="AX63" i="10" s="1"/>
  <c r="AX47" i="10" a="1"/>
  <c r="AX47" i="10" s="1"/>
  <c r="AX36" i="10" a="1"/>
  <c r="AX36" i="10" s="1"/>
  <c r="AX26" i="10" a="1"/>
  <c r="AX26" i="10" s="1"/>
  <c r="AX73" i="10" a="1"/>
  <c r="AX73" i="10" s="1"/>
  <c r="AX39" i="10" a="1"/>
  <c r="AX39" i="10" s="1"/>
  <c r="AX23" i="10" a="1"/>
  <c r="AX23" i="10" s="1"/>
  <c r="AX54" i="10" a="1"/>
  <c r="AX54" i="10" s="1"/>
  <c r="AX58" i="10" a="1"/>
  <c r="AX58" i="10" s="1"/>
  <c r="AX66" i="10" a="1"/>
  <c r="AX66" i="10" s="1"/>
  <c r="AX52" i="10" a="1"/>
  <c r="AX52" i="10" s="1"/>
  <c r="AX33" i="10" a="1"/>
  <c r="AX33" i="10" s="1"/>
  <c r="AX24" i="10" a="1"/>
  <c r="AX24" i="10" s="1"/>
  <c r="AX49" i="10" a="1"/>
  <c r="AX49" i="10" s="1"/>
  <c r="AX38" i="10" a="1"/>
  <c r="AX38" i="10" s="1"/>
  <c r="AX31" i="10" a="1"/>
  <c r="AX31" i="10" s="1"/>
  <c r="AX41" i="10" a="1"/>
  <c r="AX41" i="10" s="1"/>
  <c r="AX15" i="10" a="1"/>
  <c r="AX15" i="10" s="1"/>
  <c r="AX69" i="10" a="1"/>
  <c r="AX69" i="10" s="1"/>
  <c r="AX28" i="10" a="1"/>
  <c r="AX28" i="10" s="1"/>
  <c r="AX20" i="10" a="1"/>
  <c r="AX20" i="10" s="1"/>
  <c r="AX12" i="10" a="1"/>
  <c r="AX12" i="10" s="1"/>
  <c r="AX27" i="10" a="1"/>
  <c r="AX27" i="10" s="1"/>
  <c r="AX25" i="10" a="1"/>
  <c r="AX25" i="10" s="1"/>
  <c r="AX17" i="10" a="1"/>
  <c r="AX17" i="10" s="1"/>
  <c r="AX9" i="10" a="1"/>
  <c r="AX9" i="10" s="1"/>
  <c r="AX46" i="10" a="1"/>
  <c r="AX46" i="10" s="1"/>
  <c r="AX19" i="10" a="1"/>
  <c r="AX19" i="10" s="1"/>
  <c r="AX30" i="10" a="1"/>
  <c r="AX30" i="10" s="1"/>
  <c r="AX22" i="10" a="1"/>
  <c r="AX22" i="10" s="1"/>
  <c r="AX21" i="10" a="1"/>
  <c r="AX21" i="10" s="1"/>
  <c r="AX18" i="10" a="1"/>
  <c r="AX18" i="10" s="1"/>
  <c r="AX10" i="10" a="1"/>
  <c r="AX10" i="10" s="1"/>
  <c r="AY7" i="10"/>
  <c r="AX13" i="10" a="1"/>
  <c r="AX13" i="10" s="1"/>
  <c r="AX16" i="10" a="1"/>
  <c r="AX16" i="10" s="1"/>
  <c r="AX8" i="10" a="1"/>
  <c r="AX8" i="10" s="1"/>
  <c r="AX11" i="10" a="1"/>
  <c r="AX11" i="10" s="1"/>
  <c r="AX14" i="10" a="1"/>
  <c r="AX14" i="10" s="1"/>
  <c r="AX19" i="3" a="1"/>
  <c r="AX19" i="3" s="1"/>
  <c r="AX21" i="3" a="1"/>
  <c r="AX21" i="3" s="1"/>
  <c r="AX30" i="3" a="1"/>
  <c r="AX30" i="3" s="1"/>
  <c r="AX44" i="3" a="1"/>
  <c r="AX44" i="3" s="1"/>
  <c r="AX45" i="3" a="1"/>
  <c r="AX45" i="3" s="1"/>
  <c r="AX46" i="3" a="1"/>
  <c r="AX46" i="3" s="1"/>
  <c r="AX54" i="3" a="1"/>
  <c r="AX54" i="3" s="1"/>
  <c r="AX13" i="3" a="1"/>
  <c r="AX13" i="3" s="1"/>
  <c r="AX23" i="3" a="1"/>
  <c r="AX23" i="3" s="1"/>
  <c r="AX32" i="3" a="1"/>
  <c r="AX32" i="3" s="1"/>
  <c r="AX34" i="3" a="1"/>
  <c r="AX34" i="3" s="1"/>
  <c r="AX47" i="3" a="1"/>
  <c r="AX47" i="3" s="1"/>
  <c r="AX50" i="3" a="1"/>
  <c r="AX50" i="3" s="1"/>
  <c r="AX12" i="3" a="1"/>
  <c r="AX12" i="3" s="1"/>
  <c r="AX25" i="3" a="1"/>
  <c r="AX25" i="3" s="1"/>
  <c r="AX27" i="3" a="1"/>
  <c r="AX27" i="3" s="1"/>
  <c r="AX36" i="3" a="1"/>
  <c r="AX36" i="3" s="1"/>
  <c r="AX48" i="3" a="1"/>
  <c r="AX48" i="3" s="1"/>
  <c r="AX49" i="3" a="1"/>
  <c r="AX49" i="3" s="1"/>
  <c r="AX53" i="3" a="1"/>
  <c r="AX53" i="3" s="1"/>
  <c r="AX26" i="3" a="1"/>
  <c r="AX26" i="3" s="1"/>
  <c r="AX35" i="3" a="1"/>
  <c r="AX35" i="3" s="1"/>
  <c r="AX37" i="3" a="1"/>
  <c r="AX37" i="3" s="1"/>
  <c r="AX40" i="3" a="1"/>
  <c r="AX40" i="3" s="1"/>
  <c r="AX41" i="3" a="1"/>
  <c r="AX41" i="3" s="1"/>
  <c r="AX42" i="3" a="1"/>
  <c r="AX42" i="3" s="1"/>
  <c r="AX55" i="3" a="1"/>
  <c r="AX55" i="3" s="1"/>
  <c r="AX31" i="3" a="1"/>
  <c r="AX31" i="3" s="1"/>
  <c r="AX63" i="3" a="1"/>
  <c r="AX63" i="3" s="1"/>
  <c r="AX70" i="3" a="1"/>
  <c r="AX70" i="3" s="1"/>
  <c r="AX75" i="3" a="1"/>
  <c r="AX75" i="3" s="1"/>
  <c r="AX83" i="3" a="1"/>
  <c r="AX83" i="3" s="1"/>
  <c r="AX94" i="3" a="1"/>
  <c r="AX94" i="3" s="1"/>
  <c r="AX10" i="3" a="1"/>
  <c r="AX10" i="3" s="1"/>
  <c r="AX22" i="3" a="1"/>
  <c r="AX22" i="3" s="1"/>
  <c r="AX59" i="3" a="1"/>
  <c r="AX59" i="3" s="1"/>
  <c r="AX66" i="3" a="1"/>
  <c r="AX66" i="3" s="1"/>
  <c r="AX77" i="3" a="1"/>
  <c r="AX77" i="3" s="1"/>
  <c r="AX8" i="3" a="1"/>
  <c r="AX8" i="3" s="1"/>
  <c r="AX9" i="3" a="1"/>
  <c r="AX9" i="3" s="1"/>
  <c r="AX17" i="3" a="1"/>
  <c r="AX17" i="3" s="1"/>
  <c r="AX69" i="3" a="1"/>
  <c r="AX69" i="3" s="1"/>
  <c r="AX79" i="3" a="1"/>
  <c r="AX79" i="3" s="1"/>
  <c r="AX16" i="3" a="1"/>
  <c r="AX16" i="3" s="1"/>
  <c r="AX38" i="3" a="1"/>
  <c r="AX38" i="3" s="1"/>
  <c r="AX62" i="3" a="1"/>
  <c r="AX62" i="3" s="1"/>
  <c r="AX72" i="3" a="1"/>
  <c r="AX72" i="3" s="1"/>
  <c r="AX20" i="3" a="1"/>
  <c r="AX20" i="3" s="1"/>
  <c r="AX74" i="3" a="1"/>
  <c r="AX74" i="3" s="1"/>
  <c r="AX82" i="3" a="1"/>
  <c r="AX82" i="3" s="1"/>
  <c r="AX84" i="3" a="1"/>
  <c r="AX84" i="3" s="1"/>
  <c r="AX86" i="3" a="1"/>
  <c r="AX86" i="3" s="1"/>
  <c r="AX88" i="3" a="1"/>
  <c r="AX88" i="3" s="1"/>
  <c r="AX90" i="3" a="1"/>
  <c r="AX90" i="3" s="1"/>
  <c r="AX92" i="3" a="1"/>
  <c r="AX92" i="3" s="1"/>
  <c r="AX101" i="3" a="1"/>
  <c r="AX101" i="3" s="1"/>
  <c r="AX105" i="3" a="1"/>
  <c r="AX105" i="3" s="1"/>
  <c r="AX107" i="3" a="1"/>
  <c r="AX107" i="3" s="1"/>
  <c r="AX116" i="3" a="1"/>
  <c r="AX116" i="3" s="1"/>
  <c r="AX118" i="3" a="1"/>
  <c r="AX118" i="3" s="1"/>
  <c r="AX15" i="3" a="1"/>
  <c r="AX15" i="3" s="1"/>
  <c r="AX33" i="3" a="1"/>
  <c r="AX33" i="3" s="1"/>
  <c r="AX52" i="3" a="1"/>
  <c r="AX52" i="3" s="1"/>
  <c r="AX61" i="3" a="1"/>
  <c r="AX61" i="3" s="1"/>
  <c r="AX68" i="3" a="1"/>
  <c r="AX68" i="3" s="1"/>
  <c r="AX96" i="3" a="1"/>
  <c r="AX96" i="3" s="1"/>
  <c r="AX103" i="3" a="1"/>
  <c r="AX103" i="3" s="1"/>
  <c r="AX109" i="3" a="1"/>
  <c r="AX109" i="3" s="1"/>
  <c r="AX111" i="3" a="1"/>
  <c r="AX111" i="3" s="1"/>
  <c r="AX28" i="3" a="1"/>
  <c r="AX28" i="3" s="1"/>
  <c r="AX60" i="3" a="1"/>
  <c r="AX60" i="3" s="1"/>
  <c r="AX56" i="3" a="1"/>
  <c r="AX56" i="3" s="1"/>
  <c r="AX99" i="3" a="1"/>
  <c r="AX99" i="3" s="1"/>
  <c r="AX29" i="3" a="1"/>
  <c r="AX29" i="3" s="1"/>
  <c r="AX58" i="3" a="1"/>
  <c r="AX58" i="3" s="1"/>
  <c r="AX64" i="3" a="1"/>
  <c r="AX64" i="3" s="1"/>
  <c r="AX76" i="3" a="1"/>
  <c r="AX76" i="3" s="1"/>
  <c r="AX110" i="3" a="1"/>
  <c r="AX110" i="3" s="1"/>
  <c r="AX24" i="3" a="1"/>
  <c r="AX24" i="3" s="1"/>
  <c r="AX39" i="3" a="1"/>
  <c r="AX39" i="3" s="1"/>
  <c r="AX78" i="3" a="1"/>
  <c r="AX78" i="3" s="1"/>
  <c r="AX98" i="3" a="1"/>
  <c r="AX98" i="3" s="1"/>
  <c r="AX119" i="3" a="1"/>
  <c r="AX119" i="3" s="1"/>
  <c r="AX122" i="3" a="1"/>
  <c r="AX122" i="3" s="1"/>
  <c r="AX14" i="3" a="1"/>
  <c r="AX14" i="3" s="1"/>
  <c r="AX43" i="3" a="1"/>
  <c r="AX43" i="3" s="1"/>
  <c r="AX51" i="3" a="1"/>
  <c r="AX51" i="3" s="1"/>
  <c r="AX81" i="3" a="1"/>
  <c r="AX81" i="3" s="1"/>
  <c r="AX95" i="3" a="1"/>
  <c r="AX95" i="3" s="1"/>
  <c r="AX100" i="3" a="1"/>
  <c r="AX100" i="3" s="1"/>
  <c r="AX102" i="3" a="1"/>
  <c r="AX102" i="3" s="1"/>
  <c r="AX104" i="3" a="1"/>
  <c r="AX104" i="3" s="1"/>
  <c r="AX11" i="3" a="1"/>
  <c r="AX11" i="3" s="1"/>
  <c r="AX18" i="3" a="1"/>
  <c r="AX18" i="3" s="1"/>
  <c r="AX85" i="3" a="1"/>
  <c r="AX85" i="3" s="1"/>
  <c r="AX106" i="3" a="1"/>
  <c r="AX106" i="3" s="1"/>
  <c r="AX87" i="3" a="1"/>
  <c r="AX87" i="3" s="1"/>
  <c r="AX108" i="3" a="1"/>
  <c r="AX108" i="3" s="1"/>
  <c r="AX115" i="3" a="1"/>
  <c r="AX115" i="3" s="1"/>
  <c r="AX121" i="3" a="1"/>
  <c r="AX121" i="3" s="1"/>
  <c r="AX112" i="3" a="1"/>
  <c r="AX112" i="3" s="1"/>
  <c r="AX117" i="3" a="1"/>
  <c r="AX117" i="3" s="1"/>
  <c r="AX120" i="3" a="1"/>
  <c r="AX120" i="3" s="1"/>
  <c r="AX67" i="3" a="1"/>
  <c r="AX67" i="3" s="1"/>
  <c r="AX71" i="3" a="1"/>
  <c r="AX71" i="3" s="1"/>
  <c r="AX114" i="3" a="1"/>
  <c r="AX114" i="3" s="1"/>
  <c r="AX65" i="3" a="1"/>
  <c r="AX65" i="3" s="1"/>
  <c r="AX80" i="3" a="1"/>
  <c r="AX80" i="3" s="1"/>
  <c r="AX93" i="3" a="1"/>
  <c r="AX93" i="3" s="1"/>
  <c r="AX97" i="3" a="1"/>
  <c r="AX97" i="3" s="1"/>
  <c r="AX91" i="3" a="1"/>
  <c r="AX91" i="3" s="1"/>
  <c r="AX113" i="3" a="1"/>
  <c r="AX113" i="3" s="1"/>
  <c r="AX57" i="3" a="1"/>
  <c r="AX57" i="3" s="1"/>
  <c r="AX73" i="3" a="1"/>
  <c r="AX73" i="3" s="1"/>
  <c r="AX89" i="3" a="1"/>
  <c r="AX89" i="3" s="1"/>
  <c r="AW1001" i="11" l="1"/>
  <c r="AX85" i="11" a="1"/>
  <c r="AX85" i="11" s="1"/>
  <c r="AX90" i="11" a="1"/>
  <c r="AX90" i="11" s="1"/>
  <c r="AX58" i="11" a="1"/>
  <c r="AX58" i="11" s="1"/>
  <c r="AX61" i="11" a="1"/>
  <c r="AX61" i="11" s="1"/>
  <c r="AX40" i="11" a="1"/>
  <c r="AX40" i="11" s="1"/>
  <c r="AX62" i="11" a="1"/>
  <c r="AX62" i="11" s="1"/>
  <c r="AX31" i="11" a="1"/>
  <c r="AX31" i="11" s="1"/>
  <c r="AX9" i="11" a="1"/>
  <c r="AX9" i="11" s="1"/>
  <c r="AX26" i="11" a="1"/>
  <c r="AX26" i="11" s="1"/>
  <c r="AX19" i="11" a="1"/>
  <c r="AX19" i="11" s="1"/>
  <c r="AX24" i="11" a="1"/>
  <c r="AX24" i="11" s="1"/>
  <c r="AX42" i="11" a="1"/>
  <c r="AX42" i="11" s="1"/>
  <c r="AX44" i="11" a="1"/>
  <c r="AX44" i="11" s="1"/>
  <c r="AX81" i="11" a="1"/>
  <c r="AX81" i="11" s="1"/>
  <c r="AX59" i="11" a="1"/>
  <c r="AX59" i="11" s="1"/>
  <c r="AX38" i="11" a="1"/>
  <c r="AX38" i="11" s="1"/>
  <c r="AX29" i="11" a="1"/>
  <c r="AX29" i="11" s="1"/>
  <c r="AX67" i="11" a="1"/>
  <c r="AX67" i="11" s="1"/>
  <c r="AX50" i="11" a="1"/>
  <c r="AX50" i="11" s="1"/>
  <c r="AX74" i="11" a="1"/>
  <c r="AX74" i="11" s="1"/>
  <c r="AX84" i="11" a="1"/>
  <c r="AX84" i="11" s="1"/>
  <c r="AX8" i="11" a="1"/>
  <c r="AX8" i="11" s="1"/>
  <c r="AX86" i="11" a="1"/>
  <c r="AX86" i="11" s="1"/>
  <c r="AX71" i="11" a="1"/>
  <c r="AX71" i="11" s="1"/>
  <c r="AX57" i="11" a="1"/>
  <c r="AX57" i="11" s="1"/>
  <c r="AX64" i="11" a="1"/>
  <c r="AX64" i="11" s="1"/>
  <c r="AX76" i="11" a="1"/>
  <c r="AX76" i="11" s="1"/>
  <c r="AX63" i="11" a="1"/>
  <c r="AX63" i="11" s="1"/>
  <c r="AX23" i="11" a="1"/>
  <c r="AX23" i="11" s="1"/>
  <c r="AX56" i="11" a="1"/>
  <c r="AX56" i="11" s="1"/>
  <c r="AX18" i="11" a="1"/>
  <c r="AX18" i="11" s="1"/>
  <c r="AX22" i="11" a="1"/>
  <c r="AX22" i="11" s="1"/>
  <c r="AX13" i="11" a="1"/>
  <c r="AX13" i="11" s="1"/>
  <c r="AX72" i="11" a="1"/>
  <c r="AX72" i="11" s="1"/>
  <c r="AX16" i="11" a="1"/>
  <c r="AX16" i="11" s="1"/>
  <c r="AX46" i="11" a="1"/>
  <c r="AX46" i="11" s="1"/>
  <c r="AX77" i="11" a="1"/>
  <c r="AX77" i="11" s="1"/>
  <c r="AX43" i="11" a="1"/>
  <c r="AX43" i="11" s="1"/>
  <c r="AX12" i="11" a="1"/>
  <c r="AX12" i="11" s="1"/>
  <c r="AX32" i="11" a="1"/>
  <c r="AX32" i="11" s="1"/>
  <c r="AX60" i="11" a="1"/>
  <c r="AX60" i="11" s="1"/>
  <c r="AX25" i="11" a="1"/>
  <c r="AX25" i="11" s="1"/>
  <c r="AX21" i="11" a="1"/>
  <c r="AX21" i="11" s="1"/>
  <c r="AX79" i="11" a="1"/>
  <c r="AX79" i="11" s="1"/>
  <c r="AX80" i="11" a="1"/>
  <c r="AX80" i="11" s="1"/>
  <c r="AX49" i="11" a="1"/>
  <c r="AX49" i="11" s="1"/>
  <c r="AX51" i="11" a="1"/>
  <c r="AX51" i="11" s="1"/>
  <c r="AX55" i="11" a="1"/>
  <c r="AX55" i="11" s="1"/>
  <c r="AX48" i="11" a="1"/>
  <c r="AX48" i="11" s="1"/>
  <c r="AX15" i="11" a="1"/>
  <c r="AX15" i="11" s="1"/>
  <c r="AX53" i="11" a="1"/>
  <c r="AX53" i="11" s="1"/>
  <c r="AX10" i="11" a="1"/>
  <c r="AX10" i="11" s="1"/>
  <c r="AX11" i="11" a="1"/>
  <c r="AX11" i="11" s="1"/>
  <c r="AX68" i="11" a="1"/>
  <c r="AX68" i="11" s="1"/>
  <c r="AX28" i="11" a="1"/>
  <c r="AX28" i="11" s="1"/>
  <c r="AX82" i="11" a="1"/>
  <c r="AX82" i="11" s="1"/>
  <c r="AX47" i="11" a="1"/>
  <c r="AX47" i="11" s="1"/>
  <c r="AX33" i="11" a="1"/>
  <c r="AX33" i="11" s="1"/>
  <c r="AX91" i="11" a="1"/>
  <c r="AX91" i="11" s="1"/>
  <c r="AX52" i="11" a="1"/>
  <c r="AX52" i="11" s="1"/>
  <c r="AX41" i="11" a="1"/>
  <c r="AX41" i="11" s="1"/>
  <c r="AX27" i="11" a="1"/>
  <c r="AX27" i="11" s="1"/>
  <c r="AX69" i="11" a="1"/>
  <c r="AX69" i="11" s="1"/>
  <c r="AX37" i="11" a="1"/>
  <c r="AX37" i="11" s="1"/>
  <c r="AX36" i="11" a="1"/>
  <c r="AX36" i="11" s="1"/>
  <c r="AX14" i="11" a="1"/>
  <c r="AX14" i="11" s="1"/>
  <c r="AX75" i="11" a="1"/>
  <c r="AX75" i="11" s="1"/>
  <c r="AX83" i="11" a="1"/>
  <c r="AX83" i="11" s="1"/>
  <c r="AX70" i="11" a="1"/>
  <c r="AX70" i="11" s="1"/>
  <c r="AX88" i="11" a="1"/>
  <c r="AX88" i="11" s="1"/>
  <c r="AX66" i="11" a="1"/>
  <c r="AX66" i="11" s="1"/>
  <c r="AX78" i="11" a="1"/>
  <c r="AX78" i="11" s="1"/>
  <c r="AX54" i="11" a="1"/>
  <c r="AX54" i="11" s="1"/>
  <c r="AX65" i="11" a="1"/>
  <c r="AX65" i="11" s="1"/>
  <c r="AX73" i="11" a="1"/>
  <c r="AX73" i="11" s="1"/>
  <c r="AX34" i="11" a="1"/>
  <c r="AX34" i="11" s="1"/>
  <c r="AX17" i="11" a="1"/>
  <c r="AX17" i="11" s="1"/>
  <c r="AX35" i="11" a="1"/>
  <c r="AX35" i="11" s="1"/>
  <c r="AX30" i="11" a="1"/>
  <c r="AX30" i="11" s="1"/>
  <c r="AY7" i="11"/>
  <c r="AX89" i="11" a="1"/>
  <c r="AX89" i="11" s="1"/>
  <c r="AX39" i="11" a="1"/>
  <c r="AX39" i="11" s="1"/>
  <c r="AX45" i="11" a="1"/>
  <c r="AX45" i="11" s="1"/>
  <c r="AX87" i="11" a="1"/>
  <c r="AX87" i="11" s="1"/>
  <c r="AX20" i="11" a="1"/>
  <c r="AX20" i="11" s="1"/>
  <c r="AX1001" i="3"/>
  <c r="AX1001" i="10"/>
  <c r="AY100" i="10" a="1"/>
  <c r="AY100" i="10" s="1"/>
  <c r="AY92" i="10" a="1"/>
  <c r="AY92" i="10" s="1"/>
  <c r="AY97" i="10" a="1"/>
  <c r="AY97" i="10" s="1"/>
  <c r="AY57" i="10" a="1"/>
  <c r="AY57" i="10" s="1"/>
  <c r="AY94" i="10" a="1"/>
  <c r="AY94" i="10" s="1"/>
  <c r="AY62" i="10" a="1"/>
  <c r="AY62" i="10" s="1"/>
  <c r="AY95" i="10" a="1"/>
  <c r="AY95" i="10" s="1"/>
  <c r="AY93" i="10" a="1"/>
  <c r="AY93" i="10" s="1"/>
  <c r="AY84" i="10" a="1"/>
  <c r="AY84" i="10" s="1"/>
  <c r="AY89" i="10" a="1"/>
  <c r="AY89" i="10" s="1"/>
  <c r="AY86" i="10" a="1"/>
  <c r="AY86" i="10" s="1"/>
  <c r="AY61" i="10" a="1"/>
  <c r="AY61" i="10" s="1"/>
  <c r="AY87" i="10" a="1"/>
  <c r="AY87" i="10" s="1"/>
  <c r="AY88" i="10" a="1"/>
  <c r="AY88" i="10" s="1"/>
  <c r="AY79" i="10" a="1"/>
  <c r="AY79" i="10" s="1"/>
  <c r="AY91" i="10" a="1"/>
  <c r="AY91" i="10" s="1"/>
  <c r="AY90" i="10" a="1"/>
  <c r="AY90" i="10" s="1"/>
  <c r="AY76" i="10" a="1"/>
  <c r="AY76" i="10" s="1"/>
  <c r="AY83" i="10" a="1"/>
  <c r="AY83" i="10" s="1"/>
  <c r="AY81" i="10" a="1"/>
  <c r="AY81" i="10" s="1"/>
  <c r="AY73" i="10" a="1"/>
  <c r="AY73" i="10" s="1"/>
  <c r="AY99" i="10" a="1"/>
  <c r="AY99" i="10" s="1"/>
  <c r="AY82" i="10" a="1"/>
  <c r="AY82" i="10" s="1"/>
  <c r="AY74" i="10" a="1"/>
  <c r="AY74" i="10" s="1"/>
  <c r="AY64" i="10" a="1"/>
  <c r="AY64" i="10" s="1"/>
  <c r="AY69" i="10" a="1"/>
  <c r="AY69" i="10" s="1"/>
  <c r="AY80" i="10" a="1"/>
  <c r="AY80" i="10" s="1"/>
  <c r="AY72" i="10" a="1"/>
  <c r="AY72" i="10" s="1"/>
  <c r="AY66" i="10" a="1"/>
  <c r="AY66" i="10" s="1"/>
  <c r="AY96" i="10" a="1"/>
  <c r="AY96" i="10" s="1"/>
  <c r="AY98" i="10" a="1"/>
  <c r="AY98" i="10" s="1"/>
  <c r="AY78" i="10" a="1"/>
  <c r="AY78" i="10" s="1"/>
  <c r="AY77" i="10" a="1"/>
  <c r="AY77" i="10" s="1"/>
  <c r="AY67" i="10" a="1"/>
  <c r="AY67" i="10" s="1"/>
  <c r="AY71" i="10" a="1"/>
  <c r="AY71" i="10" s="1"/>
  <c r="AY70" i="10" a="1"/>
  <c r="AY70" i="10" s="1"/>
  <c r="AY50" i="10" a="1"/>
  <c r="AY50" i="10" s="1"/>
  <c r="AY42" i="10" a="1"/>
  <c r="AY42" i="10" s="1"/>
  <c r="AY34" i="10" a="1"/>
  <c r="AY34" i="10" s="1"/>
  <c r="AY63" i="10" a="1"/>
  <c r="AY63" i="10" s="1"/>
  <c r="AY60" i="10" a="1"/>
  <c r="AY60" i="10" s="1"/>
  <c r="AY59" i="10" a="1"/>
  <c r="AY59" i="10" s="1"/>
  <c r="AY55" i="10" a="1"/>
  <c r="AY55" i="10" s="1"/>
  <c r="AY47" i="10" a="1"/>
  <c r="AY47" i="10" s="1"/>
  <c r="AY39" i="10" a="1"/>
  <c r="AY39" i="10" s="1"/>
  <c r="AY31" i="10" a="1"/>
  <c r="AY31" i="10" s="1"/>
  <c r="AY85" i="10" a="1"/>
  <c r="AY85" i="10" s="1"/>
  <c r="AY52" i="10" a="1"/>
  <c r="AY52" i="10" s="1"/>
  <c r="AY44" i="10" a="1"/>
  <c r="AY44" i="10" s="1"/>
  <c r="AY36" i="10" a="1"/>
  <c r="AY36" i="10" s="1"/>
  <c r="AY75" i="10" a="1"/>
  <c r="AY75" i="10" s="1"/>
  <c r="AY68" i="10" a="1"/>
  <c r="AY68" i="10" s="1"/>
  <c r="AY53" i="10" a="1"/>
  <c r="AY53" i="10" s="1"/>
  <c r="AY45" i="10" a="1"/>
  <c r="AY45" i="10" s="1"/>
  <c r="AY37" i="10" a="1"/>
  <c r="AY37" i="10" s="1"/>
  <c r="AY35" i="10" a="1"/>
  <c r="AY35" i="10" s="1"/>
  <c r="AY23" i="10" a="1"/>
  <c r="AY23" i="10" s="1"/>
  <c r="AY54" i="10" a="1"/>
  <c r="AY54" i="10" s="1"/>
  <c r="AY28" i="10" a="1"/>
  <c r="AY28" i="10" s="1"/>
  <c r="AY58" i="10" a="1"/>
  <c r="AY58" i="10" s="1"/>
  <c r="AY56" i="10" a="1"/>
  <c r="AY56" i="10" s="1"/>
  <c r="AY46" i="10" a="1"/>
  <c r="AY46" i="10" s="1"/>
  <c r="AY25" i="10" a="1"/>
  <c r="AY25" i="10" s="1"/>
  <c r="AY49" i="10" a="1"/>
  <c r="AY49" i="10" s="1"/>
  <c r="AY48" i="10" a="1"/>
  <c r="AY48" i="10" s="1"/>
  <c r="AY43" i="10" a="1"/>
  <c r="AY43" i="10" s="1"/>
  <c r="AY26" i="10" a="1"/>
  <c r="AY26" i="10" s="1"/>
  <c r="AY40" i="10" a="1"/>
  <c r="AY40" i="10" s="1"/>
  <c r="AY41" i="10" a="1"/>
  <c r="AY41" i="10" s="1"/>
  <c r="AY24" i="10" a="1"/>
  <c r="AY24" i="10" s="1"/>
  <c r="AY51" i="10" a="1"/>
  <c r="AY51" i="10" s="1"/>
  <c r="AY38" i="10" a="1"/>
  <c r="AY38" i="10" s="1"/>
  <c r="AY33" i="10" a="1"/>
  <c r="AY33" i="10" s="1"/>
  <c r="AY29" i="10" a="1"/>
  <c r="AY29" i="10" s="1"/>
  <c r="AY17" i="10" a="1"/>
  <c r="AY17" i="10" s="1"/>
  <c r="AY9" i="10" a="1"/>
  <c r="AY9" i="10" s="1"/>
  <c r="AY27" i="10" a="1"/>
  <c r="AY27" i="10" s="1"/>
  <c r="AY14" i="10" a="1"/>
  <c r="AY14" i="10" s="1"/>
  <c r="AY19" i="10" a="1"/>
  <c r="AY19" i="10" s="1"/>
  <c r="AY11" i="10" a="1"/>
  <c r="AY11" i="10" s="1"/>
  <c r="AY65" i="10" a="1"/>
  <c r="AY65" i="10" s="1"/>
  <c r="AY30" i="10" a="1"/>
  <c r="AY30" i="10" s="1"/>
  <c r="AY22" i="10" a="1"/>
  <c r="AY22" i="10" s="1"/>
  <c r="AY21" i="10" a="1"/>
  <c r="AY21" i="10" s="1"/>
  <c r="AY32" i="10" a="1"/>
  <c r="AY32" i="10" s="1"/>
  <c r="AY20" i="10" a="1"/>
  <c r="AY20" i="10" s="1"/>
  <c r="AY12" i="10" a="1"/>
  <c r="AY12" i="10" s="1"/>
  <c r="AY16" i="10" a="1"/>
  <c r="AY16" i="10" s="1"/>
  <c r="AY15" i="10" a="1"/>
  <c r="AY15" i="10" s="1"/>
  <c r="AY8" i="10" a="1"/>
  <c r="AY8" i="10" s="1"/>
  <c r="AY18" i="10" a="1"/>
  <c r="AY18" i="10" s="1"/>
  <c r="AY10" i="10" a="1"/>
  <c r="AY10" i="10" s="1"/>
  <c r="AY13" i="10" a="1"/>
  <c r="AY13" i="10" s="1"/>
  <c r="AY8" i="3" a="1"/>
  <c r="AY8" i="3" s="1"/>
  <c r="AY9" i="3" a="1"/>
  <c r="AY9" i="3" s="1"/>
  <c r="AY14" i="3" a="1"/>
  <c r="AY14" i="3" s="1"/>
  <c r="AY17" i="3" a="1"/>
  <c r="AY17" i="3" s="1"/>
  <c r="AY26" i="3" a="1"/>
  <c r="AY26" i="3" s="1"/>
  <c r="AY28" i="3" a="1"/>
  <c r="AY28" i="3" s="1"/>
  <c r="AY41" i="3" a="1"/>
  <c r="AY41" i="3" s="1"/>
  <c r="AY42" i="3" a="1"/>
  <c r="AY42" i="3" s="1"/>
  <c r="AY43" i="3" a="1"/>
  <c r="AY43" i="3" s="1"/>
  <c r="AY51" i="3" a="1"/>
  <c r="AY51" i="3" s="1"/>
  <c r="AY55" i="3" a="1"/>
  <c r="AY55" i="3" s="1"/>
  <c r="AY19" i="3" a="1"/>
  <c r="AY19" i="3" s="1"/>
  <c r="AY21" i="3" a="1"/>
  <c r="AY21" i="3" s="1"/>
  <c r="AY30" i="3" a="1"/>
  <c r="AY30" i="3" s="1"/>
  <c r="AY44" i="3" a="1"/>
  <c r="AY44" i="3" s="1"/>
  <c r="AY54" i="3" a="1"/>
  <c r="AY54" i="3" s="1"/>
  <c r="AY13" i="3" a="1"/>
  <c r="AY13" i="3" s="1"/>
  <c r="AY23" i="3" a="1"/>
  <c r="AY23" i="3" s="1"/>
  <c r="AY32" i="3" a="1"/>
  <c r="AY32" i="3" s="1"/>
  <c r="AY34" i="3" a="1"/>
  <c r="AY34" i="3" s="1"/>
  <c r="AY45" i="3" a="1"/>
  <c r="AY45" i="3" s="1"/>
  <c r="AY46" i="3" a="1"/>
  <c r="AY46" i="3" s="1"/>
  <c r="AY47" i="3" a="1"/>
  <c r="AY47" i="3" s="1"/>
  <c r="AY50" i="3" a="1"/>
  <c r="AY50" i="3" s="1"/>
  <c r="AY22" i="3" a="1"/>
  <c r="AY22" i="3" s="1"/>
  <c r="AY24" i="3" a="1"/>
  <c r="AY24" i="3" s="1"/>
  <c r="AY33" i="3" a="1"/>
  <c r="AY33" i="3" s="1"/>
  <c r="AY39" i="3" a="1"/>
  <c r="AY39" i="3" s="1"/>
  <c r="AY52" i="3" a="1"/>
  <c r="AY52" i="3" s="1"/>
  <c r="AY18" i="3" a="1"/>
  <c r="AY18" i="3" s="1"/>
  <c r="AY27" i="3" a="1"/>
  <c r="AY27" i="3" s="1"/>
  <c r="AY60" i="3" a="1"/>
  <c r="AY60" i="3" s="1"/>
  <c r="AY67" i="3" a="1"/>
  <c r="AY67" i="3" s="1"/>
  <c r="AY71" i="3" a="1"/>
  <c r="AY71" i="3" s="1"/>
  <c r="AY73" i="3" a="1"/>
  <c r="AY73" i="3" s="1"/>
  <c r="AY80" i="3" a="1"/>
  <c r="AY80" i="3" s="1"/>
  <c r="AY91" i="3" a="1"/>
  <c r="AY91" i="3" s="1"/>
  <c r="AY104" i="3" a="1"/>
  <c r="AY104" i="3" s="1"/>
  <c r="AY11" i="3" a="1"/>
  <c r="AY11" i="3" s="1"/>
  <c r="AY31" i="3" a="1"/>
  <c r="AY31" i="3" s="1"/>
  <c r="AY56" i="3" a="1"/>
  <c r="AY56" i="3" s="1"/>
  <c r="AY63" i="3" a="1"/>
  <c r="AY63" i="3" s="1"/>
  <c r="AY70" i="3" a="1"/>
  <c r="AY70" i="3" s="1"/>
  <c r="AY10" i="3" a="1"/>
  <c r="AY10" i="3" s="1"/>
  <c r="AY35" i="3" a="1"/>
  <c r="AY35" i="3" s="1"/>
  <c r="AY66" i="3" a="1"/>
  <c r="AY66" i="3" s="1"/>
  <c r="AY75" i="3" a="1"/>
  <c r="AY75" i="3" s="1"/>
  <c r="AY77" i="3" a="1"/>
  <c r="AY77" i="3" s="1"/>
  <c r="AY25" i="3" a="1"/>
  <c r="AY25" i="3" s="1"/>
  <c r="AY53" i="3" a="1"/>
  <c r="AY53" i="3" s="1"/>
  <c r="AY59" i="3" a="1"/>
  <c r="AY59" i="3" s="1"/>
  <c r="AY69" i="3" a="1"/>
  <c r="AY69" i="3" s="1"/>
  <c r="AY79" i="3" a="1"/>
  <c r="AY79" i="3" s="1"/>
  <c r="AY38" i="3" a="1"/>
  <c r="AY38" i="3" s="1"/>
  <c r="AY62" i="3" a="1"/>
  <c r="AY62" i="3" s="1"/>
  <c r="AY99" i="3" a="1"/>
  <c r="AY99" i="3" s="1"/>
  <c r="AY114" i="3" a="1"/>
  <c r="AY114" i="3" s="1"/>
  <c r="AY20" i="3" a="1"/>
  <c r="AY20" i="3" s="1"/>
  <c r="AY74" i="3" a="1"/>
  <c r="AY74" i="3" s="1"/>
  <c r="AY82" i="3" a="1"/>
  <c r="AY82" i="3" s="1"/>
  <c r="AY84" i="3" a="1"/>
  <c r="AY84" i="3" s="1"/>
  <c r="AY86" i="3" a="1"/>
  <c r="AY86" i="3" s="1"/>
  <c r="AY88" i="3" a="1"/>
  <c r="AY88" i="3" s="1"/>
  <c r="AY90" i="3" a="1"/>
  <c r="AY90" i="3" s="1"/>
  <c r="AY92" i="3" a="1"/>
  <c r="AY92" i="3" s="1"/>
  <c r="AY94" i="3" a="1"/>
  <c r="AY94" i="3" s="1"/>
  <c r="AY101" i="3" a="1"/>
  <c r="AY101" i="3" s="1"/>
  <c r="AY105" i="3" a="1"/>
  <c r="AY105" i="3" s="1"/>
  <c r="AY107" i="3" a="1"/>
  <c r="AY107" i="3" s="1"/>
  <c r="AY15" i="3" a="1"/>
  <c r="AY15" i="3" s="1"/>
  <c r="AY40" i="3" a="1"/>
  <c r="AY40" i="3" s="1"/>
  <c r="AY61" i="3" a="1"/>
  <c r="AY61" i="3" s="1"/>
  <c r="AY12" i="3" a="1"/>
  <c r="AY12" i="3" s="1"/>
  <c r="AY49" i="3" a="1"/>
  <c r="AY49" i="3" s="1"/>
  <c r="AY64" i="3" a="1"/>
  <c r="AY64" i="3" s="1"/>
  <c r="AY97" i="3" a="1"/>
  <c r="AY97" i="3" s="1"/>
  <c r="AY68" i="3" a="1"/>
  <c r="AY68" i="3" s="1"/>
  <c r="AY85" i="3" a="1"/>
  <c r="AY85" i="3" s="1"/>
  <c r="AY106" i="3" a="1"/>
  <c r="AY106" i="3" s="1"/>
  <c r="AY29" i="3" a="1"/>
  <c r="AY29" i="3" s="1"/>
  <c r="AY58" i="3" a="1"/>
  <c r="AY58" i="3" s="1"/>
  <c r="AY72" i="3" a="1"/>
  <c r="AY72" i="3" s="1"/>
  <c r="AY83" i="3" a="1"/>
  <c r="AY83" i="3" s="1"/>
  <c r="AY116" i="3" a="1"/>
  <c r="AY116" i="3" s="1"/>
  <c r="AY76" i="3" a="1"/>
  <c r="AY76" i="3" s="1"/>
  <c r="AY78" i="3" a="1"/>
  <c r="AY78" i="3" s="1"/>
  <c r="AY96" i="3" a="1"/>
  <c r="AY96" i="3" s="1"/>
  <c r="AY98" i="3" a="1"/>
  <c r="AY98" i="3" s="1"/>
  <c r="AY103" i="3" a="1"/>
  <c r="AY103" i="3" s="1"/>
  <c r="AY110" i="3" a="1"/>
  <c r="AY110" i="3" s="1"/>
  <c r="AY111" i="3" a="1"/>
  <c r="AY111" i="3" s="1"/>
  <c r="AY119" i="3" a="1"/>
  <c r="AY119" i="3" s="1"/>
  <c r="AY122" i="3" a="1"/>
  <c r="AY122" i="3" s="1"/>
  <c r="AY87" i="3" a="1"/>
  <c r="AY87" i="3" s="1"/>
  <c r="AY108" i="3" a="1"/>
  <c r="AY108" i="3" s="1"/>
  <c r="AY109" i="3" a="1"/>
  <c r="AY109" i="3" s="1"/>
  <c r="AY115" i="3" a="1"/>
  <c r="AY115" i="3" s="1"/>
  <c r="AY121" i="3" a="1"/>
  <c r="AY121" i="3" s="1"/>
  <c r="AY57" i="3" a="1"/>
  <c r="AY57" i="3" s="1"/>
  <c r="AY89" i="3" a="1"/>
  <c r="AY89" i="3" s="1"/>
  <c r="AY118" i="3" a="1"/>
  <c r="AY118" i="3" s="1"/>
  <c r="AY36" i="3" a="1"/>
  <c r="AY36" i="3" s="1"/>
  <c r="AY81" i="3" a="1"/>
  <c r="AY81" i="3" s="1"/>
  <c r="AY100" i="3" a="1"/>
  <c r="AY100" i="3" s="1"/>
  <c r="AY102" i="3" a="1"/>
  <c r="AY102" i="3" s="1"/>
  <c r="AY112" i="3" a="1"/>
  <c r="AY112" i="3" s="1"/>
  <c r="AY117" i="3" a="1"/>
  <c r="AY117" i="3" s="1"/>
  <c r="AY120" i="3" a="1"/>
  <c r="AY120" i="3" s="1"/>
  <c r="AY37" i="3" a="1"/>
  <c r="AY37" i="3" s="1"/>
  <c r="AY48" i="3" a="1"/>
  <c r="AY48" i="3" s="1"/>
  <c r="AY16" i="3" a="1"/>
  <c r="AY16" i="3" s="1"/>
  <c r="AY65" i="3" a="1"/>
  <c r="AY65" i="3" s="1"/>
  <c r="AY93" i="3" a="1"/>
  <c r="AY93" i="3" s="1"/>
  <c r="AY95" i="3" a="1"/>
  <c r="AY95" i="3" s="1"/>
  <c r="AY113" i="3" a="1"/>
  <c r="AY113" i="3" s="1"/>
  <c r="AX1001" i="11" l="1"/>
  <c r="AY88" i="11" a="1"/>
  <c r="AY88" i="11" s="1"/>
  <c r="AY80" i="11" a="1"/>
  <c r="AY80" i="11" s="1"/>
  <c r="AY44" i="11" a="1"/>
  <c r="AY44" i="11" s="1"/>
  <c r="AY69" i="11" a="1"/>
  <c r="AY69" i="11" s="1"/>
  <c r="AY57" i="11" a="1"/>
  <c r="AY57" i="11" s="1"/>
  <c r="AY46" i="11" a="1"/>
  <c r="AY46" i="11" s="1"/>
  <c r="AY25" i="11" a="1"/>
  <c r="AY25" i="11" s="1"/>
  <c r="AY27" i="11" a="1"/>
  <c r="AY27" i="11" s="1"/>
  <c r="AY34" i="11" a="1"/>
  <c r="AY34" i="11" s="1"/>
  <c r="AY32" i="11" a="1"/>
  <c r="AY32" i="11" s="1"/>
  <c r="AY8" i="11" a="1"/>
  <c r="AY8" i="11" s="1"/>
  <c r="AY66" i="11" a="1"/>
  <c r="AY66" i="11" s="1"/>
  <c r="AY33" i="11" a="1"/>
  <c r="AY33" i="11" s="1"/>
  <c r="AY59" i="11" a="1"/>
  <c r="AY59" i="11" s="1"/>
  <c r="AY74" i="11" a="1"/>
  <c r="AY74" i="11" s="1"/>
  <c r="AY22" i="11" a="1"/>
  <c r="AY22" i="11" s="1"/>
  <c r="AY13" i="11" a="1"/>
  <c r="AY13" i="11" s="1"/>
  <c r="AY48" i="11" a="1"/>
  <c r="AY48" i="11" s="1"/>
  <c r="AY91" i="11" a="1"/>
  <c r="AY91" i="11" s="1"/>
  <c r="AY77" i="11" a="1"/>
  <c r="AY77" i="11" s="1"/>
  <c r="AY84" i="11" a="1"/>
  <c r="AY84" i="11" s="1"/>
  <c r="AY53" i="11" a="1"/>
  <c r="AY53" i="11" s="1"/>
  <c r="AY47" i="11" a="1"/>
  <c r="AY47" i="11" s="1"/>
  <c r="AY42" i="11" a="1"/>
  <c r="AY42" i="11" s="1"/>
  <c r="AY17" i="11" a="1"/>
  <c r="AY17" i="11" s="1"/>
  <c r="AY19" i="11" a="1"/>
  <c r="AY19" i="11" s="1"/>
  <c r="AY28" i="11" a="1"/>
  <c r="AY28" i="11" s="1"/>
  <c r="AY31" i="11" a="1"/>
  <c r="AY31" i="11" s="1"/>
  <c r="AY64" i="11" a="1"/>
  <c r="AY64" i="11" s="1"/>
  <c r="AY72" i="11" a="1"/>
  <c r="AY72" i="11" s="1"/>
  <c r="AY12" i="11" a="1"/>
  <c r="AY12" i="11" s="1"/>
  <c r="AY70" i="11" a="1"/>
  <c r="AY70" i="11" s="1"/>
  <c r="AY45" i="11" a="1"/>
  <c r="AY45" i="11" s="1"/>
  <c r="AY56" i="11" a="1"/>
  <c r="AY56" i="11" s="1"/>
  <c r="AY35" i="11" a="1"/>
  <c r="AY35" i="11" s="1"/>
  <c r="AY61" i="11" a="1"/>
  <c r="AY61" i="11" s="1"/>
  <c r="AY14" i="11" a="1"/>
  <c r="AY14" i="11" s="1"/>
  <c r="AY16" i="11" a="1"/>
  <c r="AY16" i="11" s="1"/>
  <c r="AY78" i="11" a="1"/>
  <c r="AY78" i="11" s="1"/>
  <c r="AY73" i="11" a="1"/>
  <c r="AY73" i="11" s="1"/>
  <c r="AY75" i="11" a="1"/>
  <c r="AY75" i="11" s="1"/>
  <c r="AY67" i="11" a="1"/>
  <c r="AY67" i="11" s="1"/>
  <c r="AY43" i="11" a="1"/>
  <c r="AY43" i="11" s="1"/>
  <c r="AY38" i="11" a="1"/>
  <c r="AY38" i="11" s="1"/>
  <c r="AY9" i="11" a="1"/>
  <c r="AY9" i="11" s="1"/>
  <c r="AY11" i="11" a="1"/>
  <c r="AY11" i="11" s="1"/>
  <c r="AY20" i="11" a="1"/>
  <c r="AY20" i="11" s="1"/>
  <c r="AY21" i="11" a="1"/>
  <c r="AY21" i="11" s="1"/>
  <c r="AY89" i="11" a="1"/>
  <c r="AY89" i="11" s="1"/>
  <c r="AY39" i="11" a="1"/>
  <c r="AY39" i="11" s="1"/>
  <c r="AY52" i="11" a="1"/>
  <c r="AY52" i="11" s="1"/>
  <c r="AY24" i="11" a="1"/>
  <c r="AY24" i="11" s="1"/>
  <c r="AY62" i="11" a="1"/>
  <c r="AY62" i="11" s="1"/>
  <c r="AY23" i="11" a="1"/>
  <c r="AY23" i="11" s="1"/>
  <c r="AY68" i="11" a="1"/>
  <c r="AY68" i="11" s="1"/>
  <c r="AY65" i="11" a="1"/>
  <c r="AY65" i="11" s="1"/>
  <c r="AY18" i="11" a="1"/>
  <c r="AY18" i="11" s="1"/>
  <c r="AY71" i="11" a="1"/>
  <c r="AY71" i="11" s="1"/>
  <c r="AY49" i="11" a="1"/>
  <c r="AY49" i="11" s="1"/>
  <c r="AY41" i="11" a="1"/>
  <c r="AY41" i="11" s="1"/>
  <c r="AY63" i="11" a="1"/>
  <c r="AY63" i="11" s="1"/>
  <c r="AY54" i="11" a="1"/>
  <c r="AY54" i="11" s="1"/>
  <c r="AY90" i="11" a="1"/>
  <c r="AY90" i="11" s="1"/>
  <c r="AY87" i="11" a="1"/>
  <c r="AY87" i="11" s="1"/>
  <c r="AY86" i="11" a="1"/>
  <c r="AY86" i="11" s="1"/>
  <c r="AY51" i="11" a="1"/>
  <c r="AY51" i="11" s="1"/>
  <c r="AY81" i="11" a="1"/>
  <c r="AY81" i="11" s="1"/>
  <c r="AY79" i="11" a="1"/>
  <c r="AY79" i="11" s="1"/>
  <c r="AY36" i="11" a="1"/>
  <c r="AY36" i="11" s="1"/>
  <c r="AY55" i="11" a="1"/>
  <c r="AY55" i="11" s="1"/>
  <c r="AY40" i="11" a="1"/>
  <c r="AY40" i="11" s="1"/>
  <c r="AY37" i="11" a="1"/>
  <c r="AY37" i="11" s="1"/>
  <c r="AY29" i="11" a="1"/>
  <c r="AY29" i="11" s="1"/>
  <c r="AY15" i="11" a="1"/>
  <c r="AY15" i="11" s="1"/>
  <c r="AY76" i="11" a="1"/>
  <c r="AY76" i="11" s="1"/>
  <c r="AY82" i="11" a="1"/>
  <c r="AY82" i="11" s="1"/>
  <c r="AY60" i="11" a="1"/>
  <c r="AY60" i="11" s="1"/>
  <c r="AY30" i="11" a="1"/>
  <c r="AY30" i="11" s="1"/>
  <c r="AY26" i="11" a="1"/>
  <c r="AY26" i="11" s="1"/>
  <c r="AY85" i="11" a="1"/>
  <c r="AY85" i="11" s="1"/>
  <c r="AY50" i="11" a="1"/>
  <c r="AY50" i="11" s="1"/>
  <c r="AY58" i="11" a="1"/>
  <c r="AY58" i="11" s="1"/>
  <c r="AY83" i="11" a="1"/>
  <c r="AY83" i="11" s="1"/>
  <c r="AY10" i="11" a="1"/>
  <c r="AY10" i="11" s="1"/>
  <c r="AY1001" i="3"/>
  <c r="AY1001" i="10"/>
  <c r="AY1001" i="11" l="1"/>
  <c r="E13" i="1"/>
  <c r="E15" i="1" s="1"/>
  <c r="F13" i="1"/>
  <c r="F15" i="1" s="1"/>
  <c r="G13" i="1"/>
  <c r="F19" i="1" l="1"/>
  <c r="E19" i="1"/>
  <c r="E17" i="1"/>
  <c r="G15" i="1"/>
  <c r="G19" i="1" s="1"/>
  <c r="F12" i="1" l="1"/>
  <c r="E20" i="1"/>
  <c r="F16" i="1" l="1"/>
  <c r="F17" i="1" s="1"/>
  <c r="G12" i="1" l="1"/>
  <c r="F20" i="1"/>
  <c r="G16" i="1" l="1"/>
  <c r="G17" i="1" s="1"/>
  <c r="G20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<sst xmlns="http://schemas.openxmlformats.org/spreadsheetml/2006/main" count="1080" uniqueCount="109">
  <si>
    <t>Scenario</t>
  </si>
  <si>
    <t>Scenario 1</t>
  </si>
  <si>
    <t>Starting ARR</t>
  </si>
  <si>
    <t>Gross New ARR</t>
  </si>
  <si>
    <t>Churn</t>
  </si>
  <si>
    <t>Ending ARR</t>
  </si>
  <si>
    <t>Hires</t>
  </si>
  <si>
    <t>-</t>
  </si>
  <si>
    <t>Churn %</t>
  </si>
  <si>
    <t>FY25</t>
  </si>
  <si>
    <t>FY26</t>
  </si>
  <si>
    <t>FY27</t>
  </si>
  <si>
    <t>Attrition</t>
  </si>
  <si>
    <t>Bears</t>
  </si>
  <si>
    <t>Turtles</t>
  </si>
  <si>
    <t>Volcanoes</t>
  </si>
  <si>
    <t>Ranchers</t>
  </si>
  <si>
    <t>Frogs</t>
  </si>
  <si>
    <t>Sharks</t>
  </si>
  <si>
    <t>Pandas</t>
  </si>
  <si>
    <t>Lions</t>
  </si>
  <si>
    <t>Total</t>
  </si>
  <si>
    <t>Input</t>
  </si>
  <si>
    <t>Employee ID</t>
  </si>
  <si>
    <t>Full Name</t>
  </si>
  <si>
    <t>Ramp Date</t>
  </si>
  <si>
    <t>Rep A</t>
  </si>
  <si>
    <t>Rep B</t>
  </si>
  <si>
    <t>Rep C</t>
  </si>
  <si>
    <t>Rep D</t>
  </si>
  <si>
    <t>TBH</t>
  </si>
  <si>
    <t>ABC</t>
  </si>
  <si>
    <t>Scenario select</t>
  </si>
  <si>
    <t>Reporting Territory</t>
  </si>
  <si>
    <t>Calculation</t>
  </si>
  <si>
    <t>Scenario 1 quota by rep</t>
  </si>
  <si>
    <t>Start Date</t>
  </si>
  <si>
    <t>Termination Date</t>
  </si>
  <si>
    <t>ID and Territory</t>
  </si>
  <si>
    <t>Ramp and Termination Dates</t>
  </si>
  <si>
    <r>
      <t xml:space="preserve">FY25 Annualized Quotas </t>
    </r>
    <r>
      <rPr>
        <sz val="10"/>
        <color theme="0"/>
        <rFont val="Arial"/>
        <family val="2"/>
        <scheme val="minor"/>
      </rPr>
      <t>(excl. ramp effects)</t>
    </r>
  </si>
  <si>
    <r>
      <t xml:space="preserve">FY27 Annualized Quotas </t>
    </r>
    <r>
      <rPr>
        <sz val="10"/>
        <color theme="0"/>
        <rFont val="Arial"/>
        <family val="2"/>
        <scheme val="minor"/>
      </rPr>
      <t>(excl. ramp effects)</t>
    </r>
  </si>
  <si>
    <r>
      <t xml:space="preserve">FY26 Annualized Quotas </t>
    </r>
    <r>
      <rPr>
        <sz val="10"/>
        <color theme="0"/>
        <rFont val="Arial"/>
        <family val="2"/>
        <scheme val="minor"/>
      </rPr>
      <t>(excl. ramp effects)</t>
    </r>
  </si>
  <si>
    <t>Final Annualized Quota</t>
  </si>
  <si>
    <t>Annualized Quota Override</t>
  </si>
  <si>
    <t>Rep E</t>
  </si>
  <si>
    <t>Rep F</t>
  </si>
  <si>
    <t>Rep G</t>
  </si>
  <si>
    <t>Rep H</t>
  </si>
  <si>
    <t>Rep I</t>
  </si>
  <si>
    <t>Rep J</t>
  </si>
  <si>
    <t>Rep K</t>
  </si>
  <si>
    <t>Rep L</t>
  </si>
  <si>
    <t>Rep M</t>
  </si>
  <si>
    <t>Rep N</t>
  </si>
  <si>
    <t>Rep O</t>
  </si>
  <si>
    <t>Rep P</t>
  </si>
  <si>
    <t>Rep Q</t>
  </si>
  <si>
    <t>Rep R</t>
  </si>
  <si>
    <t>Rep S</t>
  </si>
  <si>
    <t>Rep T</t>
  </si>
  <si>
    <t>Rep U</t>
  </si>
  <si>
    <t>Rep V</t>
  </si>
  <si>
    <t>Rep W</t>
  </si>
  <si>
    <t>Rep X</t>
  </si>
  <si>
    <t>Rep Y</t>
  </si>
  <si>
    <t>Rep Z</t>
  </si>
  <si>
    <t>Rep AA</t>
  </si>
  <si>
    <t>Rep AB</t>
  </si>
  <si>
    <t>Rep AC</t>
  </si>
  <si>
    <t>Rep AD</t>
  </si>
  <si>
    <t>Rep AE</t>
  </si>
  <si>
    <t>Rep AF</t>
  </si>
  <si>
    <t>Rep AG</t>
  </si>
  <si>
    <t>Rep AH</t>
  </si>
  <si>
    <t>Rep AI</t>
  </si>
  <si>
    <t>Rep AJ</t>
  </si>
  <si>
    <t>FY6</t>
  </si>
  <si>
    <t>Detailed headcount by territory</t>
  </si>
  <si>
    <t>Starting headcount</t>
  </si>
  <si>
    <t>Actuals</t>
  </si>
  <si>
    <t>Projected</t>
  </si>
  <si>
    <t>Net New ARR Growth %</t>
  </si>
  <si>
    <t>Net ARR Growth %</t>
  </si>
  <si>
    <t>AE Capacity</t>
  </si>
  <si>
    <t>Semi Ramp Date</t>
  </si>
  <si>
    <t>Instructions</t>
  </si>
  <si>
    <t>FY24</t>
  </si>
  <si>
    <t>FY23</t>
  </si>
  <si>
    <t>Semi ramp period</t>
  </si>
  <si>
    <t>Ramp period</t>
  </si>
  <si>
    <t>Period</t>
  </si>
  <si>
    <t>Days</t>
  </si>
  <si>
    <t>General assumptions</t>
  </si>
  <si>
    <t>Ramp assumptions</t>
  </si>
  <si>
    <t>Scenario 2 quota by rep</t>
  </si>
  <si>
    <t>Scenario 3 quota by rep</t>
  </si>
  <si>
    <t>Please input your company's details in the cells highlighted in gray on this tab, the Scenario 1 tab, the Scenario 2 tab, and the Scenario 3 tab.  Please do not edit the white cells--you may break the formulas.</t>
  </si>
  <si>
    <t>Formula / label</t>
  </si>
  <si>
    <t>Attrition &amp; hiring by month</t>
  </si>
  <si>
    <t>Key</t>
  </si>
  <si>
    <t>Quota per rep assumptions ($K)</t>
  </si>
  <si>
    <t>ARR by year ($K)</t>
  </si>
  <si>
    <t>Actual Quota by Rep and Month ($K, includes ramp effects)</t>
  </si>
  <si>
    <t>Annualized Quota by Rep and Year ($K, excludes ramp effects)</t>
  </si>
  <si>
    <t>Non-AE Capacity</t>
  </si>
  <si>
    <t>Please download this as an Excel before using. If you try to use it in Google Sheets, some formulas may break.</t>
  </si>
  <si>
    <t>Scenario assumptions</t>
  </si>
  <si>
    <t>Input / assumption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</si>
</sst>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"/>
    <numFmt numFmtId="165" formatCode="0.0%"/>
    <numFmt numFmtId="166" formatCode="m/d/yyyy"/>
    <numFmt numFmtId="167" formatCode="yyyy\-mm\-dd"/>
    <numFmt numFmtId="168" formatCode="yyyy\-mm\-dd;@"/>
  </numFmts>
  <fonts count="1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name val="Arial"/>
      <family val="2"/>
      <scheme val="minor"/>
    </font>
    <font>
      <i/>
      <sz val="10"/>
      <color rgb="FF0000FF"/>
      <name val="Arial"/>
      <family val="2"/>
      <scheme val="minor"/>
    </font>
    <font>
      <b/>
      <sz val="10"/>
      <color rgb="FFFFFFFF"/>
      <name val="Arial"/>
      <family val="2"/>
      <scheme val="minor"/>
    </font>
    <font>
      <i/>
      <sz val="10"/>
      <color theme="1"/>
      <name val="Arial"/>
      <family val="2"/>
      <scheme val="minor"/>
    </font>
    <font>
      <i/>
      <sz val="10"/>
      <color rgb="FF000000"/>
      <name val="Arial"/>
      <family val="2"/>
      <scheme val="minor"/>
    </font>
    <font>
      <b/>
      <i/>
      <sz val="10"/>
      <color rgb="FF000000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b/>
      <sz val="10"/>
      <color theme="0"/>
      <name val="Arial"/>
      <family val="2"/>
      <scheme val="minor"/>
    </font>
    <font>
      <sz val="10"/>
      <color theme="0"/>
      <name val="Arial"/>
      <family val="2"/>
      <scheme val="minor"/>
    </font>
    <font>
      <b/>
      <sz val="10"/>
      <color rgb="FF0000FF"/>
      <name val="Arial"/>
      <family val="2"/>
      <scheme val="minor"/>
    </font>
    <font>
      <i/>
      <sz val="10"/>
      <color theme="0" tint="-0.14999847407452621"/>
      <name val="Arial"/>
      <family val="2"/>
      <scheme val="minor"/>
    </font>
    <font>
      <i/>
      <sz val="10"/>
      <color theme="0" tint="-0.249977111117893"/>
      <name val="Arial"/>
      <family val="2"/>
      <scheme val="minor"/>
    </font>
    <font>
      <b/>
      <sz val="9"/>
      <color theme="0"/>
      <name val="Roboto"/>
    </font>
  </fonts>
  <fills count="20">
    <fill>
      <patternFill patternType="none"/>
    </fill>
    <fill>
      <patternFill patternType="gray125"/>
    </fill>
    <fill>
      <patternFill patternType="solid">
        <fgColor rgb="FFD4DDD8"/>
        <bgColor rgb="FFD9EA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4A86E8"/>
      </patternFill>
    </fill>
    <fill>
      <patternFill patternType="solid">
        <fgColor rgb="FF7CA399"/>
        <bgColor indexed="64"/>
      </patternFill>
    </fill>
    <fill>
      <patternFill patternType="solid">
        <fgColor rgb="FF224F41"/>
        <bgColor indexed="64"/>
      </patternFill>
    </fill>
    <fill>
      <patternFill patternType="solid">
        <fgColor rgb="FFD4DDD8"/>
        <bgColor rgb="FFF3F3F3"/>
      </patternFill>
    </fill>
    <fill>
      <patternFill patternType="solid">
        <fgColor rgb="FFD4DDD8"/>
        <bgColor theme="4"/>
      </patternFill>
    </fill>
    <fill>
      <patternFill patternType="solid">
        <fgColor rgb="FFD4DDD8"/>
        <bgColor rgb="FF4A86E8"/>
      </patternFill>
    </fill>
    <fill>
      <patternFill patternType="solid">
        <fgColor rgb="FFD4DDD8"/>
        <bgColor rgb="FFFFE599"/>
      </patternFill>
    </fill>
    <fill>
      <patternFill patternType="solid">
        <fgColor rgb="FFD4DDD8"/>
        <bgColor rgb="FFD0E0E3"/>
      </patternFill>
    </fill>
    <fill>
      <patternFill patternType="solid">
        <fgColor rgb="FF7CA399"/>
        <bgColor rgb="FF203764"/>
      </patternFill>
    </fill>
    <fill>
      <patternFill patternType="solid">
        <fgColor theme="2" tint="-4.9989318521683403E-2"/>
        <bgColor rgb="FFD9EAD3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7CA399"/>
        <bgColor rgb="FFFFE599"/>
      </patternFill>
    </fill>
    <fill>
      <patternFill patternType="solid">
        <fgColor rgb="FF7CA399"/>
        <bgColor rgb="FFD0E0E3"/>
      </patternFill>
    </fill>
    <fill>
      <patternFill patternType="solid">
        <fgColor theme="6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24F41"/>
      </left>
      <right style="thin">
        <color rgb="FF224F41"/>
      </right>
      <top style="thin">
        <color rgb="FF224F41"/>
      </top>
      <bottom/>
      <diagonal/>
    </border>
    <border>
      <left style="thin">
        <color rgb="FF224F41"/>
      </left>
      <right style="thin">
        <color rgb="FF224F41"/>
      </right>
      <top/>
      <bottom style="thin">
        <color rgb="FF224F41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rgb="FF00000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131">
    <xf numFmtId="0" fontId="0" fillId="0" borderId="0" xfId="0"/>
    <xf numFmtId="10" fontId="1" fillId="0" borderId="0" xfId="0" applyNumberFormat="1" applyFont="1"/>
    <xf numFmtId="0" fontId="1" fillId="0" borderId="0" xfId="0" applyFont="1" applyAlignment="1">
      <alignment vertical="center" wrapText="1"/>
    </xf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165" fontId="1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0" xfId="0" applyFont="1"/>
    <xf numFmtId="10" fontId="8" fillId="0" borderId="0" xfId="0" applyNumberFormat="1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7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0" fontId="14" fillId="0" borderId="0" xfId="0" applyFont="1"/>
    <xf numFmtId="0" fontId="3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5" fillId="3" borderId="11" xfId="0" applyFont="1" applyFill="1" applyBorder="1" applyAlignment="1">
      <alignment horizontal="left" vertical="center" wrapText="1"/>
    </xf>
    <xf numFmtId="0" fontId="1" fillId="0" borderId="12" xfId="0" applyFont="1" applyBorder="1"/>
    <xf numFmtId="0" fontId="3" fillId="5" borderId="0" xfId="0" applyFont="1" applyFill="1"/>
    <xf numFmtId="0" fontId="12" fillId="5" borderId="0" xfId="0" applyFont="1" applyFill="1"/>
    <xf numFmtId="0" fontId="1" fillId="6" borderId="0" xfId="0" applyFont="1" applyFill="1"/>
    <xf numFmtId="0" fontId="1" fillId="6" borderId="0" xfId="0" applyFont="1" applyFill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8" fillId="6" borderId="0" xfId="0" applyFont="1" applyFill="1"/>
    <xf numFmtId="164" fontId="8" fillId="6" borderId="0" xfId="0" applyNumberFormat="1" applyFont="1" applyFill="1"/>
    <xf numFmtId="0" fontId="12" fillId="6" borderId="0" xfId="0" applyFont="1" applyFill="1"/>
    <xf numFmtId="0" fontId="16" fillId="0" borderId="0" xfId="0" applyFont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" fillId="9" borderId="14" xfId="0" applyFont="1" applyFill="1" applyBorder="1" applyAlignment="1">
      <alignment horizontal="left" vertical="center" wrapText="1"/>
    </xf>
    <xf numFmtId="0" fontId="2" fillId="10" borderId="14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167" fontId="2" fillId="12" borderId="14" xfId="0" applyNumberFormat="1" applyFont="1" applyFill="1" applyBorder="1" applyAlignment="1">
      <alignment horizontal="left" vertical="center"/>
    </xf>
    <xf numFmtId="167" fontId="2" fillId="13" borderId="14" xfId="0" applyNumberFormat="1" applyFont="1" applyFill="1" applyBorder="1" applyAlignment="1">
      <alignment horizontal="left" vertical="center"/>
    </xf>
    <xf numFmtId="168" fontId="3" fillId="0" borderId="0" xfId="0" applyNumberFormat="1" applyFont="1"/>
    <xf numFmtId="0" fontId="2" fillId="0" borderId="14" xfId="0" applyFont="1" applyBorder="1" applyAlignment="1">
      <alignment horizontal="center" vertical="center"/>
    </xf>
    <xf numFmtId="0" fontId="4" fillId="0" borderId="0" xfId="0" applyFont="1"/>
    <xf numFmtId="0" fontId="4" fillId="8" borderId="14" xfId="0" applyFont="1" applyFill="1" applyBorder="1" applyAlignment="1">
      <alignment vertical="center" wrapText="1"/>
    </xf>
    <xf numFmtId="0" fontId="3" fillId="0" borderId="3" xfId="0" applyFont="1" applyBorder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vertical="center"/>
    </xf>
    <xf numFmtId="9" fontId="1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165" fontId="3" fillId="0" borderId="9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7" fillId="14" borderId="14" xfId="0" applyFont="1" applyFill="1" applyBorder="1" applyAlignment="1">
      <alignment horizontal="center" vertical="center"/>
    </xf>
    <xf numFmtId="0" fontId="9" fillId="0" borderId="0" xfId="0" applyFont="1" applyAlignment="1">
      <alignment horizontal="left" indent="2"/>
    </xf>
    <xf numFmtId="0" fontId="3" fillId="0" borderId="20" xfId="0" applyFont="1" applyBorder="1"/>
    <xf numFmtId="0" fontId="9" fillId="0" borderId="21" xfId="0" applyFont="1" applyBorder="1" applyAlignment="1">
      <alignment horizontal="left" indent="2"/>
    </xf>
    <xf numFmtId="0" fontId="3" fillId="0" borderId="22" xfId="0" applyFont="1" applyBorder="1"/>
    <xf numFmtId="0" fontId="4" fillId="0" borderId="19" xfId="0" applyFont="1" applyBorder="1"/>
    <xf numFmtId="0" fontId="12" fillId="0" borderId="0" xfId="0" applyFont="1"/>
    <xf numFmtId="168" fontId="15" fillId="0" borderId="0" xfId="0" applyNumberFormat="1" applyFont="1"/>
    <xf numFmtId="0" fontId="3" fillId="0" borderId="24" xfId="0" applyFont="1" applyBorder="1"/>
    <xf numFmtId="0" fontId="1" fillId="0" borderId="20" xfId="0" applyFont="1" applyBorder="1"/>
    <xf numFmtId="0" fontId="4" fillId="0" borderId="23" xfId="0" applyFont="1" applyBorder="1"/>
    <xf numFmtId="0" fontId="4" fillId="0" borderId="25" xfId="0" applyFont="1" applyBorder="1"/>
    <xf numFmtId="0" fontId="4" fillId="0" borderId="18" xfId="0" applyFont="1" applyBorder="1"/>
    <xf numFmtId="0" fontId="4" fillId="0" borderId="26" xfId="0" applyFont="1" applyBorder="1"/>
    <xf numFmtId="0" fontId="12" fillId="8" borderId="14" xfId="0" applyFont="1" applyFill="1" applyBorder="1" applyAlignment="1">
      <alignment vertical="center" wrapText="1"/>
    </xf>
    <xf numFmtId="165" fontId="4" fillId="15" borderId="9" xfId="0" applyNumberFormat="1" applyFont="1" applyFill="1" applyBorder="1" applyAlignment="1">
      <alignment horizontal="center" vertical="center"/>
    </xf>
    <xf numFmtId="165" fontId="4" fillId="15" borderId="10" xfId="0" applyNumberFormat="1" applyFont="1" applyFill="1" applyBorder="1" applyAlignment="1">
      <alignment horizontal="center"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15" borderId="0" xfId="0" applyNumberFormat="1" applyFont="1" applyFill="1" applyAlignment="1">
      <alignment horizontal="center" vertical="center"/>
    </xf>
    <xf numFmtId="164" fontId="3" fillId="15" borderId="4" xfId="0" applyNumberFormat="1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3" fillId="16" borderId="0" xfId="0" applyNumberFormat="1" applyFont="1" applyFill="1" applyAlignment="1">
      <alignment horizontal="center" vertical="center"/>
    </xf>
    <xf numFmtId="0" fontId="1" fillId="16" borderId="0" xfId="0" applyFont="1" applyFill="1"/>
    <xf numFmtId="0" fontId="1" fillId="16" borderId="0" xfId="0" applyFont="1" applyFill="1" applyAlignment="1">
      <alignment horizontal="left"/>
    </xf>
    <xf numFmtId="164" fontId="1" fillId="16" borderId="0" xfId="0" applyNumberFormat="1" applyFont="1" applyFill="1" applyAlignment="1">
      <alignment horizontal="left"/>
    </xf>
    <xf numFmtId="164" fontId="1" fillId="16" borderId="0" xfId="0" applyNumberFormat="1" applyFont="1" applyFill="1" applyAlignment="1">
      <alignment horizontal="center"/>
    </xf>
    <xf numFmtId="164" fontId="1" fillId="16" borderId="0" xfId="0" applyNumberFormat="1" applyFont="1" applyFill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6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left"/>
    </xf>
    <xf numFmtId="164" fontId="1" fillId="4" borderId="0" xfId="0" applyNumberFormat="1" applyFont="1" applyFill="1"/>
    <xf numFmtId="164" fontId="3" fillId="0" borderId="0" xfId="0" applyNumberFormat="1" applyFont="1"/>
    <xf numFmtId="164" fontId="3" fillId="0" borderId="20" xfId="0" applyNumberFormat="1" applyFont="1" applyBorder="1" applyAlignment="1">
      <alignment horizontal="center" vertical="center"/>
    </xf>
    <xf numFmtId="9" fontId="3" fillId="0" borderId="2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9" fontId="3" fillId="0" borderId="6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164" fontId="1" fillId="0" borderId="0" xfId="0" applyNumberFormat="1" applyFont="1"/>
    <xf numFmtId="166" fontId="1" fillId="16" borderId="0" xfId="0" applyNumberFormat="1" applyFont="1" applyFill="1" applyAlignment="1">
      <alignment horizontal="left"/>
    </xf>
    <xf numFmtId="168" fontId="1" fillId="16" borderId="0" xfId="0" applyNumberFormat="1" applyFont="1" applyFill="1"/>
    <xf numFmtId="168" fontId="1" fillId="16" borderId="0" xfId="0" applyNumberFormat="1" applyFont="1" applyFill="1" applyAlignment="1">
      <alignment horizontal="right"/>
    </xf>
    <xf numFmtId="168" fontId="3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/>
    <xf numFmtId="0" fontId="13" fillId="5" borderId="0" xfId="0" applyFont="1" applyFill="1"/>
    <xf numFmtId="0" fontId="3" fillId="0" borderId="29" xfId="0" applyFont="1" applyBorder="1"/>
    <xf numFmtId="0" fontId="4" fillId="0" borderId="5" xfId="0" applyFont="1" applyBorder="1" applyAlignment="1">
      <alignment horizontal="left" vertical="center"/>
    </xf>
    <xf numFmtId="167" fontId="12" fillId="17" borderId="14" xfId="0" applyNumberFormat="1" applyFont="1" applyFill="1" applyBorder="1" applyAlignment="1">
      <alignment horizontal="left" vertical="center"/>
    </xf>
    <xf numFmtId="167" fontId="12" fillId="18" borderId="14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3" fillId="4" borderId="30" xfId="0" applyFont="1" applyFill="1" applyBorder="1"/>
    <xf numFmtId="0" fontId="4" fillId="0" borderId="31" xfId="0" applyFont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0" fontId="9" fillId="0" borderId="0" xfId="0" applyFont="1" applyAlignment="1">
      <alignment horizontal="left" wrapText="1"/>
    </xf>
    <xf numFmtId="0" fontId="10" fillId="19" borderId="0" xfId="0" applyFont="1" applyFill="1" applyAlignment="1">
      <alignment horizontal="left"/>
    </xf>
    <xf numFmtId="0" fontId="12" fillId="8" borderId="14" xfId="0" applyFont="1" applyFill="1" applyBorder="1" applyAlignment="1">
      <alignment horizontal="center"/>
    </xf>
    <xf numFmtId="0" fontId="12" fillId="8" borderId="14" xfId="0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0" fontId="12" fillId="7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CA399"/>
      <color rgb="FF224F41"/>
      <color rgb="FFD4DD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1</xdr:row>
      <xdr:rowOff>63500</xdr:rowOff>
    </xdr:from>
    <xdr:to>
      <xdr:col>9</xdr:col>
      <xdr:colOff>791772</xdr:colOff>
      <xdr:row>22</xdr:row>
      <xdr:rowOff>102636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8BFE9-E008-474F-9E94-06533A8E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228600"/>
          <a:ext cx="7738672" cy="35062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1428931</xdr:colOff>
      <xdr:row>2</xdr:row>
      <xdr:rowOff>150305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E5EB8-7531-5841-87C9-C18EF8FF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162560"/>
          <a:ext cx="1428931" cy="312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ECC5-0716-D74B-B591-D3CA6CABDD99}">
  <dimension ref="A1"/>
  <sheetViews>
    <sheetView showGridLines="0" tabSelected="1" zoomScale="218" workbookViewId="0">
      <selection activeCell="B26" sqref="B26"/>
    </sheetView>
  </sheetViews>
  <sheetFormatPr baseColWidth="10" defaultRowHeight="13" x14ac:dyDescent="0.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CB42E-193E-CA4B-83C2-0005439CDF83}">
  <sheetPr>
    <tabColor theme="4" tint="0.79998168889431442"/>
  </sheetPr>
  <dimension ref="B5:H26"/>
  <sheetViews>
    <sheetView showGridLines="0" topLeftCell="A4" zoomScale="180" workbookViewId="0">
      <selection activeCell="E24" sqref="E24"/>
    </sheetView>
  </sheetViews>
  <sheetFormatPr baseColWidth="10" defaultRowHeight="13" x14ac:dyDescent="0.15"/>
  <cols>
    <col min="1" max="1" width="2.6640625" customWidth="1"/>
    <col min="2" max="2" width="25.33203125" customWidth="1"/>
    <col min="7" max="7" width="17" customWidth="1"/>
    <col min="8" max="8" width="11.1640625" customWidth="1"/>
  </cols>
  <sheetData>
    <row r="5" spans="2:8" s="113" customFormat="1" x14ac:dyDescent="0.15">
      <c r="B5" s="31" t="s">
        <v>86</v>
      </c>
    </row>
    <row r="7" spans="2:8" x14ac:dyDescent="0.15">
      <c r="B7" s="123" t="s">
        <v>106</v>
      </c>
      <c r="C7" s="123"/>
      <c r="D7" s="123"/>
      <c r="E7" s="123"/>
      <c r="F7" s="123"/>
      <c r="G7" s="123"/>
      <c r="H7" s="123"/>
    </row>
    <row r="9" spans="2:8" ht="13" customHeight="1" x14ac:dyDescent="0.15">
      <c r="B9" s="122" t="s">
        <v>97</v>
      </c>
      <c r="C9" s="122"/>
      <c r="D9" s="122"/>
      <c r="E9" s="122"/>
      <c r="G9" s="120" t="s">
        <v>100</v>
      </c>
    </row>
    <row r="10" spans="2:8" x14ac:dyDescent="0.15">
      <c r="B10" s="122"/>
      <c r="C10" s="122"/>
      <c r="D10" s="122"/>
      <c r="E10" s="122"/>
      <c r="G10" s="119" t="s">
        <v>108</v>
      </c>
    </row>
    <row r="11" spans="2:8" x14ac:dyDescent="0.15">
      <c r="B11" s="122"/>
      <c r="C11" s="122"/>
      <c r="D11" s="122"/>
      <c r="E11" s="122"/>
      <c r="G11" s="114" t="s">
        <v>98</v>
      </c>
    </row>
    <row r="13" spans="2:8" s="113" customFormat="1" x14ac:dyDescent="0.15">
      <c r="B13" s="31" t="s">
        <v>93</v>
      </c>
    </row>
    <row r="15" spans="2:8" x14ac:dyDescent="0.15">
      <c r="B15" s="121" t="s">
        <v>94</v>
      </c>
      <c r="C15" s="121"/>
    </row>
    <row r="16" spans="2:8" x14ac:dyDescent="0.15">
      <c r="B16" s="64" t="s">
        <v>91</v>
      </c>
      <c r="C16" s="64" t="s">
        <v>92</v>
      </c>
    </row>
    <row r="17" spans="2:5" x14ac:dyDescent="0.15">
      <c r="B17" s="3" t="s">
        <v>89</v>
      </c>
      <c r="C17" s="92">
        <f>180</f>
        <v>180</v>
      </c>
    </row>
    <row r="18" spans="2:5" x14ac:dyDescent="0.15">
      <c r="B18" s="3" t="s">
        <v>90</v>
      </c>
      <c r="C18" s="92">
        <f>270</f>
        <v>270</v>
      </c>
    </row>
    <row r="20" spans="2:5" s="113" customFormat="1" x14ac:dyDescent="0.15">
      <c r="B20" s="31" t="s">
        <v>107</v>
      </c>
    </row>
    <row r="22" spans="2:5" x14ac:dyDescent="0.15">
      <c r="B22" s="121" t="s">
        <v>101</v>
      </c>
      <c r="C22" s="121"/>
      <c r="D22" s="121"/>
      <c r="E22" s="121"/>
    </row>
    <row r="23" spans="2:5" x14ac:dyDescent="0.15">
      <c r="B23" s="64"/>
      <c r="C23" s="64" t="s">
        <v>9</v>
      </c>
      <c r="D23" s="64" t="s">
        <v>10</v>
      </c>
      <c r="E23" s="64" t="s">
        <v>11</v>
      </c>
    </row>
    <row r="24" spans="2:5" x14ac:dyDescent="0.15">
      <c r="B24" s="3" t="str" cm="1">
        <f t="array" aca="1" ref="B24" ca="1">MID(CELL("filename",'Scenario 1'!A1),FIND("]",CELL("filename",'Scenario 1'!A1))+1,255)</f>
        <v>Scenario 1</v>
      </c>
      <c r="C24" s="96">
        <v>1350</v>
      </c>
      <c r="D24" s="96">
        <v>1450</v>
      </c>
      <c r="E24" s="96">
        <v>1450</v>
      </c>
    </row>
    <row r="25" spans="2:5" x14ac:dyDescent="0.15">
      <c r="B25" s="3" t="str" cm="1">
        <f t="array" aca="1" ref="B25" ca="1">MID(CELL("filename",'Scenario 2'!A1),FIND("]",CELL("filename",'Scenario 2'!A1))+1,255)</f>
        <v>Scenario 2</v>
      </c>
      <c r="C25" s="96">
        <v>1350</v>
      </c>
      <c r="D25" s="96">
        <v>1500</v>
      </c>
      <c r="E25" s="96">
        <v>1550</v>
      </c>
    </row>
    <row r="26" spans="2:5" x14ac:dyDescent="0.15">
      <c r="B26" s="3" t="str" cm="1">
        <f t="array" aca="1" ref="B26" ca="1">MID(CELL("filename",'Scenario 3'!A1),FIND("]",CELL("filename",'Scenario 3'!A1))+1,255)</f>
        <v>Scenario 3</v>
      </c>
      <c r="C26" s="96">
        <v>1350</v>
      </c>
      <c r="D26" s="96">
        <v>1450</v>
      </c>
      <c r="E26" s="96">
        <v>1550</v>
      </c>
    </row>
  </sheetData>
  <mergeCells count="4">
    <mergeCell ref="B22:E22"/>
    <mergeCell ref="B15:C15"/>
    <mergeCell ref="B9:E11"/>
    <mergeCell ref="B7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4DDD8"/>
    <outlinePr summaryBelow="0" summaryRight="0"/>
  </sheetPr>
  <dimension ref="A2:CK64"/>
  <sheetViews>
    <sheetView showGridLines="0" zoomScale="140" workbookViewId="0">
      <selection activeCell="E14" sqref="E14"/>
    </sheetView>
  </sheetViews>
  <sheetFormatPr baseColWidth="10" defaultColWidth="12.6640625" defaultRowHeight="15.75" customHeight="1" x14ac:dyDescent="0.15"/>
  <cols>
    <col min="1" max="1" width="3" style="9" customWidth="1"/>
    <col min="2" max="2" width="19.1640625" style="9" customWidth="1"/>
    <col min="3" max="38" width="14" style="9" customWidth="1"/>
    <col min="39" max="16297" width="12.6640625" style="9"/>
    <col min="16298" max="16298" width="12.6640625" style="9" customWidth="1"/>
    <col min="16299" max="16384" width="12.6640625" style="9"/>
  </cols>
  <sheetData>
    <row r="2" spans="1:13" s="30" customFormat="1" ht="15.75" customHeight="1" x14ac:dyDescent="0.15">
      <c r="B2" s="31" t="s">
        <v>32</v>
      </c>
    </row>
    <row r="3" spans="1:13" ht="15.75" customHeight="1" x14ac:dyDescent="0.15">
      <c r="E3" s="1"/>
    </row>
    <row r="4" spans="1:13" ht="15.75" customHeight="1" x14ac:dyDescent="0.15">
      <c r="B4" s="28" t="s">
        <v>0</v>
      </c>
      <c r="E4" s="1"/>
    </row>
    <row r="5" spans="1:13" ht="15.75" customHeight="1" x14ac:dyDescent="0.15">
      <c r="B5" s="29" t="s">
        <v>1</v>
      </c>
      <c r="E5" s="1"/>
    </row>
    <row r="6" spans="1:13" ht="15.75" customHeight="1" x14ac:dyDescent="0.15">
      <c r="E6" s="1"/>
    </row>
    <row r="7" spans="1:13" s="30" customFormat="1" ht="15.75" customHeight="1" x14ac:dyDescent="0.15">
      <c r="B7" s="31" t="s">
        <v>102</v>
      </c>
    </row>
    <row r="8" spans="1:13" ht="15.75" customHeight="1" x14ac:dyDescent="0.15">
      <c r="A8" s="10"/>
      <c r="B8" s="12"/>
      <c r="D8" s="10"/>
      <c r="E8" s="11"/>
      <c r="F8" s="2"/>
      <c r="G8" s="2"/>
      <c r="H8" s="2"/>
      <c r="I8" s="2"/>
      <c r="K8" s="2"/>
      <c r="L8" s="2"/>
      <c r="M8" s="2"/>
    </row>
    <row r="9" spans="1:13" ht="15.75" customHeight="1" x14ac:dyDescent="0.15">
      <c r="A9" s="10"/>
      <c r="B9" s="12"/>
      <c r="C9" s="71">
        <v>44927</v>
      </c>
      <c r="D9" s="71">
        <f>EDATE(C9,12)</f>
        <v>45292</v>
      </c>
      <c r="E9" s="71">
        <f t="shared" ref="E9:H9" si="0">EDATE(D9,12)</f>
        <v>45658</v>
      </c>
      <c r="F9" s="71">
        <f t="shared" si="0"/>
        <v>46023</v>
      </c>
      <c r="G9" s="71">
        <f t="shared" si="0"/>
        <v>46388</v>
      </c>
      <c r="H9" s="71">
        <f t="shared" si="0"/>
        <v>46753</v>
      </c>
      <c r="I9" s="2"/>
      <c r="K9" s="2"/>
      <c r="L9" s="2"/>
      <c r="M9" s="2"/>
    </row>
    <row r="10" spans="1:13" ht="15.75" customHeight="1" x14ac:dyDescent="0.15">
      <c r="A10" s="10"/>
      <c r="B10" s="78"/>
      <c r="C10" s="125" t="s">
        <v>80</v>
      </c>
      <c r="D10" s="125"/>
      <c r="E10" s="125" t="s">
        <v>81</v>
      </c>
      <c r="F10" s="125"/>
      <c r="G10" s="125"/>
      <c r="H10" s="2"/>
      <c r="I10" s="2"/>
      <c r="K10" s="2"/>
      <c r="L10" s="2"/>
      <c r="M10" s="2"/>
    </row>
    <row r="11" spans="1:13" ht="13" x14ac:dyDescent="0.15">
      <c r="A11" s="13"/>
      <c r="B11" s="64"/>
      <c r="C11" s="64" t="s">
        <v>88</v>
      </c>
      <c r="D11" s="64" t="s">
        <v>87</v>
      </c>
      <c r="E11" s="64" t="s">
        <v>9</v>
      </c>
      <c r="F11" s="64" t="s">
        <v>10</v>
      </c>
      <c r="G11" s="64" t="s">
        <v>11</v>
      </c>
    </row>
    <row r="12" spans="1:13" ht="13" x14ac:dyDescent="0.15">
      <c r="A12" s="14"/>
      <c r="B12" s="51" t="s">
        <v>2</v>
      </c>
      <c r="C12" s="86">
        <v>15000</v>
      </c>
      <c r="D12" s="52">
        <f>C17</f>
        <v>29500</v>
      </c>
      <c r="E12" s="52">
        <f t="shared" ref="E12" si="1">D17</f>
        <v>52000</v>
      </c>
      <c r="F12" s="52">
        <f ca="1">E17</f>
        <v>96258.75</v>
      </c>
      <c r="G12" s="81">
        <f ca="1">F17</f>
        <v>164977.01874999999</v>
      </c>
    </row>
    <row r="13" spans="1:13" ht="13" x14ac:dyDescent="0.15">
      <c r="A13" s="14"/>
      <c r="B13" s="51" t="s">
        <v>84</v>
      </c>
      <c r="C13" s="52"/>
      <c r="D13" s="52"/>
      <c r="E13" s="52">
        <f ca="1">IF($B$5="Scenario 1",SUMIFS('Scenario 1'!$P$1001:$AY$1001,'Scenario 1'!$P$7:$AY$7,"&gt;="&amp;E$9,'Scenario 1'!$P$7:$AY$7,"&lt;"&amp;F$9),
IF($B$5="Scenario 2",SUMIFS('Scenario 2'!$P$1001:$AY$1001,'Scenario 2'!$P$7:$AY$7,"&gt;="&amp;E$9,'Scenario 2'!$P$7:$AY$7,"&lt;"&amp;F$9),
SUMIFS('Scenario 3'!$P$1001:$AY$1001,'Scenario 3'!$P$7:$AY$7,"&gt;="&amp;E$9,'Scenario 3'!$P$7:$AY$7,"&lt;"&amp;F$9)))</f>
        <v>42118.75</v>
      </c>
      <c r="F13" s="52">
        <f ca="1">IF($B$5="Scenario 1",SUMIFS('Scenario 1'!$P$1001:$AY$1001,'Scenario 1'!$P$7:$AY$7,"&gt;="&amp;F$9,'Scenario 1'!$P$7:$AY$7,"&lt;"&amp;G$9),
IF($B$5="Scenario 2",SUMIFS('Scenario 2'!$P$1001:$AY$1001,'Scenario 2'!$P$7:$AY$7,"&gt;="&amp;F$9,'Scenario 2'!$P$7:$AY$7,"&lt;"&amp;G$9),
SUMIFS('Scenario 3'!$P$1001:$AY$1001,'Scenario 3'!$P$7:$AY$7,"&gt;="&amp;F$9,'Scenario 3'!$P$7:$AY$7,"&lt;"&amp;G$9)))</f>
        <v>64012.5</v>
      </c>
      <c r="G13" s="98">
        <f ca="1">IF($B$5="Scenario 1",SUMIFS('Scenario 1'!$P$1001:$AY$1001,'Scenario 1'!$P$7:$AY$7,"&gt;="&amp;G$9,'Scenario 1'!$P$7:$AY$7,"&lt;"&amp;H$9),
IF($B$5="Scenario 2",SUMIFS('Scenario 2'!$P$1001:$AY$1001,'Scenario 2'!$P$7:$AY$7,"&gt;="&amp;G$9,'Scenario 2'!$P$7:$AY$7,"&lt;"&amp;H$9),
SUMIFS('Scenario 3'!$P$1001:$AY$1001,'Scenario 3'!$P$7:$AY$7,"&gt;="&amp;G$9,'Scenario 3'!$P$7:$AY$7,"&lt;"&amp;H$9)))</f>
        <v>85497.916666666657</v>
      </c>
      <c r="H13" s="15"/>
      <c r="I13" s="15"/>
      <c r="J13" s="15"/>
    </row>
    <row r="14" spans="1:13" ht="13" x14ac:dyDescent="0.15">
      <c r="A14" s="14"/>
      <c r="B14" s="51" t="s">
        <v>105</v>
      </c>
      <c r="C14" s="52"/>
      <c r="D14" s="52"/>
      <c r="E14" s="82">
        <v>5000</v>
      </c>
      <c r="F14" s="82">
        <v>10000</v>
      </c>
      <c r="G14" s="83">
        <v>15000</v>
      </c>
      <c r="H14" s="16"/>
      <c r="I14" s="16"/>
      <c r="J14" s="16"/>
    </row>
    <row r="15" spans="1:13" ht="13" x14ac:dyDescent="0.15">
      <c r="A15" s="14"/>
      <c r="B15" s="51" t="s">
        <v>3</v>
      </c>
      <c r="C15" s="86">
        <v>15000</v>
      </c>
      <c r="D15" s="82">
        <v>24000</v>
      </c>
      <c r="E15" s="52">
        <f ca="1">E13+E14</f>
        <v>47118.75</v>
      </c>
      <c r="F15" s="52">
        <f ca="1">F13+F14</f>
        <v>74012.5</v>
      </c>
      <c r="G15" s="53">
        <f ca="1">G13+G14</f>
        <v>100497.91666666666</v>
      </c>
      <c r="H15" s="15"/>
      <c r="I15" s="15"/>
      <c r="J15" s="15"/>
    </row>
    <row r="16" spans="1:13" ht="13" x14ac:dyDescent="0.15">
      <c r="A16" s="14"/>
      <c r="B16" s="51" t="s">
        <v>4</v>
      </c>
      <c r="C16" s="86">
        <v>-500</v>
      </c>
      <c r="D16" s="82">
        <v>-1500</v>
      </c>
      <c r="E16" s="52">
        <f>E12*E$22</f>
        <v>-2860</v>
      </c>
      <c r="F16" s="52">
        <f ca="1">F12*F$22</f>
        <v>-5294.2312499999998</v>
      </c>
      <c r="G16" s="53">
        <f ca="1">G12*G$22</f>
        <v>-9073.7360312499986</v>
      </c>
      <c r="H16" s="15"/>
      <c r="I16" s="15"/>
      <c r="J16" s="15"/>
    </row>
    <row r="17" spans="1:30" ht="13" x14ac:dyDescent="0.15">
      <c r="A17" s="14"/>
      <c r="B17" s="115" t="s">
        <v>5</v>
      </c>
      <c r="C17" s="84">
        <f t="shared" ref="C17:D17" si="2">C12+C15+C16</f>
        <v>29500</v>
      </c>
      <c r="D17" s="84">
        <f t="shared" si="2"/>
        <v>52000</v>
      </c>
      <c r="E17" s="84">
        <f ca="1">E12+E15+E16</f>
        <v>96258.75</v>
      </c>
      <c r="F17" s="84">
        <f ca="1">F12+F15+F16</f>
        <v>164977.01874999999</v>
      </c>
      <c r="G17" s="85">
        <f ca="1">G12+G15+G16</f>
        <v>256401.19938541666</v>
      </c>
      <c r="H17" s="15"/>
      <c r="I17" s="15"/>
      <c r="K17" s="4"/>
      <c r="L17" s="4"/>
      <c r="M17" s="3"/>
    </row>
    <row r="18" spans="1:30" ht="13" x14ac:dyDescent="0.15">
      <c r="B18" s="55"/>
      <c r="C18" s="55"/>
      <c r="D18" s="55"/>
      <c r="E18" s="55"/>
      <c r="F18" s="56"/>
      <c r="G18" s="56"/>
      <c r="H18" s="15"/>
      <c r="I18" s="15"/>
      <c r="J18" s="4"/>
      <c r="K18" s="6"/>
      <c r="L18" s="6"/>
      <c r="M18" s="15"/>
    </row>
    <row r="19" spans="1:30" ht="13" x14ac:dyDescent="0.15">
      <c r="A19" s="17"/>
      <c r="B19" s="100" t="s">
        <v>82</v>
      </c>
      <c r="C19" s="57" t="s">
        <v>7</v>
      </c>
      <c r="D19" s="58">
        <f>(D15-C15)/C15</f>
        <v>0.6</v>
      </c>
      <c r="E19" s="58">
        <f ca="1">(E15-D15)/D15</f>
        <v>0.96328124999999998</v>
      </c>
      <c r="F19" s="58">
        <f ca="1">(F15-E15)/E15</f>
        <v>0.57076535349515856</v>
      </c>
      <c r="G19" s="99">
        <f ca="1">(G15-F15)/F15</f>
        <v>0.3578505883015255</v>
      </c>
      <c r="H19" s="15"/>
      <c r="I19" s="15"/>
      <c r="J19" s="15"/>
      <c r="K19" s="15"/>
      <c r="L19" s="15"/>
      <c r="M19" s="15"/>
    </row>
    <row r="20" spans="1:30" ht="13" x14ac:dyDescent="0.15">
      <c r="A20" s="18"/>
      <c r="B20" s="54" t="s">
        <v>83</v>
      </c>
      <c r="C20" s="101">
        <v>0.57999999999999996</v>
      </c>
      <c r="D20" s="101">
        <f>D17/D12-1</f>
        <v>0.76271186440677963</v>
      </c>
      <c r="E20" s="102">
        <f ca="1">E17/E12-1</f>
        <v>0.85112980769230773</v>
      </c>
      <c r="F20" s="102">
        <f ca="1">F17/F12-1</f>
        <v>0.71389113976651464</v>
      </c>
      <c r="G20" s="103">
        <f ca="1">G17/G12-1</f>
        <v>0.55416312725324168</v>
      </c>
    </row>
    <row r="21" spans="1:30" ht="13" x14ac:dyDescent="0.15">
      <c r="B21" s="55"/>
      <c r="C21" s="55"/>
      <c r="D21" s="55"/>
      <c r="E21" s="59"/>
      <c r="F21" s="60"/>
      <c r="G21" s="56"/>
      <c r="H21" s="7"/>
      <c r="I21" s="7"/>
      <c r="J21" s="7"/>
      <c r="K21" s="7"/>
      <c r="L21" s="7"/>
      <c r="M21" s="7"/>
    </row>
    <row r="22" spans="1:30" ht="13" x14ac:dyDescent="0.15">
      <c r="A22" s="14"/>
      <c r="B22" s="61" t="s">
        <v>8</v>
      </c>
      <c r="C22" s="62">
        <f>C16/C12</f>
        <v>-3.3333333333333333E-2</v>
      </c>
      <c r="D22" s="62">
        <f>D16/D12</f>
        <v>-5.0847457627118647E-2</v>
      </c>
      <c r="E22" s="79">
        <v>-5.5E-2</v>
      </c>
      <c r="F22" s="79">
        <v>-5.5E-2</v>
      </c>
      <c r="G22" s="80">
        <v>-5.5E-2</v>
      </c>
    </row>
    <row r="23" spans="1:30" ht="13" x14ac:dyDescent="0.15">
      <c r="B23" s="63"/>
      <c r="C23" s="63"/>
      <c r="D23" s="63"/>
      <c r="E23" s="63"/>
      <c r="F23" s="55"/>
      <c r="G23" s="55"/>
    </row>
    <row r="24" spans="1:30" s="30" customFormat="1" ht="15.75" customHeight="1" x14ac:dyDescent="0.15">
      <c r="B24" s="31" t="s">
        <v>78</v>
      </c>
    </row>
    <row r="25" spans="1:30" ht="15.75" customHeight="1" x14ac:dyDescent="0.15">
      <c r="B25" s="70"/>
    </row>
    <row r="26" spans="1:30" ht="15.75" customHeight="1" x14ac:dyDescent="0.15">
      <c r="C26" s="71">
        <v>44927</v>
      </c>
      <c r="D26" s="71">
        <f>EDATE(C26,12)</f>
        <v>45292</v>
      </c>
      <c r="E26" s="71">
        <f t="shared" ref="E26:H26" si="3">EDATE(D26,12)</f>
        <v>45658</v>
      </c>
      <c r="F26" s="71">
        <f t="shared" si="3"/>
        <v>46023</v>
      </c>
      <c r="G26" s="71">
        <f t="shared" si="3"/>
        <v>46388</v>
      </c>
      <c r="H26" s="71">
        <f t="shared" si="3"/>
        <v>46753</v>
      </c>
    </row>
    <row r="27" spans="1:30" ht="15.75" customHeight="1" x14ac:dyDescent="0.15">
      <c r="B27" s="50"/>
      <c r="C27" s="126" t="s">
        <v>80</v>
      </c>
      <c r="D27" s="127"/>
      <c r="E27" s="125" t="s">
        <v>81</v>
      </c>
      <c r="F27" s="125"/>
      <c r="G27" s="125"/>
    </row>
    <row r="28" spans="1:30" ht="15.75" customHeight="1" x14ac:dyDescent="0.15">
      <c r="B28" s="64"/>
      <c r="C28" s="64" t="s">
        <v>88</v>
      </c>
      <c r="D28" s="64" t="s">
        <v>87</v>
      </c>
      <c r="E28" s="64" t="s">
        <v>9</v>
      </c>
      <c r="F28" s="64" t="s">
        <v>10</v>
      </c>
      <c r="G28" s="64" t="s">
        <v>11</v>
      </c>
    </row>
    <row r="29" spans="1:30" ht="15.75" customHeight="1" x14ac:dyDescent="0.15">
      <c r="B29" s="69" t="s">
        <v>79</v>
      </c>
      <c r="C29" s="49">
        <f>SUM(C30:C37)</f>
        <v>11</v>
      </c>
      <c r="D29" s="49">
        <f t="shared" ref="D29:G29" si="4">SUM(D30:D37)</f>
        <v>23</v>
      </c>
      <c r="E29" s="49">
        <f t="shared" si="4"/>
        <v>42</v>
      </c>
      <c r="F29" s="49">
        <f t="shared" si="4"/>
        <v>57</v>
      </c>
      <c r="G29" s="74">
        <f t="shared" si="4"/>
        <v>70</v>
      </c>
    </row>
    <row r="30" spans="1:30" ht="15.75" customHeight="1" x14ac:dyDescent="0.15">
      <c r="A30" s="66"/>
      <c r="B30" s="65" t="s">
        <v>13</v>
      </c>
      <c r="C30" s="9">
        <f>IF($B$5="Scenario 1",
COUNTIFS('Scenario 1'!$D$7:$D$1000,$B30,'Scenario 1'!$E$7:$E$1000,"&lt;"&amp;C$26,'Scenario 1'!$F$7:$F$1000,"-")+
COUNTIFS('Scenario 1'!$D$7:$D$1000,$B30,'Scenario 1'!$E$7:$E$1000,"&lt;"&amp;C$26,'Scenario 1'!$F$7:$F$1000,"&gt;="&amp;C$26),
IF($B$5="Scenario 2",
COUNTIFS('Scenario 2'!$D$7:$D$1000,$B30,'Scenario 2'!$E$7:$E$1000,"&lt;"&amp;C$26,'Scenario 2'!$F$7:$F$1000,"-")+
COUNTIFS('Scenario 2'!$D$7:$D$1000,$B30,'Scenario 2'!$E$7:$E$1000,"&lt;"&amp;C$26,'Scenario 2'!$F$7:$F$1000,"&gt;="&amp;C$26),
COUNTIFS('Scenario 3'!$D$7:$D$1000,$B30,'Scenario 3'!$E$7:$E$1000,"&lt;"&amp;C$26,'Scenario 3'!$F$7:$F$1000,"-")+
COUNTIFS('Scenario 3'!$D$7:$D$1000,$B30,'Scenario 3'!$E$7:$E$1000,"&lt;"&amp;C$26,'Scenario 3'!$F$7:$F$1000,"&gt;="&amp;C$26)))</f>
        <v>2</v>
      </c>
      <c r="D30" s="9">
        <f>C30+C40+C50</f>
        <v>5</v>
      </c>
      <c r="E30" s="9">
        <f t="shared" ref="E30:G30" si="5">D30+D40+D50</f>
        <v>8</v>
      </c>
      <c r="F30" s="9">
        <f t="shared" si="5"/>
        <v>12</v>
      </c>
      <c r="G30" s="66">
        <f t="shared" si="5"/>
        <v>12</v>
      </c>
    </row>
    <row r="31" spans="1:30" ht="15.75" customHeight="1" x14ac:dyDescent="0.15">
      <c r="A31" s="66"/>
      <c r="B31" s="65" t="s">
        <v>14</v>
      </c>
      <c r="C31" s="9">
        <f>IF($B$5="Scenario 1",
COUNTIFS('Scenario 1'!$D$7:$D$1000,$B31,'Scenario 1'!$E$7:$E$1000,"&lt;"&amp;C$26,'Scenario 1'!$F$7:$F$1000,"-")+
COUNTIFS('Scenario 1'!$D$7:$D$1000,$B31,'Scenario 1'!$E$7:$E$1000,"&lt;"&amp;C$26,'Scenario 1'!$F$7:$F$1000,"&gt;="&amp;C$26),
IF($B$5="Scenario 2",
COUNTIFS('Scenario 2'!$D$7:$D$1000,$B31,'Scenario 2'!$E$7:$E$1000,"&lt;"&amp;C$26,'Scenario 2'!$F$7:$F$1000,"-")+
COUNTIFS('Scenario 2'!$D$7:$D$1000,$B31,'Scenario 2'!$E$7:$E$1000,"&lt;"&amp;C$26,'Scenario 2'!$F$7:$F$1000,"&gt;="&amp;C$26),
COUNTIFS('Scenario 3'!$D$7:$D$1000,$B31,'Scenario 3'!$E$7:$E$1000,"&lt;"&amp;C$26,'Scenario 3'!$F$7:$F$1000,"-")+
COUNTIFS('Scenario 3'!$D$7:$D$1000,$B31,'Scenario 3'!$E$7:$E$1000,"&lt;"&amp;C$26,'Scenario 3'!$F$7:$F$1000,"&gt;="&amp;C$26)))</f>
        <v>3</v>
      </c>
      <c r="D31" s="9">
        <f t="shared" ref="D31:D37" si="6">C31+C41+C51</f>
        <v>3</v>
      </c>
      <c r="E31" s="9">
        <f t="shared" ref="E31:G31" si="7">D31+D41+D51</f>
        <v>6</v>
      </c>
      <c r="F31" s="9">
        <f t="shared" si="7"/>
        <v>7</v>
      </c>
      <c r="G31" s="66">
        <f t="shared" si="7"/>
        <v>9</v>
      </c>
      <c r="I31" s="24"/>
      <c r="J31" s="8"/>
      <c r="K31" s="8"/>
      <c r="L31" s="8"/>
      <c r="M31" s="8"/>
      <c r="N31" s="24"/>
      <c r="O31" s="8"/>
      <c r="P31" s="8"/>
      <c r="Q31" s="8"/>
      <c r="R31" s="19"/>
      <c r="S31" s="19"/>
      <c r="T31" s="24"/>
      <c r="U31" s="8"/>
      <c r="V31" s="8"/>
      <c r="W31" s="8"/>
      <c r="X31" s="19"/>
      <c r="Z31" s="24"/>
      <c r="AA31" s="8"/>
      <c r="AB31" s="8"/>
      <c r="AC31" s="8"/>
      <c r="AD31" s="19"/>
    </row>
    <row r="32" spans="1:30" ht="15.75" customHeight="1" x14ac:dyDescent="0.15">
      <c r="A32" s="66"/>
      <c r="B32" s="65" t="s">
        <v>15</v>
      </c>
      <c r="C32" s="9">
        <f>IF($B$5="Scenario 1",
COUNTIFS('Scenario 1'!$D$7:$D$1000,$B32,'Scenario 1'!$E$7:$E$1000,"&lt;"&amp;C$26,'Scenario 1'!$F$7:$F$1000,"-")+
COUNTIFS('Scenario 1'!$D$7:$D$1000,$B32,'Scenario 1'!$E$7:$E$1000,"&lt;"&amp;C$26,'Scenario 1'!$F$7:$F$1000,"&gt;="&amp;C$26),
IF($B$5="Scenario 2",
COUNTIFS('Scenario 2'!$D$7:$D$1000,$B32,'Scenario 2'!$E$7:$E$1000,"&lt;"&amp;C$26,'Scenario 2'!$F$7:$F$1000,"-")+
COUNTIFS('Scenario 2'!$D$7:$D$1000,$B32,'Scenario 2'!$E$7:$E$1000,"&lt;"&amp;C$26,'Scenario 2'!$F$7:$F$1000,"&gt;="&amp;C$26),
COUNTIFS('Scenario 3'!$D$7:$D$1000,$B32,'Scenario 3'!$E$7:$E$1000,"&lt;"&amp;C$26,'Scenario 3'!$F$7:$F$1000,"-")+
COUNTIFS('Scenario 3'!$D$7:$D$1000,$B32,'Scenario 3'!$E$7:$E$1000,"&lt;"&amp;C$26,'Scenario 3'!$F$7:$F$1000,"&gt;="&amp;C$26)))</f>
        <v>2</v>
      </c>
      <c r="D32" s="9">
        <f t="shared" si="6"/>
        <v>3</v>
      </c>
      <c r="E32" s="9">
        <f t="shared" ref="E32:G32" si="8">D32+D42+D52</f>
        <v>6</v>
      </c>
      <c r="F32" s="9">
        <f t="shared" si="8"/>
        <v>8</v>
      </c>
      <c r="G32" s="66">
        <f t="shared" si="8"/>
        <v>11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19"/>
      <c r="T32" s="8"/>
      <c r="U32" s="8"/>
      <c r="V32" s="8"/>
      <c r="W32" s="8"/>
      <c r="X32" s="8"/>
      <c r="Z32" s="8"/>
      <c r="AA32" s="8"/>
      <c r="AB32" s="8"/>
      <c r="AC32" s="8"/>
      <c r="AD32" s="8"/>
    </row>
    <row r="33" spans="1:30" ht="15.75" customHeight="1" x14ac:dyDescent="0.15">
      <c r="A33" s="66"/>
      <c r="B33" s="65" t="s">
        <v>16</v>
      </c>
      <c r="C33" s="9">
        <f>IF($B$5="Scenario 1",
COUNTIFS('Scenario 1'!$D$7:$D$1000,$B33,'Scenario 1'!$E$7:$E$1000,"&lt;"&amp;C$26,'Scenario 1'!$F$7:$F$1000,"-")+
COUNTIFS('Scenario 1'!$D$7:$D$1000,$B33,'Scenario 1'!$E$7:$E$1000,"&lt;"&amp;C$26,'Scenario 1'!$F$7:$F$1000,"&gt;="&amp;C$26),
IF($B$5="Scenario 2",
COUNTIFS('Scenario 2'!$D$7:$D$1000,$B33,'Scenario 2'!$E$7:$E$1000,"&lt;"&amp;C$26,'Scenario 2'!$F$7:$F$1000,"-")+
COUNTIFS('Scenario 2'!$D$7:$D$1000,$B33,'Scenario 2'!$E$7:$E$1000,"&lt;"&amp;C$26,'Scenario 2'!$F$7:$F$1000,"&gt;="&amp;C$26),
COUNTIFS('Scenario 3'!$D$7:$D$1000,$B33,'Scenario 3'!$E$7:$E$1000,"&lt;"&amp;C$26,'Scenario 3'!$F$7:$F$1000,"-")+
COUNTIFS('Scenario 3'!$D$7:$D$1000,$B33,'Scenario 3'!$E$7:$E$1000,"&lt;"&amp;C$26,'Scenario 3'!$F$7:$F$1000,"&gt;="&amp;C$26)))</f>
        <v>0</v>
      </c>
      <c r="D33" s="9">
        <f t="shared" si="6"/>
        <v>1</v>
      </c>
      <c r="E33" s="9">
        <f t="shared" ref="E33:G33" si="9">D33+D43+D53</f>
        <v>4</v>
      </c>
      <c r="F33" s="9">
        <f t="shared" si="9"/>
        <v>5</v>
      </c>
      <c r="G33" s="66">
        <f t="shared" si="9"/>
        <v>4</v>
      </c>
      <c r="I33" s="5"/>
      <c r="J33" s="5"/>
      <c r="K33" s="25"/>
      <c r="L33" s="5"/>
      <c r="M33" s="5"/>
      <c r="N33" s="5"/>
      <c r="O33" s="5"/>
      <c r="P33" s="25"/>
      <c r="Q33" s="5"/>
      <c r="R33" s="5"/>
      <c r="S33" s="5"/>
      <c r="T33" s="5"/>
      <c r="U33" s="5"/>
      <c r="V33" s="25"/>
      <c r="W33" s="5"/>
      <c r="X33" s="5"/>
      <c r="Z33" s="5"/>
      <c r="AA33" s="5"/>
      <c r="AB33" s="25"/>
      <c r="AC33" s="5"/>
      <c r="AD33" s="5"/>
    </row>
    <row r="34" spans="1:30" ht="15.75" customHeight="1" x14ac:dyDescent="0.15">
      <c r="A34" s="66"/>
      <c r="B34" s="65" t="s">
        <v>17</v>
      </c>
      <c r="C34" s="9">
        <f>IF($B$5="Scenario 1",
COUNTIFS('Scenario 1'!$D$7:$D$1000,$B34,'Scenario 1'!$E$7:$E$1000,"&lt;"&amp;C$26,'Scenario 1'!$F$7:$F$1000,"-")+
COUNTIFS('Scenario 1'!$D$7:$D$1000,$B34,'Scenario 1'!$E$7:$E$1000,"&lt;"&amp;C$26,'Scenario 1'!$F$7:$F$1000,"&gt;="&amp;C$26),
IF($B$5="Scenario 2",
COUNTIFS('Scenario 2'!$D$7:$D$1000,$B34,'Scenario 2'!$E$7:$E$1000,"&lt;"&amp;C$26,'Scenario 2'!$F$7:$F$1000,"-")+
COUNTIFS('Scenario 2'!$D$7:$D$1000,$B34,'Scenario 2'!$E$7:$E$1000,"&lt;"&amp;C$26,'Scenario 2'!$F$7:$F$1000,"&gt;="&amp;C$26),
COUNTIFS('Scenario 3'!$D$7:$D$1000,$B34,'Scenario 3'!$E$7:$E$1000,"&lt;"&amp;C$26,'Scenario 3'!$F$7:$F$1000,"-")+
COUNTIFS('Scenario 3'!$D$7:$D$1000,$B34,'Scenario 3'!$E$7:$E$1000,"&lt;"&amp;C$26,'Scenario 3'!$F$7:$F$1000,"&gt;="&amp;C$26)))</f>
        <v>1</v>
      </c>
      <c r="D34" s="9">
        <f t="shared" si="6"/>
        <v>1</v>
      </c>
      <c r="E34" s="9">
        <f t="shared" ref="E34:G34" si="10">D34+D44+D54</f>
        <v>2</v>
      </c>
      <c r="F34" s="9">
        <f t="shared" si="10"/>
        <v>5</v>
      </c>
      <c r="G34" s="66">
        <f t="shared" si="10"/>
        <v>9</v>
      </c>
      <c r="I34" s="5"/>
      <c r="J34" s="5"/>
      <c r="K34" s="25"/>
      <c r="L34" s="5"/>
      <c r="M34" s="5"/>
      <c r="N34" s="5"/>
      <c r="O34" s="5"/>
      <c r="P34" s="25"/>
      <c r="Q34" s="5"/>
      <c r="R34" s="5"/>
      <c r="S34" s="5"/>
      <c r="T34" s="5"/>
      <c r="U34" s="5"/>
      <c r="V34" s="25"/>
      <c r="W34" s="5"/>
      <c r="X34" s="5"/>
      <c r="Z34" s="5"/>
      <c r="AA34" s="5"/>
      <c r="AB34" s="25"/>
      <c r="AC34" s="5"/>
      <c r="AD34" s="5"/>
    </row>
    <row r="35" spans="1:30" ht="15.75" customHeight="1" x14ac:dyDescent="0.15">
      <c r="A35" s="66"/>
      <c r="B35" s="65" t="s">
        <v>18</v>
      </c>
      <c r="C35" s="9">
        <f>IF($B$5="Scenario 1",
COUNTIFS('Scenario 1'!$D$7:$D$1000,$B35,'Scenario 1'!$E$7:$E$1000,"&lt;"&amp;C$26,'Scenario 1'!$F$7:$F$1000,"-")+
COUNTIFS('Scenario 1'!$D$7:$D$1000,$B35,'Scenario 1'!$E$7:$E$1000,"&lt;"&amp;C$26,'Scenario 1'!$F$7:$F$1000,"&gt;="&amp;C$26),
IF($B$5="Scenario 2",
COUNTIFS('Scenario 2'!$D$7:$D$1000,$B35,'Scenario 2'!$E$7:$E$1000,"&lt;"&amp;C$26,'Scenario 2'!$F$7:$F$1000,"-")+
COUNTIFS('Scenario 2'!$D$7:$D$1000,$B35,'Scenario 2'!$E$7:$E$1000,"&lt;"&amp;C$26,'Scenario 2'!$F$7:$F$1000,"&gt;="&amp;C$26),
COUNTIFS('Scenario 3'!$D$7:$D$1000,$B35,'Scenario 3'!$E$7:$E$1000,"&lt;"&amp;C$26,'Scenario 3'!$F$7:$F$1000,"-")+
COUNTIFS('Scenario 3'!$D$7:$D$1000,$B35,'Scenario 3'!$E$7:$E$1000,"&lt;"&amp;C$26,'Scenario 3'!$F$7:$F$1000,"&gt;="&amp;C$26)))</f>
        <v>2</v>
      </c>
      <c r="D35" s="9">
        <f t="shared" si="6"/>
        <v>7</v>
      </c>
      <c r="E35" s="9">
        <f t="shared" ref="E35:G35" si="11">D35+D45+D55</f>
        <v>12</v>
      </c>
      <c r="F35" s="9">
        <f t="shared" si="11"/>
        <v>15</v>
      </c>
      <c r="G35" s="66">
        <f t="shared" si="11"/>
        <v>22</v>
      </c>
      <c r="I35" s="5"/>
      <c r="J35" s="5"/>
      <c r="K35" s="25"/>
      <c r="L35" s="5"/>
      <c r="M35" s="5"/>
      <c r="N35" s="5"/>
      <c r="O35" s="5"/>
      <c r="P35" s="25"/>
      <c r="Q35" s="5"/>
      <c r="R35" s="5"/>
      <c r="S35" s="5"/>
      <c r="T35" s="5"/>
      <c r="U35" s="5"/>
      <c r="V35" s="25"/>
      <c r="W35" s="5"/>
      <c r="X35" s="5"/>
      <c r="Z35" s="5"/>
      <c r="AA35" s="5"/>
      <c r="AB35" s="25"/>
      <c r="AC35" s="5"/>
      <c r="AD35" s="5"/>
    </row>
    <row r="36" spans="1:30" ht="15.75" customHeight="1" x14ac:dyDescent="0.15">
      <c r="A36" s="66"/>
      <c r="B36" s="65" t="s">
        <v>19</v>
      </c>
      <c r="C36" s="9">
        <f>IF($B$5="Scenario 1",
COUNTIFS('Scenario 1'!$D$7:$D$1000,$B36,'Scenario 1'!$E$7:$E$1000,"&lt;"&amp;C$26,'Scenario 1'!$F$7:$F$1000,"-")+
COUNTIFS('Scenario 1'!$D$7:$D$1000,$B36,'Scenario 1'!$E$7:$E$1000,"&lt;"&amp;C$26,'Scenario 1'!$F$7:$F$1000,"&gt;="&amp;C$26),
IF($B$5="Scenario 2",
COUNTIFS('Scenario 2'!$D$7:$D$1000,$B36,'Scenario 2'!$E$7:$E$1000,"&lt;"&amp;C$26,'Scenario 2'!$F$7:$F$1000,"-")+
COUNTIFS('Scenario 2'!$D$7:$D$1000,$B36,'Scenario 2'!$E$7:$E$1000,"&lt;"&amp;C$26,'Scenario 2'!$F$7:$F$1000,"&gt;="&amp;C$26),
COUNTIFS('Scenario 3'!$D$7:$D$1000,$B36,'Scenario 3'!$E$7:$E$1000,"&lt;"&amp;C$26,'Scenario 3'!$F$7:$F$1000,"-")+
COUNTIFS('Scenario 3'!$D$7:$D$1000,$B36,'Scenario 3'!$E$7:$E$1000,"&lt;"&amp;C$26,'Scenario 3'!$F$7:$F$1000,"&gt;="&amp;C$26)))</f>
        <v>0</v>
      </c>
      <c r="D36" s="9">
        <f t="shared" si="6"/>
        <v>2</v>
      </c>
      <c r="E36" s="9">
        <f t="shared" ref="E36:G36" si="12">D36+D46+D56</f>
        <v>2</v>
      </c>
      <c r="F36" s="9">
        <f t="shared" si="12"/>
        <v>3</v>
      </c>
      <c r="G36" s="66">
        <f t="shared" si="12"/>
        <v>1</v>
      </c>
      <c r="I36" s="5"/>
      <c r="J36" s="5"/>
      <c r="K36" s="25"/>
      <c r="L36" s="5"/>
      <c r="M36" s="5"/>
      <c r="N36" s="5"/>
      <c r="O36" s="5"/>
      <c r="P36" s="25"/>
      <c r="Q36" s="5"/>
      <c r="R36" s="5"/>
      <c r="S36" s="5"/>
      <c r="T36" s="5"/>
      <c r="U36" s="5"/>
      <c r="V36" s="25"/>
      <c r="W36" s="5"/>
      <c r="X36" s="5"/>
      <c r="Z36" s="5"/>
      <c r="AA36" s="5"/>
      <c r="AB36" s="25"/>
      <c r="AC36" s="5"/>
      <c r="AD36" s="5"/>
    </row>
    <row r="37" spans="1:30" ht="15.75" customHeight="1" x14ac:dyDescent="0.15">
      <c r="A37" s="66"/>
      <c r="B37" s="65" t="s">
        <v>20</v>
      </c>
      <c r="C37" s="9">
        <f>IF($B$5="Scenario 1",
COUNTIFS('Scenario 1'!$D$7:$D$1000,$B37,'Scenario 1'!$E$7:$E$1000,"&lt;"&amp;C$26,'Scenario 1'!$F$7:$F$1000,"-")+
COUNTIFS('Scenario 1'!$D$7:$D$1000,$B37,'Scenario 1'!$E$7:$E$1000,"&lt;"&amp;C$26,'Scenario 1'!$F$7:$F$1000,"&gt;="&amp;C$26),
IF($B$5="Scenario 2",
COUNTIFS('Scenario 2'!$D$7:$D$1000,$B37,'Scenario 2'!$E$7:$E$1000,"&lt;"&amp;C$26,'Scenario 2'!$F$7:$F$1000,"-")+
COUNTIFS('Scenario 2'!$D$7:$D$1000,$B37,'Scenario 2'!$E$7:$E$1000,"&lt;"&amp;C$26,'Scenario 2'!$F$7:$F$1000,"&gt;="&amp;C$26),
COUNTIFS('Scenario 3'!$D$7:$D$1000,$B37,'Scenario 3'!$E$7:$E$1000,"&lt;"&amp;C$26,'Scenario 3'!$F$7:$F$1000,"-")+
COUNTIFS('Scenario 3'!$D$7:$D$1000,$B37,'Scenario 3'!$E$7:$E$1000,"&lt;"&amp;C$26,'Scenario 3'!$F$7:$F$1000,"&gt;="&amp;C$26)))</f>
        <v>1</v>
      </c>
      <c r="D37" s="9">
        <f t="shared" si="6"/>
        <v>1</v>
      </c>
      <c r="E37" s="9">
        <f t="shared" ref="E37:G37" si="13">D37+D47+D57</f>
        <v>2</v>
      </c>
      <c r="F37" s="9">
        <f t="shared" si="13"/>
        <v>2</v>
      </c>
      <c r="G37" s="66">
        <f t="shared" si="13"/>
        <v>2</v>
      </c>
      <c r="I37" s="5"/>
      <c r="J37" s="5"/>
      <c r="K37" s="25"/>
      <c r="L37" s="5"/>
      <c r="M37" s="5"/>
      <c r="N37" s="5"/>
      <c r="O37" s="5"/>
      <c r="P37" s="25"/>
      <c r="Q37" s="5"/>
      <c r="R37" s="5"/>
      <c r="S37" s="5"/>
      <c r="T37" s="5"/>
      <c r="U37" s="5"/>
      <c r="V37" s="25"/>
      <c r="W37" s="5"/>
      <c r="X37" s="5"/>
      <c r="Z37" s="5"/>
      <c r="AA37" s="5"/>
      <c r="AB37" s="25"/>
      <c r="AC37" s="5"/>
      <c r="AD37" s="5"/>
    </row>
    <row r="38" spans="1:30" ht="15.75" customHeight="1" x14ac:dyDescent="0.15">
      <c r="A38" s="66"/>
      <c r="G38" s="66"/>
      <c r="I38" s="5"/>
      <c r="J38" s="5"/>
      <c r="K38" s="25"/>
      <c r="L38" s="5"/>
      <c r="M38" s="5"/>
      <c r="N38" s="5"/>
      <c r="O38" s="5"/>
      <c r="P38" s="25"/>
      <c r="Q38" s="5"/>
      <c r="R38" s="5"/>
      <c r="S38" s="5"/>
      <c r="T38" s="5"/>
      <c r="U38" s="5"/>
      <c r="V38" s="25"/>
      <c r="W38" s="5"/>
      <c r="X38" s="5"/>
      <c r="Z38" s="5"/>
      <c r="AA38" s="5"/>
      <c r="AB38" s="25"/>
      <c r="AC38" s="5"/>
      <c r="AD38" s="5"/>
    </row>
    <row r="39" spans="1:30" ht="15.75" customHeight="1" x14ac:dyDescent="0.15">
      <c r="A39" s="66"/>
      <c r="B39" s="75" t="s">
        <v>12</v>
      </c>
      <c r="C39" s="76">
        <f>SUM(C40:C47)</f>
        <v>0</v>
      </c>
      <c r="D39" s="76">
        <f t="shared" ref="D39:G39" si="14">SUM(D40:D47)</f>
        <v>-1</v>
      </c>
      <c r="E39" s="76">
        <f t="shared" si="14"/>
        <v>-11</v>
      </c>
      <c r="F39" s="76">
        <f t="shared" si="14"/>
        <v>-13</v>
      </c>
      <c r="G39" s="77">
        <f t="shared" si="14"/>
        <v>-5</v>
      </c>
      <c r="I39" s="22"/>
      <c r="J39" s="5"/>
      <c r="K39" s="25"/>
      <c r="L39" s="5"/>
      <c r="M39" s="5"/>
      <c r="N39" s="22"/>
      <c r="O39" s="5"/>
      <c r="P39" s="25"/>
      <c r="Q39" s="5"/>
      <c r="R39" s="5"/>
      <c r="S39" s="5"/>
      <c r="T39" s="22"/>
      <c r="U39" s="5"/>
      <c r="V39" s="25"/>
      <c r="W39" s="5"/>
      <c r="X39" s="5"/>
      <c r="Z39" s="22"/>
      <c r="AA39" s="5"/>
      <c r="AB39" s="25"/>
      <c r="AC39" s="5"/>
      <c r="AD39" s="5"/>
    </row>
    <row r="40" spans="1:30" ht="15.75" customHeight="1" x14ac:dyDescent="0.15">
      <c r="A40" s="66"/>
      <c r="B40" s="65" t="s">
        <v>13</v>
      </c>
      <c r="C40" s="3">
        <f>IF($B$5="Scenario 1",-COUNTIFS('Scenario 1'!$D$7:$D$1000,$B40,'Scenario 1'!$F$7:$F$1000,"&gt;="&amp;C$26,'Scenario 1'!$F$7:$F$1000,"&lt;"&amp;D$26),
IF($B$5="Scenario 2",-COUNTIFS('Scenario 2'!$D$7:$D$1000,$B40,'Scenario 2'!$F$7:$F$1000,"&gt;="&amp;C$26,'Scenario 2'!$F$7:$F$1000,"&lt;"&amp;D$26),
-COUNTIFS('Scenario 3'!$D$7:$D$1000,$B40,'Scenario 3'!$F$7:$F$1000,"&gt;="&amp;C$26,'Scenario 3'!$F$7:$F$1000,"&lt;"&amp;D$26)))</f>
        <v>0</v>
      </c>
      <c r="D40" s="3">
        <f>IF($B$5="Scenario 1",-COUNTIFS('Scenario 1'!$D$7:$D$1000,$B40,'Scenario 1'!$F$7:$F$1000,"&gt;="&amp;D$26,'Scenario 1'!$F$7:$F$1000,"&lt;"&amp;E$26),
IF($B$5="Scenario 2",-COUNTIFS('Scenario 2'!$D$7:$D$1000,$B40,'Scenario 2'!$F$7:$F$1000,"&gt;="&amp;D$26,'Scenario 2'!$F$7:$F$1000,"&lt;"&amp;E$26),
-COUNTIFS('Scenario 3'!$D$7:$D$1000,$B40,'Scenario 3'!$F$7:$F$1000,"&gt;="&amp;D$26,'Scenario 3'!$F$7:$F$1000,"&lt;"&amp;E$26)))</f>
        <v>0</v>
      </c>
      <c r="E40" s="3">
        <f>IF($B$5="Scenario 1",-COUNTIFS('Scenario 1'!$D$7:$D$1000,$B40,'Scenario 1'!$F$7:$F$1000,"&gt;="&amp;E$26,'Scenario 1'!$F$7:$F$1000,"&lt;"&amp;F$26),
IF($B$5="Scenario 2",-COUNTIFS('Scenario 2'!$D$7:$D$1000,$B40,'Scenario 2'!$F$7:$F$1000,"&gt;="&amp;E$26,'Scenario 2'!$F$7:$F$1000,"&lt;"&amp;F$26),
-COUNTIFS('Scenario 3'!$D$7:$D$1000,$B40,'Scenario 3'!$F$7:$F$1000,"&gt;="&amp;E$26,'Scenario 3'!$F$7:$F$1000,"&lt;"&amp;F$26)))</f>
        <v>-1</v>
      </c>
      <c r="F40" s="3">
        <f>IF($B$5="Scenario 1",-COUNTIFS('Scenario 1'!$D$7:$D$1000,$B40,'Scenario 1'!$F$7:$F$1000,"&gt;="&amp;F$26,'Scenario 1'!$F$7:$F$1000,"&lt;"&amp;G$26),
IF($B$5="Scenario 2",-COUNTIFS('Scenario 2'!$D$7:$D$1000,$B40,'Scenario 2'!$F$7:$F$1000,"&gt;="&amp;F$26,'Scenario 2'!$F$7:$F$1000,"&lt;"&amp;G$26),
-COUNTIFS('Scenario 3'!$D$7:$D$1000,$B40,'Scenario 3'!$F$7:$F$1000,"&gt;="&amp;F$26,'Scenario 3'!$F$7:$F$1000,"&lt;"&amp;G$26)))</f>
        <v>-3</v>
      </c>
      <c r="G40" s="73">
        <f>IF($B$5="Scenario 1",-COUNTIFS('Scenario 1'!$D$7:$D$1000,$B40,'Scenario 1'!$F$7:$F$1000,"&gt;="&amp;G$26,'Scenario 1'!$F$7:$F$1000,"&lt;"&amp;H$26),
IF($B$5="Scenario 2",-COUNTIFS('Scenario 2'!$D$7:$D$1000,$B40,'Scenario 2'!$F$7:$F$1000,"&gt;="&amp;G$26,'Scenario 2'!$F$7:$F$1000,"&lt;"&amp;H$26),
-COUNTIFS('Scenario 3'!$D$7:$D$1000,$B40,'Scenario 3'!$F$7:$F$1000,"&gt;="&amp;G$26,'Scenario 3'!$F$7:$F$1000,"&lt;"&amp;H$26)))</f>
        <v>-2</v>
      </c>
      <c r="I40" s="104"/>
      <c r="J40" s="5"/>
      <c r="K40" s="25"/>
      <c r="L40" s="5"/>
      <c r="M40" s="5"/>
      <c r="N40" s="22"/>
      <c r="O40" s="5"/>
      <c r="P40" s="25"/>
      <c r="Q40" s="5"/>
      <c r="R40" s="5"/>
      <c r="S40" s="5"/>
      <c r="T40" s="22"/>
      <c r="U40" s="5"/>
      <c r="V40" s="25"/>
      <c r="W40" s="5"/>
      <c r="X40" s="5"/>
      <c r="Z40" s="22"/>
      <c r="AA40" s="5"/>
      <c r="AB40" s="25"/>
      <c r="AC40" s="5"/>
      <c r="AD40" s="5"/>
    </row>
    <row r="41" spans="1:30" ht="15.75" customHeight="1" x14ac:dyDescent="0.15">
      <c r="A41" s="66"/>
      <c r="B41" s="65" t="s">
        <v>14</v>
      </c>
      <c r="C41" s="3">
        <f>IF($B$5="Scenario 1",-COUNTIFS('Scenario 1'!$D$7:$D$1000,$B41,'Scenario 1'!$F$7:$F$1000,"&gt;="&amp;C$26,'Scenario 1'!$F$7:$F$1000,"&lt;"&amp;D$26),
IF($B$5="Scenario 2",-COUNTIFS('Scenario 2'!$D$7:$D$1000,$B41,'Scenario 2'!$F$7:$F$1000,"&gt;="&amp;C$26,'Scenario 2'!$F$7:$F$1000,"&lt;"&amp;D$26),
-COUNTIFS('Scenario 3'!$D$7:$D$1000,$B41,'Scenario 3'!$F$7:$F$1000,"&gt;="&amp;C$26,'Scenario 3'!$F$7:$F$1000,"&lt;"&amp;D$26)))</f>
        <v>0</v>
      </c>
      <c r="D41" s="3">
        <f>IF($B$5="Scenario 1",-COUNTIFS('Scenario 1'!$D$7:$D$1000,$B41,'Scenario 1'!$F$7:$F$1000,"&gt;="&amp;D$26,'Scenario 1'!$F$7:$F$1000,"&lt;"&amp;E$26),
IF($B$5="Scenario 2",-COUNTIFS('Scenario 2'!$D$7:$D$1000,$B41,'Scenario 2'!$F$7:$F$1000,"&gt;="&amp;D$26,'Scenario 2'!$F$7:$F$1000,"&lt;"&amp;E$26),
-COUNTIFS('Scenario 3'!$D$7:$D$1000,$B41,'Scenario 3'!$F$7:$F$1000,"&gt;="&amp;D$26,'Scenario 3'!$F$7:$F$1000,"&lt;"&amp;E$26)))</f>
        <v>0</v>
      </c>
      <c r="E41" s="3">
        <f>IF($B$5="Scenario 1",-COUNTIFS('Scenario 1'!$D$7:$D$1000,$B41,'Scenario 1'!$F$7:$F$1000,"&gt;="&amp;E$26,'Scenario 1'!$F$7:$F$1000,"&lt;"&amp;F$26),
IF($B$5="Scenario 2",-COUNTIFS('Scenario 2'!$D$7:$D$1000,$B41,'Scenario 2'!$F$7:$F$1000,"&gt;="&amp;E$26,'Scenario 2'!$F$7:$F$1000,"&lt;"&amp;F$26),
-COUNTIFS('Scenario 3'!$D$7:$D$1000,$B41,'Scenario 3'!$F$7:$F$1000,"&gt;="&amp;E$26,'Scenario 3'!$F$7:$F$1000,"&lt;"&amp;F$26)))</f>
        <v>-2</v>
      </c>
      <c r="F41" s="3">
        <f>IF($B$5="Scenario 1",-COUNTIFS('Scenario 1'!$D$7:$D$1000,$B41,'Scenario 1'!$F$7:$F$1000,"&gt;="&amp;F$26,'Scenario 1'!$F$7:$F$1000,"&lt;"&amp;G$26),
IF($B$5="Scenario 2",-COUNTIFS('Scenario 2'!$D$7:$D$1000,$B41,'Scenario 2'!$F$7:$F$1000,"&gt;="&amp;F$26,'Scenario 2'!$F$7:$F$1000,"&lt;"&amp;G$26),
-COUNTIFS('Scenario 3'!$D$7:$D$1000,$B41,'Scenario 3'!$F$7:$F$1000,"&gt;="&amp;F$26,'Scenario 3'!$F$7:$F$1000,"&lt;"&amp;G$26)))</f>
        <v>-2</v>
      </c>
      <c r="G41" s="73">
        <f>IF($B$5="Scenario 1",-COUNTIFS('Scenario 1'!$D$7:$D$1000,$B41,'Scenario 1'!$F$7:$F$1000,"&gt;="&amp;G$26,'Scenario 1'!$F$7:$F$1000,"&lt;"&amp;H$26),
IF($B$5="Scenario 2",-COUNTIFS('Scenario 2'!$D$7:$D$1000,$B41,'Scenario 2'!$F$7:$F$1000,"&gt;="&amp;G$26,'Scenario 2'!$F$7:$F$1000,"&lt;"&amp;H$26),
-COUNTIFS('Scenario 3'!$D$7:$D$1000,$B41,'Scenario 3'!$F$7:$F$1000,"&gt;="&amp;G$26,'Scenario 3'!$F$7:$F$1000,"&lt;"&amp;H$26)))</f>
        <v>-2</v>
      </c>
      <c r="I41" s="23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Z41" s="8"/>
      <c r="AA41" s="8"/>
      <c r="AB41" s="8"/>
      <c r="AC41" s="8"/>
      <c r="AD41" s="8"/>
    </row>
    <row r="42" spans="1:30" ht="15.75" customHeight="1" x14ac:dyDescent="0.15">
      <c r="A42" s="66"/>
      <c r="B42" s="65" t="s">
        <v>15</v>
      </c>
      <c r="C42" s="3">
        <f>IF($B$5="Scenario 1",-COUNTIFS('Scenario 1'!$D$7:$D$1000,$B42,'Scenario 1'!$F$7:$F$1000,"&gt;="&amp;C$26,'Scenario 1'!$F$7:$F$1000,"&lt;"&amp;D$26),
IF($B$5="Scenario 2",-COUNTIFS('Scenario 2'!$D$7:$D$1000,$B42,'Scenario 2'!$F$7:$F$1000,"&gt;="&amp;C$26,'Scenario 2'!$F$7:$F$1000,"&lt;"&amp;D$26),
-COUNTIFS('Scenario 3'!$D$7:$D$1000,$B42,'Scenario 3'!$F$7:$F$1000,"&gt;="&amp;C$26,'Scenario 3'!$F$7:$F$1000,"&lt;"&amp;D$26)))</f>
        <v>0</v>
      </c>
      <c r="D42" s="3">
        <f>IF($B$5="Scenario 1",-COUNTIFS('Scenario 1'!$D$7:$D$1000,$B42,'Scenario 1'!$F$7:$F$1000,"&gt;="&amp;D$26,'Scenario 1'!$F$7:$F$1000,"&lt;"&amp;E$26),
IF($B$5="Scenario 2",-COUNTIFS('Scenario 2'!$D$7:$D$1000,$B42,'Scenario 2'!$F$7:$F$1000,"&gt;="&amp;D$26,'Scenario 2'!$F$7:$F$1000,"&lt;"&amp;E$26),
-COUNTIFS('Scenario 3'!$D$7:$D$1000,$B42,'Scenario 3'!$F$7:$F$1000,"&gt;="&amp;D$26,'Scenario 3'!$F$7:$F$1000,"&lt;"&amp;E$26)))</f>
        <v>0</v>
      </c>
      <c r="E42" s="3">
        <f>IF($B$5="Scenario 1",-COUNTIFS('Scenario 1'!$D$7:$D$1000,$B42,'Scenario 1'!$F$7:$F$1000,"&gt;="&amp;E$26,'Scenario 1'!$F$7:$F$1000,"&lt;"&amp;F$26),
IF($B$5="Scenario 2",-COUNTIFS('Scenario 2'!$D$7:$D$1000,$B42,'Scenario 2'!$F$7:$F$1000,"&gt;="&amp;E$26,'Scenario 2'!$F$7:$F$1000,"&lt;"&amp;F$26),
-COUNTIFS('Scenario 3'!$D$7:$D$1000,$B42,'Scenario 3'!$F$7:$F$1000,"&gt;="&amp;E$26,'Scenario 3'!$F$7:$F$1000,"&lt;"&amp;F$26)))</f>
        <v>-1</v>
      </c>
      <c r="F42" s="3">
        <f>IF($B$5="Scenario 1",-COUNTIFS('Scenario 1'!$D$7:$D$1000,$B42,'Scenario 1'!$F$7:$F$1000,"&gt;="&amp;F$26,'Scenario 1'!$F$7:$F$1000,"&lt;"&amp;G$26),
IF($B$5="Scenario 2",-COUNTIFS('Scenario 2'!$D$7:$D$1000,$B42,'Scenario 2'!$F$7:$F$1000,"&gt;="&amp;F$26,'Scenario 2'!$F$7:$F$1000,"&lt;"&amp;G$26),
-COUNTIFS('Scenario 3'!$D$7:$D$1000,$B42,'Scenario 3'!$F$7:$F$1000,"&gt;="&amp;F$26,'Scenario 3'!$F$7:$F$1000,"&lt;"&amp;G$26)))</f>
        <v>-3</v>
      </c>
      <c r="G42" s="73">
        <f>IF($B$5="Scenario 1",-COUNTIFS('Scenario 1'!$D$7:$D$1000,$B42,'Scenario 1'!$F$7:$F$1000,"&gt;="&amp;G$26,'Scenario 1'!$F$7:$F$1000,"&lt;"&amp;H$26),
IF($B$5="Scenario 2",-COUNTIFS('Scenario 2'!$D$7:$D$1000,$B42,'Scenario 2'!$F$7:$F$1000,"&gt;="&amp;G$26,'Scenario 2'!$F$7:$F$1000,"&lt;"&amp;H$26),
-COUNTIFS('Scenario 3'!$D$7:$D$1000,$B42,'Scenario 3'!$F$7:$F$1000,"&gt;="&amp;G$26,'Scenario 3'!$F$7:$F$1000,"&lt;"&amp;H$26)))</f>
        <v>0</v>
      </c>
      <c r="H42" s="5"/>
      <c r="I42" s="23"/>
      <c r="J42" s="26"/>
      <c r="K42" s="26"/>
      <c r="L42" s="20"/>
      <c r="M42" s="20"/>
      <c r="N42" s="5"/>
      <c r="O42" s="27"/>
      <c r="P42" s="27"/>
      <c r="Q42" s="20"/>
      <c r="R42" s="5"/>
      <c r="S42" s="20"/>
      <c r="T42" s="5"/>
      <c r="U42" s="27"/>
      <c r="V42" s="27"/>
      <c r="W42" s="20"/>
      <c r="X42" s="5"/>
      <c r="Z42" s="5"/>
      <c r="AA42" s="27"/>
      <c r="AB42" s="27"/>
      <c r="AC42" s="20"/>
      <c r="AD42" s="5"/>
    </row>
    <row r="43" spans="1:30" ht="15.75" customHeight="1" x14ac:dyDescent="0.15">
      <c r="A43" s="66"/>
      <c r="B43" s="65" t="s">
        <v>16</v>
      </c>
      <c r="C43" s="3">
        <f>IF($B$5="Scenario 1",-COUNTIFS('Scenario 1'!$D$7:$D$1000,$B43,'Scenario 1'!$F$7:$F$1000,"&gt;="&amp;C$26,'Scenario 1'!$F$7:$F$1000,"&lt;"&amp;D$26),
IF($B$5="Scenario 2",-COUNTIFS('Scenario 2'!$D$7:$D$1000,$B43,'Scenario 2'!$F$7:$F$1000,"&gt;="&amp;C$26,'Scenario 2'!$F$7:$F$1000,"&lt;"&amp;D$26),
-COUNTIFS('Scenario 3'!$D$7:$D$1000,$B43,'Scenario 3'!$F$7:$F$1000,"&gt;="&amp;C$26,'Scenario 3'!$F$7:$F$1000,"&lt;"&amp;D$26)))</f>
        <v>0</v>
      </c>
      <c r="D43" s="3">
        <f>IF($B$5="Scenario 1",-COUNTIFS('Scenario 1'!$D$7:$D$1000,$B43,'Scenario 1'!$F$7:$F$1000,"&gt;="&amp;D$26,'Scenario 1'!$F$7:$F$1000,"&lt;"&amp;E$26),
IF($B$5="Scenario 2",-COUNTIFS('Scenario 2'!$D$7:$D$1000,$B43,'Scenario 2'!$F$7:$F$1000,"&gt;="&amp;D$26,'Scenario 2'!$F$7:$F$1000,"&lt;"&amp;E$26),
-COUNTIFS('Scenario 3'!$D$7:$D$1000,$B43,'Scenario 3'!$F$7:$F$1000,"&gt;="&amp;D$26,'Scenario 3'!$F$7:$F$1000,"&lt;"&amp;E$26)))</f>
        <v>0</v>
      </c>
      <c r="E43" s="3">
        <f>IF($B$5="Scenario 1",-COUNTIFS('Scenario 1'!$D$7:$D$1000,$B43,'Scenario 1'!$F$7:$F$1000,"&gt;="&amp;E$26,'Scenario 1'!$F$7:$F$1000,"&lt;"&amp;F$26),
IF($B$5="Scenario 2",-COUNTIFS('Scenario 2'!$D$7:$D$1000,$B43,'Scenario 2'!$F$7:$F$1000,"&gt;="&amp;E$26,'Scenario 2'!$F$7:$F$1000,"&lt;"&amp;F$26),
-COUNTIFS('Scenario 3'!$D$7:$D$1000,$B43,'Scenario 3'!$F$7:$F$1000,"&gt;="&amp;E$26,'Scenario 3'!$F$7:$F$1000,"&lt;"&amp;F$26)))</f>
        <v>-1</v>
      </c>
      <c r="F43" s="3">
        <f>IF($B$5="Scenario 1",-COUNTIFS('Scenario 1'!$D$7:$D$1000,$B43,'Scenario 1'!$F$7:$F$1000,"&gt;="&amp;F$26,'Scenario 1'!$F$7:$F$1000,"&lt;"&amp;G$26),
IF($B$5="Scenario 2",-COUNTIFS('Scenario 2'!$D$7:$D$1000,$B43,'Scenario 2'!$F$7:$F$1000,"&gt;="&amp;F$26,'Scenario 2'!$F$7:$F$1000,"&lt;"&amp;G$26),
-COUNTIFS('Scenario 3'!$D$7:$D$1000,$B43,'Scenario 3'!$F$7:$F$1000,"&gt;="&amp;F$26,'Scenario 3'!$F$7:$F$1000,"&lt;"&amp;G$26)))</f>
        <v>-2</v>
      </c>
      <c r="G43" s="73">
        <f>IF($B$5="Scenario 1",-COUNTIFS('Scenario 1'!$D$7:$D$1000,$B43,'Scenario 1'!$F$7:$F$1000,"&gt;="&amp;G$26,'Scenario 1'!$F$7:$F$1000,"&lt;"&amp;H$26),
IF($B$5="Scenario 2",-COUNTIFS('Scenario 2'!$D$7:$D$1000,$B43,'Scenario 2'!$F$7:$F$1000,"&gt;="&amp;G$26,'Scenario 2'!$F$7:$F$1000,"&lt;"&amp;H$26),
-COUNTIFS('Scenario 3'!$D$7:$D$1000,$B43,'Scenario 3'!$F$7:$F$1000,"&gt;="&amp;G$26,'Scenario 3'!$F$7:$F$1000,"&lt;"&amp;H$26)))</f>
        <v>0</v>
      </c>
      <c r="I43" s="104"/>
    </row>
    <row r="44" spans="1:30" ht="15.75" customHeight="1" x14ac:dyDescent="0.15">
      <c r="A44" s="66"/>
      <c r="B44" s="65" t="s">
        <v>17</v>
      </c>
      <c r="C44" s="3">
        <f>IF($B$5="Scenario 1",-COUNTIFS('Scenario 1'!$D$7:$D$1000,$B44,'Scenario 1'!$F$7:$F$1000,"&gt;="&amp;C$26,'Scenario 1'!$F$7:$F$1000,"&lt;"&amp;D$26),
IF($B$5="Scenario 2",-COUNTIFS('Scenario 2'!$D$7:$D$1000,$B44,'Scenario 2'!$F$7:$F$1000,"&gt;="&amp;C$26,'Scenario 2'!$F$7:$F$1000,"&lt;"&amp;D$26),
-COUNTIFS('Scenario 3'!$D$7:$D$1000,$B44,'Scenario 3'!$F$7:$F$1000,"&gt;="&amp;C$26,'Scenario 3'!$F$7:$F$1000,"&lt;"&amp;D$26)))</f>
        <v>0</v>
      </c>
      <c r="D44" s="3">
        <f>IF($B$5="Scenario 1",-COUNTIFS('Scenario 1'!$D$7:$D$1000,$B44,'Scenario 1'!$F$7:$F$1000,"&gt;="&amp;D$26,'Scenario 1'!$F$7:$F$1000,"&lt;"&amp;E$26),
IF($B$5="Scenario 2",-COUNTIFS('Scenario 2'!$D$7:$D$1000,$B44,'Scenario 2'!$F$7:$F$1000,"&gt;="&amp;D$26,'Scenario 2'!$F$7:$F$1000,"&lt;"&amp;E$26),
-COUNTIFS('Scenario 3'!$D$7:$D$1000,$B44,'Scenario 3'!$F$7:$F$1000,"&gt;="&amp;D$26,'Scenario 3'!$F$7:$F$1000,"&lt;"&amp;E$26)))</f>
        <v>0</v>
      </c>
      <c r="E44" s="3">
        <f>IF($B$5="Scenario 1",-COUNTIFS('Scenario 1'!$D$7:$D$1000,$B44,'Scenario 1'!$F$7:$F$1000,"&gt;="&amp;E$26,'Scenario 1'!$F$7:$F$1000,"&lt;"&amp;F$26),
IF($B$5="Scenario 2",-COUNTIFS('Scenario 2'!$D$7:$D$1000,$B44,'Scenario 2'!$F$7:$F$1000,"&gt;="&amp;E$26,'Scenario 2'!$F$7:$F$1000,"&lt;"&amp;F$26),
-COUNTIFS('Scenario 3'!$D$7:$D$1000,$B44,'Scenario 3'!$F$7:$F$1000,"&gt;="&amp;E$26,'Scenario 3'!$F$7:$F$1000,"&lt;"&amp;F$26)))</f>
        <v>-2</v>
      </c>
      <c r="F44" s="3">
        <f>IF($B$5="Scenario 1",-COUNTIFS('Scenario 1'!$D$7:$D$1000,$B44,'Scenario 1'!$F$7:$F$1000,"&gt;="&amp;F$26,'Scenario 1'!$F$7:$F$1000,"&lt;"&amp;G$26),
IF($B$5="Scenario 2",-COUNTIFS('Scenario 2'!$D$7:$D$1000,$B44,'Scenario 2'!$F$7:$F$1000,"&gt;="&amp;F$26,'Scenario 2'!$F$7:$F$1000,"&lt;"&amp;G$26),
-COUNTIFS('Scenario 3'!$D$7:$D$1000,$B44,'Scenario 3'!$F$7:$F$1000,"&gt;="&amp;F$26,'Scenario 3'!$F$7:$F$1000,"&lt;"&amp;G$26)))</f>
        <v>0</v>
      </c>
      <c r="G44" s="73">
        <f>IF($B$5="Scenario 1",-COUNTIFS('Scenario 1'!$D$7:$D$1000,$B44,'Scenario 1'!$F$7:$F$1000,"&gt;="&amp;G$26,'Scenario 1'!$F$7:$F$1000,"&lt;"&amp;H$26),
IF($B$5="Scenario 2",-COUNTIFS('Scenario 2'!$D$7:$D$1000,$B44,'Scenario 2'!$F$7:$F$1000,"&gt;="&amp;G$26,'Scenario 2'!$F$7:$F$1000,"&lt;"&amp;H$26),
-COUNTIFS('Scenario 3'!$D$7:$D$1000,$B44,'Scenario 3'!$F$7:$F$1000,"&gt;="&amp;G$26,'Scenario 3'!$F$7:$F$1000,"&lt;"&amp;H$26)))</f>
        <v>0</v>
      </c>
      <c r="I44" s="104"/>
    </row>
    <row r="45" spans="1:30" ht="15.75" customHeight="1" x14ac:dyDescent="0.15">
      <c r="A45" s="66"/>
      <c r="B45" s="65" t="s">
        <v>18</v>
      </c>
      <c r="C45" s="3">
        <f>IF($B$5="Scenario 1",-COUNTIFS('Scenario 1'!$D$7:$D$1000,$B45,'Scenario 1'!$F$7:$F$1000,"&gt;="&amp;C$26,'Scenario 1'!$F$7:$F$1000,"&lt;"&amp;D$26),
IF($B$5="Scenario 2",-COUNTIFS('Scenario 2'!$D$7:$D$1000,$B45,'Scenario 2'!$F$7:$F$1000,"&gt;="&amp;C$26,'Scenario 2'!$F$7:$F$1000,"&lt;"&amp;D$26),
-COUNTIFS('Scenario 3'!$D$7:$D$1000,$B45,'Scenario 3'!$F$7:$F$1000,"&gt;="&amp;C$26,'Scenario 3'!$F$7:$F$1000,"&lt;"&amp;D$26)))</f>
        <v>0</v>
      </c>
      <c r="D45" s="3">
        <f>IF($B$5="Scenario 1",-COUNTIFS('Scenario 1'!$D$7:$D$1000,$B45,'Scenario 1'!$F$7:$F$1000,"&gt;="&amp;D$26,'Scenario 1'!$F$7:$F$1000,"&lt;"&amp;E$26),
IF($B$5="Scenario 2",-COUNTIFS('Scenario 2'!$D$7:$D$1000,$B45,'Scenario 2'!$F$7:$F$1000,"&gt;="&amp;D$26,'Scenario 2'!$F$7:$F$1000,"&lt;"&amp;E$26),
-COUNTIFS('Scenario 3'!$D$7:$D$1000,$B45,'Scenario 3'!$F$7:$F$1000,"&gt;="&amp;D$26,'Scenario 3'!$F$7:$F$1000,"&lt;"&amp;E$26)))</f>
        <v>-1</v>
      </c>
      <c r="E45" s="3">
        <f>IF($B$5="Scenario 1",-COUNTIFS('Scenario 1'!$D$7:$D$1000,$B45,'Scenario 1'!$F$7:$F$1000,"&gt;="&amp;E$26,'Scenario 1'!$F$7:$F$1000,"&lt;"&amp;F$26),
IF($B$5="Scenario 2",-COUNTIFS('Scenario 2'!$D$7:$D$1000,$B45,'Scenario 2'!$F$7:$F$1000,"&gt;="&amp;E$26,'Scenario 2'!$F$7:$F$1000,"&lt;"&amp;F$26),
-COUNTIFS('Scenario 3'!$D$7:$D$1000,$B45,'Scenario 3'!$F$7:$F$1000,"&gt;="&amp;E$26,'Scenario 3'!$F$7:$F$1000,"&lt;"&amp;F$26)))</f>
        <v>-4</v>
      </c>
      <c r="F45" s="3">
        <f>IF($B$5="Scenario 1",-COUNTIFS('Scenario 1'!$D$7:$D$1000,$B45,'Scenario 1'!$F$7:$F$1000,"&gt;="&amp;F$26,'Scenario 1'!$F$7:$F$1000,"&lt;"&amp;G$26),
IF($B$5="Scenario 2",-COUNTIFS('Scenario 2'!$D$7:$D$1000,$B45,'Scenario 2'!$F$7:$F$1000,"&gt;="&amp;F$26,'Scenario 2'!$F$7:$F$1000,"&lt;"&amp;G$26),
-COUNTIFS('Scenario 3'!$D$7:$D$1000,$B45,'Scenario 3'!$F$7:$F$1000,"&gt;="&amp;F$26,'Scenario 3'!$F$7:$F$1000,"&lt;"&amp;G$26)))</f>
        <v>-1</v>
      </c>
      <c r="G45" s="73">
        <f>IF($B$5="Scenario 1",-COUNTIFS('Scenario 1'!$D$7:$D$1000,$B45,'Scenario 1'!$F$7:$F$1000,"&gt;="&amp;G$26,'Scenario 1'!$F$7:$F$1000,"&lt;"&amp;H$26),
IF($B$5="Scenario 2",-COUNTIFS('Scenario 2'!$D$7:$D$1000,$B45,'Scenario 2'!$F$7:$F$1000,"&gt;="&amp;G$26,'Scenario 2'!$F$7:$F$1000,"&lt;"&amp;H$26),
-COUNTIFS('Scenario 3'!$D$7:$D$1000,$B45,'Scenario 3'!$F$7:$F$1000,"&gt;="&amp;G$26,'Scenario 3'!$F$7:$F$1000,"&lt;"&amp;H$26)))</f>
        <v>-1</v>
      </c>
      <c r="I45" s="104"/>
    </row>
    <row r="46" spans="1:30" ht="15.75" customHeight="1" x14ac:dyDescent="0.15">
      <c r="A46" s="66"/>
      <c r="B46" s="65" t="s">
        <v>19</v>
      </c>
      <c r="C46" s="3">
        <f>IF($B$5="Scenario 1",-COUNTIFS('Scenario 1'!$D$7:$D$1000,$B46,'Scenario 1'!$F$7:$F$1000,"&gt;="&amp;C$26,'Scenario 1'!$F$7:$F$1000,"&lt;"&amp;D$26),
IF($B$5="Scenario 2",-COUNTIFS('Scenario 2'!$D$7:$D$1000,$B46,'Scenario 2'!$F$7:$F$1000,"&gt;="&amp;C$26,'Scenario 2'!$F$7:$F$1000,"&lt;"&amp;D$26),
-COUNTIFS('Scenario 3'!$D$7:$D$1000,$B46,'Scenario 3'!$F$7:$F$1000,"&gt;="&amp;C$26,'Scenario 3'!$F$7:$F$1000,"&lt;"&amp;D$26)))</f>
        <v>0</v>
      </c>
      <c r="D46" s="3">
        <f>IF($B$5="Scenario 1",-COUNTIFS('Scenario 1'!$D$7:$D$1000,$B46,'Scenario 1'!$F$7:$F$1000,"&gt;="&amp;D$26,'Scenario 1'!$F$7:$F$1000,"&lt;"&amp;E$26),
IF($B$5="Scenario 2",-COUNTIFS('Scenario 2'!$D$7:$D$1000,$B46,'Scenario 2'!$F$7:$F$1000,"&gt;="&amp;D$26,'Scenario 2'!$F$7:$F$1000,"&lt;"&amp;E$26),
-COUNTIFS('Scenario 3'!$D$7:$D$1000,$B46,'Scenario 3'!$F$7:$F$1000,"&gt;="&amp;D$26,'Scenario 3'!$F$7:$F$1000,"&lt;"&amp;E$26)))</f>
        <v>0</v>
      </c>
      <c r="E46" s="3">
        <f>IF($B$5="Scenario 1",-COUNTIFS('Scenario 1'!$D$7:$D$1000,$B46,'Scenario 1'!$F$7:$F$1000,"&gt;="&amp;E$26,'Scenario 1'!$F$7:$F$1000,"&lt;"&amp;F$26),
IF($B$5="Scenario 2",-COUNTIFS('Scenario 2'!$D$7:$D$1000,$B46,'Scenario 2'!$F$7:$F$1000,"&gt;="&amp;E$26,'Scenario 2'!$F$7:$F$1000,"&lt;"&amp;F$26),
-COUNTIFS('Scenario 3'!$D$7:$D$1000,$B46,'Scenario 3'!$F$7:$F$1000,"&gt;="&amp;E$26,'Scenario 3'!$F$7:$F$1000,"&lt;"&amp;F$26)))</f>
        <v>0</v>
      </c>
      <c r="F46" s="3">
        <f>IF($B$5="Scenario 1",-COUNTIFS('Scenario 1'!$D$7:$D$1000,$B46,'Scenario 1'!$F$7:$F$1000,"&gt;="&amp;F$26,'Scenario 1'!$F$7:$F$1000,"&lt;"&amp;G$26),
IF($B$5="Scenario 2",-COUNTIFS('Scenario 2'!$D$7:$D$1000,$B46,'Scenario 2'!$F$7:$F$1000,"&gt;="&amp;F$26,'Scenario 2'!$F$7:$F$1000,"&lt;"&amp;G$26),
-COUNTIFS('Scenario 3'!$D$7:$D$1000,$B46,'Scenario 3'!$F$7:$F$1000,"&gt;="&amp;F$26,'Scenario 3'!$F$7:$F$1000,"&lt;"&amp;G$26)))</f>
        <v>-2</v>
      </c>
      <c r="G46" s="73">
        <f>IF($B$5="Scenario 1",-COUNTIFS('Scenario 1'!$D$7:$D$1000,$B46,'Scenario 1'!$F$7:$F$1000,"&gt;="&amp;G$26,'Scenario 1'!$F$7:$F$1000,"&lt;"&amp;H$26),
IF($B$5="Scenario 2",-COUNTIFS('Scenario 2'!$D$7:$D$1000,$B46,'Scenario 2'!$F$7:$F$1000,"&gt;="&amp;G$26,'Scenario 2'!$F$7:$F$1000,"&lt;"&amp;H$26),
-COUNTIFS('Scenario 3'!$D$7:$D$1000,$B46,'Scenario 3'!$F$7:$F$1000,"&gt;="&amp;G$26,'Scenario 3'!$F$7:$F$1000,"&lt;"&amp;H$26)))</f>
        <v>0</v>
      </c>
      <c r="I46" s="104"/>
    </row>
    <row r="47" spans="1:30" ht="15.75" customHeight="1" x14ac:dyDescent="0.15">
      <c r="A47" s="66"/>
      <c r="B47" s="65" t="s">
        <v>20</v>
      </c>
      <c r="C47" s="3">
        <f>IF($B$5="Scenario 1",-COUNTIFS('Scenario 1'!$D$7:$D$1000,$B47,'Scenario 1'!$F$7:$F$1000,"&gt;="&amp;C$26,'Scenario 1'!$F$7:$F$1000,"&lt;"&amp;D$26),
IF($B$5="Scenario 2",-COUNTIFS('Scenario 2'!$D$7:$D$1000,$B47,'Scenario 2'!$F$7:$F$1000,"&gt;="&amp;C$26,'Scenario 2'!$F$7:$F$1000,"&lt;"&amp;D$26),
-COUNTIFS('Scenario 3'!$D$7:$D$1000,$B47,'Scenario 3'!$F$7:$F$1000,"&gt;="&amp;C$26,'Scenario 3'!$F$7:$F$1000,"&lt;"&amp;D$26)))</f>
        <v>0</v>
      </c>
      <c r="D47" s="3">
        <f>IF($B$5="Scenario 1",-COUNTIFS('Scenario 1'!$D$7:$D$1000,$B47,'Scenario 1'!$F$7:$F$1000,"&gt;="&amp;D$26,'Scenario 1'!$F$7:$F$1000,"&lt;"&amp;E$26),
IF($B$5="Scenario 2",-COUNTIFS('Scenario 2'!$D$7:$D$1000,$B47,'Scenario 2'!$F$7:$F$1000,"&gt;="&amp;D$26,'Scenario 2'!$F$7:$F$1000,"&lt;"&amp;E$26),
-COUNTIFS('Scenario 3'!$D$7:$D$1000,$B47,'Scenario 3'!$F$7:$F$1000,"&gt;="&amp;D$26,'Scenario 3'!$F$7:$F$1000,"&lt;"&amp;E$26)))</f>
        <v>0</v>
      </c>
      <c r="E47" s="3">
        <f>IF($B$5="Scenario 1",-COUNTIFS('Scenario 1'!$D$7:$D$1000,$B47,'Scenario 1'!$F$7:$F$1000,"&gt;="&amp;E$26,'Scenario 1'!$F$7:$F$1000,"&lt;"&amp;F$26),
IF($B$5="Scenario 2",-COUNTIFS('Scenario 2'!$D$7:$D$1000,$B47,'Scenario 2'!$F$7:$F$1000,"&gt;="&amp;E$26,'Scenario 2'!$F$7:$F$1000,"&lt;"&amp;F$26),
-COUNTIFS('Scenario 3'!$D$7:$D$1000,$B47,'Scenario 3'!$F$7:$F$1000,"&gt;="&amp;E$26,'Scenario 3'!$F$7:$F$1000,"&lt;"&amp;F$26)))</f>
        <v>0</v>
      </c>
      <c r="F47" s="3">
        <f>IF($B$5="Scenario 1",-COUNTIFS('Scenario 1'!$D$7:$D$1000,$B47,'Scenario 1'!$F$7:$F$1000,"&gt;="&amp;F$26,'Scenario 1'!$F$7:$F$1000,"&lt;"&amp;G$26),
IF($B$5="Scenario 2",-COUNTIFS('Scenario 2'!$D$7:$D$1000,$B47,'Scenario 2'!$F$7:$F$1000,"&gt;="&amp;F$26,'Scenario 2'!$F$7:$F$1000,"&lt;"&amp;G$26),
-COUNTIFS('Scenario 3'!$D$7:$D$1000,$B47,'Scenario 3'!$F$7:$F$1000,"&gt;="&amp;F$26,'Scenario 3'!$F$7:$F$1000,"&lt;"&amp;G$26)))</f>
        <v>0</v>
      </c>
      <c r="G47" s="73">
        <f>IF($B$5="Scenario 1",-COUNTIFS('Scenario 1'!$D$7:$D$1000,$B47,'Scenario 1'!$F$7:$F$1000,"&gt;="&amp;G$26,'Scenario 1'!$F$7:$F$1000,"&lt;"&amp;H$26),
IF($B$5="Scenario 2",-COUNTIFS('Scenario 2'!$D$7:$D$1000,$B47,'Scenario 2'!$F$7:$F$1000,"&gt;="&amp;G$26,'Scenario 2'!$F$7:$F$1000,"&lt;"&amp;H$26),
-COUNTIFS('Scenario 3'!$D$7:$D$1000,$B47,'Scenario 3'!$F$7:$F$1000,"&gt;="&amp;G$26,'Scenario 3'!$F$7:$F$1000,"&lt;"&amp;H$26)))</f>
        <v>0</v>
      </c>
      <c r="I47" s="104"/>
    </row>
    <row r="48" spans="1:30" ht="15.75" customHeight="1" x14ac:dyDescent="0.15">
      <c r="A48" s="66"/>
      <c r="G48" s="66"/>
      <c r="I48" s="23"/>
    </row>
    <row r="49" spans="1:89" ht="15.75" customHeight="1" x14ac:dyDescent="0.15">
      <c r="A49" s="66"/>
      <c r="B49" s="75" t="s">
        <v>6</v>
      </c>
      <c r="C49" s="76">
        <f>SUM(C50:C57)</f>
        <v>12</v>
      </c>
      <c r="D49" s="76">
        <f t="shared" ref="D49" si="15">SUM(D50:D57)</f>
        <v>20</v>
      </c>
      <c r="E49" s="76">
        <f t="shared" ref="E49" si="16">SUM(E50:E57)</f>
        <v>26</v>
      </c>
      <c r="F49" s="76">
        <f t="shared" ref="F49" si="17">SUM(F50:F57)</f>
        <v>26</v>
      </c>
      <c r="G49" s="77">
        <f t="shared" ref="G49" si="18">SUM(G50:G57)</f>
        <v>20</v>
      </c>
    </row>
    <row r="50" spans="1:89" ht="15.75" customHeight="1" x14ac:dyDescent="0.15">
      <c r="A50" s="66"/>
      <c r="B50" s="65" t="s">
        <v>13</v>
      </c>
      <c r="C50" s="9">
        <f>IF($B$5="Scenario 1", COUNTIFS('Scenario 1'!$D$7:$D$1000,$B50,'Scenario 1'!$E$7:$E$1000,"&gt;="&amp;C$26,'Scenario 1'!$E$7:$E$1000,"&lt;"&amp;D$26),
IF($B$5="Scenario 2", COUNTIFS('Scenario 2'!$D$7:$D$1000,$B50,'Scenario 2'!$E$7:$E$1000,"&gt;="&amp;C$26,'Scenario 2'!$E$7:$E$1000,"&lt;"&amp;D$26),
COUNTIFS('Scenario 3'!$D$7:$D$1000,$B50,'Scenario 3'!$E$7:$E$1000,"&gt;="&amp;C$26,'Scenario 3'!$E$7:$E$1000,"&lt;"&amp;D$26)))</f>
        <v>3</v>
      </c>
      <c r="D50" s="9">
        <f>IF($B$5="Scenario 1", COUNTIFS('Scenario 1'!$D$7:$D$1000,$B50,'Scenario 1'!$E$7:$E$1000,"&gt;="&amp;D$26,'Scenario 1'!$E$7:$E$1000,"&lt;"&amp;E$26),
IF($B$5="Scenario 2", COUNTIFS('Scenario 2'!$D$7:$D$1000,$B50,'Scenario 2'!$E$7:$E$1000,"&gt;="&amp;D$26,'Scenario 2'!$E$7:$E$1000,"&lt;"&amp;E$26),
COUNTIFS('Scenario 3'!$D$7:$D$1000,$B50,'Scenario 3'!$E$7:$E$1000,"&gt;="&amp;D$26,'Scenario 3'!$E$7:$E$1000,"&lt;"&amp;E$26)))</f>
        <v>3</v>
      </c>
      <c r="E50" s="9">
        <f>IF($B$5="Scenario 1", COUNTIFS('Scenario 1'!$D$7:$D$1000,$B50,'Scenario 1'!$E$7:$E$1000,"&gt;="&amp;E$26,'Scenario 1'!$E$7:$E$1000,"&lt;"&amp;F$26),
IF($B$5="Scenario 2", COUNTIFS('Scenario 2'!$D$7:$D$1000,$B50,'Scenario 2'!$E$7:$E$1000,"&gt;="&amp;E$26,'Scenario 2'!$E$7:$E$1000,"&lt;"&amp;F$26),
COUNTIFS('Scenario 3'!$D$7:$D$1000,$B50,'Scenario 3'!$E$7:$E$1000,"&gt;="&amp;E$26,'Scenario 3'!$E$7:$E$1000,"&lt;"&amp;F$26)))</f>
        <v>5</v>
      </c>
      <c r="F50" s="9">
        <f>IF($B$5="Scenario 1", COUNTIFS('Scenario 1'!$D$7:$D$1000,$B50,'Scenario 1'!$E$7:$E$1000,"&gt;="&amp;F$26,'Scenario 1'!$E$7:$E$1000,"&lt;"&amp;G$26),
IF($B$5="Scenario 2", COUNTIFS('Scenario 2'!$D$7:$D$1000,$B50,'Scenario 2'!$E$7:$E$1000,"&gt;="&amp;F$26,'Scenario 2'!$E$7:$E$1000,"&lt;"&amp;G$26),
COUNTIFS('Scenario 3'!$D$7:$D$1000,$B50,'Scenario 3'!$E$7:$E$1000,"&gt;="&amp;F$26,'Scenario 3'!$E$7:$E$1000,"&lt;"&amp;G$26)))</f>
        <v>3</v>
      </c>
      <c r="G50" s="66">
        <f>IF($B$5="Scenario 1", COUNTIFS('Scenario 1'!$D$7:$D$1000,$B50,'Scenario 1'!$E$7:$E$1000,"&gt;="&amp;G$26,'Scenario 1'!$E$7:$E$1000,"&lt;"&amp;H$26),
IF($B$5="Scenario 2", COUNTIFS('Scenario 2'!$D$7:$D$1000,$B50,'Scenario 2'!$E$7:$E$1000,"&gt;="&amp;G$26,'Scenario 2'!$E$7:$E$1000,"&lt;"&amp;H$26),
COUNTIFS('Scenario 3'!$D$7:$D$1000,$B50,'Scenario 3'!$E$7:$E$1000,"&gt;="&amp;G$26,'Scenario 3'!$E$7:$E$1000,"&lt;"&amp;H$26)))</f>
        <v>0</v>
      </c>
    </row>
    <row r="51" spans="1:89" ht="15.75" customHeight="1" x14ac:dyDescent="0.15">
      <c r="A51" s="66"/>
      <c r="B51" s="65" t="s">
        <v>14</v>
      </c>
      <c r="C51" s="9">
        <f>IF($B$5="Scenario 1", COUNTIFS('Scenario 1'!$D$7:$D$1000,$B51,'Scenario 1'!$E$7:$E$1000,"&gt;="&amp;C$26,'Scenario 1'!$E$7:$E$1000,"&lt;"&amp;D$26),
IF($B$5="Scenario 2", COUNTIFS('Scenario 2'!$D$7:$D$1000,$B51,'Scenario 2'!$E$7:$E$1000,"&gt;="&amp;C$26,'Scenario 2'!$E$7:$E$1000,"&lt;"&amp;D$26),
COUNTIFS('Scenario 3'!$D$7:$D$1000,$B51,'Scenario 3'!$E$7:$E$1000,"&gt;="&amp;C$26,'Scenario 3'!$E$7:$E$1000,"&lt;"&amp;D$26)))</f>
        <v>0</v>
      </c>
      <c r="D51" s="9">
        <f>IF($B$5="Scenario 1", COUNTIFS('Scenario 1'!$D$7:$D$1000,$B51,'Scenario 1'!$E$7:$E$1000,"&gt;="&amp;D$26,'Scenario 1'!$E$7:$E$1000,"&lt;"&amp;E$26),
IF($B$5="Scenario 2", COUNTIFS('Scenario 2'!$D$7:$D$1000,$B51,'Scenario 2'!$E$7:$E$1000,"&gt;="&amp;D$26,'Scenario 2'!$E$7:$E$1000,"&lt;"&amp;E$26),
COUNTIFS('Scenario 3'!$D$7:$D$1000,$B51,'Scenario 3'!$E$7:$E$1000,"&gt;="&amp;D$26,'Scenario 3'!$E$7:$E$1000,"&lt;"&amp;E$26)))</f>
        <v>3</v>
      </c>
      <c r="E51" s="9">
        <f>IF($B$5="Scenario 1", COUNTIFS('Scenario 1'!$D$7:$D$1000,$B51,'Scenario 1'!$E$7:$E$1000,"&gt;="&amp;E$26,'Scenario 1'!$E$7:$E$1000,"&lt;"&amp;F$26),
IF($B$5="Scenario 2", COUNTIFS('Scenario 2'!$D$7:$D$1000,$B51,'Scenario 2'!$E$7:$E$1000,"&gt;="&amp;E$26,'Scenario 2'!$E$7:$E$1000,"&lt;"&amp;F$26),
COUNTIFS('Scenario 3'!$D$7:$D$1000,$B51,'Scenario 3'!$E$7:$E$1000,"&gt;="&amp;E$26,'Scenario 3'!$E$7:$E$1000,"&lt;"&amp;F$26)))</f>
        <v>3</v>
      </c>
      <c r="F51" s="9">
        <f>IF($B$5="Scenario 1", COUNTIFS('Scenario 1'!$D$7:$D$1000,$B51,'Scenario 1'!$E$7:$E$1000,"&gt;="&amp;F$26,'Scenario 1'!$E$7:$E$1000,"&lt;"&amp;G$26),
IF($B$5="Scenario 2", COUNTIFS('Scenario 2'!$D$7:$D$1000,$B51,'Scenario 2'!$E$7:$E$1000,"&gt;="&amp;F$26,'Scenario 2'!$E$7:$E$1000,"&lt;"&amp;G$26),
COUNTIFS('Scenario 3'!$D$7:$D$1000,$B51,'Scenario 3'!$E$7:$E$1000,"&gt;="&amp;F$26,'Scenario 3'!$E$7:$E$1000,"&lt;"&amp;G$26)))</f>
        <v>4</v>
      </c>
      <c r="G51" s="66">
        <f>IF($B$5="Scenario 1", COUNTIFS('Scenario 1'!$D$7:$D$1000,$B51,'Scenario 1'!$E$7:$E$1000,"&gt;="&amp;G$26,'Scenario 1'!$E$7:$E$1000,"&lt;"&amp;H$26),
IF($B$5="Scenario 2", COUNTIFS('Scenario 2'!$D$7:$D$1000,$B51,'Scenario 2'!$E$7:$E$1000,"&gt;="&amp;G$26,'Scenario 2'!$E$7:$E$1000,"&lt;"&amp;H$26),
COUNTIFS('Scenario 3'!$D$7:$D$1000,$B51,'Scenario 3'!$E$7:$E$1000,"&gt;="&amp;G$26,'Scenario 3'!$E$7:$E$1000,"&lt;"&amp;H$26)))</f>
        <v>0</v>
      </c>
    </row>
    <row r="52" spans="1:89" ht="15.75" customHeight="1" x14ac:dyDescent="0.15">
      <c r="A52" s="66"/>
      <c r="B52" s="65" t="s">
        <v>15</v>
      </c>
      <c r="C52" s="9">
        <f>IF($B$5="Scenario 1", COUNTIFS('Scenario 1'!$D$7:$D$1000,$B52,'Scenario 1'!$E$7:$E$1000,"&gt;="&amp;C$26,'Scenario 1'!$E$7:$E$1000,"&lt;"&amp;D$26),
IF($B$5="Scenario 2", COUNTIFS('Scenario 2'!$D$7:$D$1000,$B52,'Scenario 2'!$E$7:$E$1000,"&gt;="&amp;C$26,'Scenario 2'!$E$7:$E$1000,"&lt;"&amp;D$26),
COUNTIFS('Scenario 3'!$D$7:$D$1000,$B52,'Scenario 3'!$E$7:$E$1000,"&gt;="&amp;C$26,'Scenario 3'!$E$7:$E$1000,"&lt;"&amp;D$26)))</f>
        <v>1</v>
      </c>
      <c r="D52" s="9">
        <f>IF($B$5="Scenario 1", COUNTIFS('Scenario 1'!$D$7:$D$1000,$B52,'Scenario 1'!$E$7:$E$1000,"&gt;="&amp;D$26,'Scenario 1'!$E$7:$E$1000,"&lt;"&amp;E$26),
IF($B$5="Scenario 2", COUNTIFS('Scenario 2'!$D$7:$D$1000,$B52,'Scenario 2'!$E$7:$E$1000,"&gt;="&amp;D$26,'Scenario 2'!$E$7:$E$1000,"&lt;"&amp;E$26),
COUNTIFS('Scenario 3'!$D$7:$D$1000,$B52,'Scenario 3'!$E$7:$E$1000,"&gt;="&amp;D$26,'Scenario 3'!$E$7:$E$1000,"&lt;"&amp;E$26)))</f>
        <v>3</v>
      </c>
      <c r="E52" s="9">
        <f>IF($B$5="Scenario 1", COUNTIFS('Scenario 1'!$D$7:$D$1000,$B52,'Scenario 1'!$E$7:$E$1000,"&gt;="&amp;E$26,'Scenario 1'!$E$7:$E$1000,"&lt;"&amp;F$26),
IF($B$5="Scenario 2", COUNTIFS('Scenario 2'!$D$7:$D$1000,$B52,'Scenario 2'!$E$7:$E$1000,"&gt;="&amp;E$26,'Scenario 2'!$E$7:$E$1000,"&lt;"&amp;F$26),
COUNTIFS('Scenario 3'!$D$7:$D$1000,$B52,'Scenario 3'!$E$7:$E$1000,"&gt;="&amp;E$26,'Scenario 3'!$E$7:$E$1000,"&lt;"&amp;F$26)))</f>
        <v>3</v>
      </c>
      <c r="F52" s="9">
        <f>IF($B$5="Scenario 1", COUNTIFS('Scenario 1'!$D$7:$D$1000,$B52,'Scenario 1'!$E$7:$E$1000,"&gt;="&amp;F$26,'Scenario 1'!$E$7:$E$1000,"&lt;"&amp;G$26),
IF($B$5="Scenario 2", COUNTIFS('Scenario 2'!$D$7:$D$1000,$B52,'Scenario 2'!$E$7:$E$1000,"&gt;="&amp;F$26,'Scenario 2'!$E$7:$E$1000,"&lt;"&amp;G$26),
COUNTIFS('Scenario 3'!$D$7:$D$1000,$B52,'Scenario 3'!$E$7:$E$1000,"&gt;="&amp;F$26,'Scenario 3'!$E$7:$E$1000,"&lt;"&amp;G$26)))</f>
        <v>6</v>
      </c>
      <c r="G52" s="66">
        <f>IF($B$5="Scenario 1", COUNTIFS('Scenario 1'!$D$7:$D$1000,$B52,'Scenario 1'!$E$7:$E$1000,"&gt;="&amp;G$26,'Scenario 1'!$E$7:$E$1000,"&lt;"&amp;H$26),
IF($B$5="Scenario 2", COUNTIFS('Scenario 2'!$D$7:$D$1000,$B52,'Scenario 2'!$E$7:$E$1000,"&gt;="&amp;G$26,'Scenario 2'!$E$7:$E$1000,"&lt;"&amp;H$26),
COUNTIFS('Scenario 3'!$D$7:$D$1000,$B52,'Scenario 3'!$E$7:$E$1000,"&gt;="&amp;G$26,'Scenario 3'!$E$7:$E$1000,"&lt;"&amp;H$26)))</f>
        <v>20</v>
      </c>
    </row>
    <row r="53" spans="1:89" ht="15.75" customHeight="1" x14ac:dyDescent="0.15">
      <c r="A53" s="66"/>
      <c r="B53" s="65" t="s">
        <v>16</v>
      </c>
      <c r="C53" s="9">
        <f>IF($B$5="Scenario 1", COUNTIFS('Scenario 1'!$D$7:$D$1000,$B53,'Scenario 1'!$E$7:$E$1000,"&gt;="&amp;C$26,'Scenario 1'!$E$7:$E$1000,"&lt;"&amp;D$26),
IF($B$5="Scenario 2", COUNTIFS('Scenario 2'!$D$7:$D$1000,$B53,'Scenario 2'!$E$7:$E$1000,"&gt;="&amp;C$26,'Scenario 2'!$E$7:$E$1000,"&lt;"&amp;D$26),
COUNTIFS('Scenario 3'!$D$7:$D$1000,$B53,'Scenario 3'!$E$7:$E$1000,"&gt;="&amp;C$26,'Scenario 3'!$E$7:$E$1000,"&lt;"&amp;D$26)))</f>
        <v>1</v>
      </c>
      <c r="D53" s="9">
        <f>IF($B$5="Scenario 1", COUNTIFS('Scenario 1'!$D$7:$D$1000,$B53,'Scenario 1'!$E$7:$E$1000,"&gt;="&amp;D$26,'Scenario 1'!$E$7:$E$1000,"&lt;"&amp;E$26),
IF($B$5="Scenario 2", COUNTIFS('Scenario 2'!$D$7:$D$1000,$B53,'Scenario 2'!$E$7:$E$1000,"&gt;="&amp;D$26,'Scenario 2'!$E$7:$E$1000,"&lt;"&amp;E$26),
COUNTIFS('Scenario 3'!$D$7:$D$1000,$B53,'Scenario 3'!$E$7:$E$1000,"&gt;="&amp;D$26,'Scenario 3'!$E$7:$E$1000,"&lt;"&amp;E$26)))</f>
        <v>3</v>
      </c>
      <c r="E53" s="9">
        <f>IF($B$5="Scenario 1", COUNTIFS('Scenario 1'!$D$7:$D$1000,$B53,'Scenario 1'!$E$7:$E$1000,"&gt;="&amp;E$26,'Scenario 1'!$E$7:$E$1000,"&lt;"&amp;F$26),
IF($B$5="Scenario 2", COUNTIFS('Scenario 2'!$D$7:$D$1000,$B53,'Scenario 2'!$E$7:$E$1000,"&gt;="&amp;E$26,'Scenario 2'!$E$7:$E$1000,"&lt;"&amp;F$26),
COUNTIFS('Scenario 3'!$D$7:$D$1000,$B53,'Scenario 3'!$E$7:$E$1000,"&gt;="&amp;E$26,'Scenario 3'!$E$7:$E$1000,"&lt;"&amp;F$26)))</f>
        <v>2</v>
      </c>
      <c r="F53" s="9">
        <f>IF($B$5="Scenario 1", COUNTIFS('Scenario 1'!$D$7:$D$1000,$B53,'Scenario 1'!$E$7:$E$1000,"&gt;="&amp;F$26,'Scenario 1'!$E$7:$E$1000,"&lt;"&amp;G$26),
IF($B$5="Scenario 2", COUNTIFS('Scenario 2'!$D$7:$D$1000,$B53,'Scenario 2'!$E$7:$E$1000,"&gt;="&amp;F$26,'Scenario 2'!$E$7:$E$1000,"&lt;"&amp;G$26),
COUNTIFS('Scenario 3'!$D$7:$D$1000,$B53,'Scenario 3'!$E$7:$E$1000,"&gt;="&amp;F$26,'Scenario 3'!$E$7:$E$1000,"&lt;"&amp;G$26)))</f>
        <v>1</v>
      </c>
      <c r="G53" s="66">
        <f>IF($B$5="Scenario 1", COUNTIFS('Scenario 1'!$D$7:$D$1000,$B53,'Scenario 1'!$E$7:$E$1000,"&gt;="&amp;G$26,'Scenario 1'!$E$7:$E$1000,"&lt;"&amp;H$26),
IF($B$5="Scenario 2", COUNTIFS('Scenario 2'!$D$7:$D$1000,$B53,'Scenario 2'!$E$7:$E$1000,"&gt;="&amp;G$26,'Scenario 2'!$E$7:$E$1000,"&lt;"&amp;H$26),
COUNTIFS('Scenario 3'!$D$7:$D$1000,$B53,'Scenario 3'!$E$7:$E$1000,"&gt;="&amp;G$26,'Scenario 3'!$E$7:$E$1000,"&lt;"&amp;H$26)))</f>
        <v>0</v>
      </c>
    </row>
    <row r="54" spans="1:89" ht="15.75" customHeight="1" x14ac:dyDescent="0.15">
      <c r="A54" s="66"/>
      <c r="B54" s="65" t="s">
        <v>17</v>
      </c>
      <c r="C54" s="9">
        <f>IF($B$5="Scenario 1", COUNTIFS('Scenario 1'!$D$7:$D$1000,$B54,'Scenario 1'!$E$7:$E$1000,"&gt;="&amp;C$26,'Scenario 1'!$E$7:$E$1000,"&lt;"&amp;D$26),
IF($B$5="Scenario 2", COUNTIFS('Scenario 2'!$D$7:$D$1000,$B54,'Scenario 2'!$E$7:$E$1000,"&gt;="&amp;C$26,'Scenario 2'!$E$7:$E$1000,"&lt;"&amp;D$26),
COUNTIFS('Scenario 3'!$D$7:$D$1000,$B54,'Scenario 3'!$E$7:$E$1000,"&gt;="&amp;C$26,'Scenario 3'!$E$7:$E$1000,"&lt;"&amp;D$26)))</f>
        <v>0</v>
      </c>
      <c r="D54" s="9">
        <f>IF($B$5="Scenario 1", COUNTIFS('Scenario 1'!$D$7:$D$1000,$B54,'Scenario 1'!$E$7:$E$1000,"&gt;="&amp;D$26,'Scenario 1'!$E$7:$E$1000,"&lt;"&amp;E$26),
IF($B$5="Scenario 2", COUNTIFS('Scenario 2'!$D$7:$D$1000,$B54,'Scenario 2'!$E$7:$E$1000,"&gt;="&amp;D$26,'Scenario 2'!$E$7:$E$1000,"&lt;"&amp;E$26),
COUNTIFS('Scenario 3'!$D$7:$D$1000,$B54,'Scenario 3'!$E$7:$E$1000,"&gt;="&amp;D$26,'Scenario 3'!$E$7:$E$1000,"&lt;"&amp;E$26)))</f>
        <v>1</v>
      </c>
      <c r="E54" s="9">
        <f>IF($B$5="Scenario 1", COUNTIFS('Scenario 1'!$D$7:$D$1000,$B54,'Scenario 1'!$E$7:$E$1000,"&gt;="&amp;E$26,'Scenario 1'!$E$7:$E$1000,"&lt;"&amp;F$26),
IF($B$5="Scenario 2", COUNTIFS('Scenario 2'!$D$7:$D$1000,$B54,'Scenario 2'!$E$7:$E$1000,"&gt;="&amp;E$26,'Scenario 2'!$E$7:$E$1000,"&lt;"&amp;F$26),
COUNTIFS('Scenario 3'!$D$7:$D$1000,$B54,'Scenario 3'!$E$7:$E$1000,"&gt;="&amp;E$26,'Scenario 3'!$E$7:$E$1000,"&lt;"&amp;F$26)))</f>
        <v>5</v>
      </c>
      <c r="F54" s="9">
        <f>IF($B$5="Scenario 1", COUNTIFS('Scenario 1'!$D$7:$D$1000,$B54,'Scenario 1'!$E$7:$E$1000,"&gt;="&amp;F$26,'Scenario 1'!$E$7:$E$1000,"&lt;"&amp;G$26),
IF($B$5="Scenario 2", COUNTIFS('Scenario 2'!$D$7:$D$1000,$B54,'Scenario 2'!$E$7:$E$1000,"&gt;="&amp;F$26,'Scenario 2'!$E$7:$E$1000,"&lt;"&amp;G$26),
COUNTIFS('Scenario 3'!$D$7:$D$1000,$B54,'Scenario 3'!$E$7:$E$1000,"&gt;="&amp;F$26,'Scenario 3'!$E$7:$E$1000,"&lt;"&amp;G$26)))</f>
        <v>4</v>
      </c>
      <c r="G54" s="66">
        <f>IF($B$5="Scenario 1", COUNTIFS('Scenario 1'!$D$7:$D$1000,$B54,'Scenario 1'!$E$7:$E$1000,"&gt;="&amp;G$26,'Scenario 1'!$E$7:$E$1000,"&lt;"&amp;H$26),
IF($B$5="Scenario 2", COUNTIFS('Scenario 2'!$D$7:$D$1000,$B54,'Scenario 2'!$E$7:$E$1000,"&gt;="&amp;G$26,'Scenario 2'!$E$7:$E$1000,"&lt;"&amp;H$26),
COUNTIFS('Scenario 3'!$D$7:$D$1000,$B54,'Scenario 3'!$E$7:$E$1000,"&gt;="&amp;G$26,'Scenario 3'!$E$7:$E$1000,"&lt;"&amp;H$26)))</f>
        <v>0</v>
      </c>
    </row>
    <row r="55" spans="1:89" ht="15.75" customHeight="1" x14ac:dyDescent="0.15">
      <c r="A55" s="66"/>
      <c r="B55" s="65" t="s">
        <v>18</v>
      </c>
      <c r="C55" s="9">
        <f>IF($B$5="Scenario 1", COUNTIFS('Scenario 1'!$D$7:$D$1000,$B55,'Scenario 1'!$E$7:$E$1000,"&gt;="&amp;C$26,'Scenario 1'!$E$7:$E$1000,"&lt;"&amp;D$26),
IF($B$5="Scenario 2", COUNTIFS('Scenario 2'!$D$7:$D$1000,$B55,'Scenario 2'!$E$7:$E$1000,"&gt;="&amp;C$26,'Scenario 2'!$E$7:$E$1000,"&lt;"&amp;D$26),
COUNTIFS('Scenario 3'!$D$7:$D$1000,$B55,'Scenario 3'!$E$7:$E$1000,"&gt;="&amp;C$26,'Scenario 3'!$E$7:$E$1000,"&lt;"&amp;D$26)))</f>
        <v>5</v>
      </c>
      <c r="D55" s="9">
        <f>IF($B$5="Scenario 1", COUNTIFS('Scenario 1'!$D$7:$D$1000,$B55,'Scenario 1'!$E$7:$E$1000,"&gt;="&amp;D$26,'Scenario 1'!$E$7:$E$1000,"&lt;"&amp;E$26),
IF($B$5="Scenario 2", COUNTIFS('Scenario 2'!$D$7:$D$1000,$B55,'Scenario 2'!$E$7:$E$1000,"&gt;="&amp;D$26,'Scenario 2'!$E$7:$E$1000,"&lt;"&amp;E$26),
COUNTIFS('Scenario 3'!$D$7:$D$1000,$B55,'Scenario 3'!$E$7:$E$1000,"&gt;="&amp;D$26,'Scenario 3'!$E$7:$E$1000,"&lt;"&amp;E$26)))</f>
        <v>6</v>
      </c>
      <c r="E55" s="9">
        <f>IF($B$5="Scenario 1", COUNTIFS('Scenario 1'!$D$7:$D$1000,$B55,'Scenario 1'!$E$7:$E$1000,"&gt;="&amp;E$26,'Scenario 1'!$E$7:$E$1000,"&lt;"&amp;F$26),
IF($B$5="Scenario 2", COUNTIFS('Scenario 2'!$D$7:$D$1000,$B55,'Scenario 2'!$E$7:$E$1000,"&gt;="&amp;E$26,'Scenario 2'!$E$7:$E$1000,"&lt;"&amp;F$26),
COUNTIFS('Scenario 3'!$D$7:$D$1000,$B55,'Scenario 3'!$E$7:$E$1000,"&gt;="&amp;E$26,'Scenario 3'!$E$7:$E$1000,"&lt;"&amp;F$26)))</f>
        <v>7</v>
      </c>
      <c r="F55" s="9">
        <f>IF($B$5="Scenario 1", COUNTIFS('Scenario 1'!$D$7:$D$1000,$B55,'Scenario 1'!$E$7:$E$1000,"&gt;="&amp;F$26,'Scenario 1'!$E$7:$E$1000,"&lt;"&amp;G$26),
IF($B$5="Scenario 2", COUNTIFS('Scenario 2'!$D$7:$D$1000,$B55,'Scenario 2'!$E$7:$E$1000,"&gt;="&amp;F$26,'Scenario 2'!$E$7:$E$1000,"&lt;"&amp;G$26),
COUNTIFS('Scenario 3'!$D$7:$D$1000,$B55,'Scenario 3'!$E$7:$E$1000,"&gt;="&amp;F$26,'Scenario 3'!$E$7:$E$1000,"&lt;"&amp;G$26)))</f>
        <v>8</v>
      </c>
      <c r="G55" s="66">
        <f>IF($B$5="Scenario 1", COUNTIFS('Scenario 1'!$D$7:$D$1000,$B55,'Scenario 1'!$E$7:$E$1000,"&gt;="&amp;G$26,'Scenario 1'!$E$7:$E$1000,"&lt;"&amp;H$26),
IF($B$5="Scenario 2", COUNTIFS('Scenario 2'!$D$7:$D$1000,$B55,'Scenario 2'!$E$7:$E$1000,"&gt;="&amp;G$26,'Scenario 2'!$E$7:$E$1000,"&lt;"&amp;H$26),
COUNTIFS('Scenario 3'!$D$7:$D$1000,$B55,'Scenario 3'!$E$7:$E$1000,"&gt;="&amp;G$26,'Scenario 3'!$E$7:$E$1000,"&lt;"&amp;H$26)))</f>
        <v>0</v>
      </c>
    </row>
    <row r="56" spans="1:89" ht="15.75" customHeight="1" x14ac:dyDescent="0.15">
      <c r="A56" s="66"/>
      <c r="B56" s="65" t="s">
        <v>19</v>
      </c>
      <c r="C56" s="9">
        <f>IF($B$5="Scenario 1", COUNTIFS('Scenario 1'!$D$7:$D$1000,$B56,'Scenario 1'!$E$7:$E$1000,"&gt;="&amp;C$26,'Scenario 1'!$E$7:$E$1000,"&lt;"&amp;D$26),
IF($B$5="Scenario 2", COUNTIFS('Scenario 2'!$D$7:$D$1000,$B56,'Scenario 2'!$E$7:$E$1000,"&gt;="&amp;C$26,'Scenario 2'!$E$7:$E$1000,"&lt;"&amp;D$26),
COUNTIFS('Scenario 3'!$D$7:$D$1000,$B56,'Scenario 3'!$E$7:$E$1000,"&gt;="&amp;C$26,'Scenario 3'!$E$7:$E$1000,"&lt;"&amp;D$26)))</f>
        <v>2</v>
      </c>
      <c r="D56" s="9">
        <f>IF($B$5="Scenario 1", COUNTIFS('Scenario 1'!$D$7:$D$1000,$B56,'Scenario 1'!$E$7:$E$1000,"&gt;="&amp;D$26,'Scenario 1'!$E$7:$E$1000,"&lt;"&amp;E$26),
IF($B$5="Scenario 2", COUNTIFS('Scenario 2'!$D$7:$D$1000,$B56,'Scenario 2'!$E$7:$E$1000,"&gt;="&amp;D$26,'Scenario 2'!$E$7:$E$1000,"&lt;"&amp;E$26),
COUNTIFS('Scenario 3'!$D$7:$D$1000,$B56,'Scenario 3'!$E$7:$E$1000,"&gt;="&amp;D$26,'Scenario 3'!$E$7:$E$1000,"&lt;"&amp;E$26)))</f>
        <v>0</v>
      </c>
      <c r="E56" s="9">
        <f>IF($B$5="Scenario 1", COUNTIFS('Scenario 1'!$D$7:$D$1000,$B56,'Scenario 1'!$E$7:$E$1000,"&gt;="&amp;E$26,'Scenario 1'!$E$7:$E$1000,"&lt;"&amp;F$26),
IF($B$5="Scenario 2", COUNTIFS('Scenario 2'!$D$7:$D$1000,$B56,'Scenario 2'!$E$7:$E$1000,"&gt;="&amp;E$26,'Scenario 2'!$E$7:$E$1000,"&lt;"&amp;F$26),
COUNTIFS('Scenario 3'!$D$7:$D$1000,$B56,'Scenario 3'!$E$7:$E$1000,"&gt;="&amp;E$26,'Scenario 3'!$E$7:$E$1000,"&lt;"&amp;F$26)))</f>
        <v>1</v>
      </c>
      <c r="F56" s="9">
        <f>IF($B$5="Scenario 1", COUNTIFS('Scenario 1'!$D$7:$D$1000,$B56,'Scenario 1'!$E$7:$E$1000,"&gt;="&amp;F$26,'Scenario 1'!$E$7:$E$1000,"&lt;"&amp;G$26),
IF($B$5="Scenario 2", COUNTIFS('Scenario 2'!$D$7:$D$1000,$B56,'Scenario 2'!$E$7:$E$1000,"&gt;="&amp;F$26,'Scenario 2'!$E$7:$E$1000,"&lt;"&amp;G$26),
COUNTIFS('Scenario 3'!$D$7:$D$1000,$B56,'Scenario 3'!$E$7:$E$1000,"&gt;="&amp;F$26,'Scenario 3'!$E$7:$E$1000,"&lt;"&amp;G$26)))</f>
        <v>0</v>
      </c>
      <c r="G56" s="66">
        <f>IF($B$5="Scenario 1", COUNTIFS('Scenario 1'!$D$7:$D$1000,$B56,'Scenario 1'!$E$7:$E$1000,"&gt;="&amp;G$26,'Scenario 1'!$E$7:$E$1000,"&lt;"&amp;H$26),
IF($B$5="Scenario 2", COUNTIFS('Scenario 2'!$D$7:$D$1000,$B56,'Scenario 2'!$E$7:$E$1000,"&gt;="&amp;G$26,'Scenario 2'!$E$7:$E$1000,"&lt;"&amp;H$26),
COUNTIFS('Scenario 3'!$D$7:$D$1000,$B56,'Scenario 3'!$E$7:$E$1000,"&gt;="&amp;G$26,'Scenario 3'!$E$7:$E$1000,"&lt;"&amp;H$26)))</f>
        <v>0</v>
      </c>
    </row>
    <row r="57" spans="1:89" ht="15.75" customHeight="1" x14ac:dyDescent="0.15">
      <c r="A57" s="66"/>
      <c r="B57" s="67" t="s">
        <v>20</v>
      </c>
      <c r="C57" s="68">
        <f>IF($B$5="Scenario 1", COUNTIFS('Scenario 1'!$D$7:$D$1000,$B57,'Scenario 1'!$E$7:$E$1000,"&gt;="&amp;C$26,'Scenario 1'!$E$7:$E$1000,"&lt;"&amp;D$26),
IF($B$5="Scenario 2", COUNTIFS('Scenario 2'!$D$7:$D$1000,$B57,'Scenario 2'!$E$7:$E$1000,"&gt;="&amp;C$26,'Scenario 2'!$E$7:$E$1000,"&lt;"&amp;D$26),
COUNTIFS('Scenario 3'!$D$7:$D$1000,$B57,'Scenario 3'!$E$7:$E$1000,"&gt;="&amp;C$26,'Scenario 3'!$E$7:$E$1000,"&lt;"&amp;D$26)))</f>
        <v>0</v>
      </c>
      <c r="D57" s="68">
        <f>IF($B$5="Scenario 1", COUNTIFS('Scenario 1'!$D$7:$D$1000,$B57,'Scenario 1'!$E$7:$E$1000,"&gt;="&amp;D$26,'Scenario 1'!$E$7:$E$1000,"&lt;"&amp;E$26),
IF($B$5="Scenario 2", COUNTIFS('Scenario 2'!$D$7:$D$1000,$B57,'Scenario 2'!$E$7:$E$1000,"&gt;="&amp;D$26,'Scenario 2'!$E$7:$E$1000,"&lt;"&amp;E$26),
COUNTIFS('Scenario 3'!$D$7:$D$1000,$B57,'Scenario 3'!$E$7:$E$1000,"&gt;="&amp;D$26,'Scenario 3'!$E$7:$E$1000,"&lt;"&amp;E$26)))</f>
        <v>1</v>
      </c>
      <c r="E57" s="68">
        <f>IF($B$5="Scenario 1", COUNTIFS('Scenario 1'!$D$7:$D$1000,$B57,'Scenario 1'!$E$7:$E$1000,"&gt;="&amp;E$26,'Scenario 1'!$E$7:$E$1000,"&lt;"&amp;F$26),
IF($B$5="Scenario 2", COUNTIFS('Scenario 2'!$D$7:$D$1000,$B57,'Scenario 2'!$E$7:$E$1000,"&gt;="&amp;E$26,'Scenario 2'!$E$7:$E$1000,"&lt;"&amp;F$26),
COUNTIFS('Scenario 3'!$D$7:$D$1000,$B57,'Scenario 3'!$E$7:$E$1000,"&gt;="&amp;E$26,'Scenario 3'!$E$7:$E$1000,"&lt;"&amp;F$26)))</f>
        <v>0</v>
      </c>
      <c r="F57" s="68">
        <f>IF($B$5="Scenario 1", COUNTIFS('Scenario 1'!$D$7:$D$1000,$B57,'Scenario 1'!$E$7:$E$1000,"&gt;="&amp;F$26,'Scenario 1'!$E$7:$E$1000,"&lt;"&amp;G$26),
IF($B$5="Scenario 2", COUNTIFS('Scenario 2'!$D$7:$D$1000,$B57,'Scenario 2'!$E$7:$E$1000,"&gt;="&amp;F$26,'Scenario 2'!$E$7:$E$1000,"&lt;"&amp;G$26),
COUNTIFS('Scenario 3'!$D$7:$D$1000,$B57,'Scenario 3'!$E$7:$E$1000,"&gt;="&amp;F$26,'Scenario 3'!$E$7:$E$1000,"&lt;"&amp;G$26)))</f>
        <v>0</v>
      </c>
      <c r="G57" s="72">
        <f>IF($B$5="Scenario 1", COUNTIFS('Scenario 1'!$D$7:$D$1000,$B57,'Scenario 1'!$E$7:$E$1000,"&gt;="&amp;G$26,'Scenario 1'!$E$7:$E$1000,"&lt;"&amp;H$26),
IF($B$5="Scenario 2", COUNTIFS('Scenario 2'!$D$7:$D$1000,$B57,'Scenario 2'!$E$7:$E$1000,"&gt;="&amp;G$26,'Scenario 2'!$E$7:$E$1000,"&lt;"&amp;H$26),
COUNTIFS('Scenario 3'!$D$7:$D$1000,$B57,'Scenario 3'!$E$7:$E$1000,"&gt;="&amp;G$26,'Scenario 3'!$E$7:$E$1000,"&lt;"&amp;H$26)))</f>
        <v>0</v>
      </c>
    </row>
    <row r="59" spans="1:89" s="30" customFormat="1" ht="12" customHeight="1" x14ac:dyDescent="0.15">
      <c r="B59" s="37" t="s">
        <v>99</v>
      </c>
      <c r="C59" s="32"/>
      <c r="D59" s="32"/>
      <c r="E59" s="32"/>
      <c r="F59" s="32"/>
      <c r="G59" s="32"/>
      <c r="H59" s="32"/>
      <c r="I59" s="32"/>
      <c r="J59" s="32"/>
      <c r="K59" s="32"/>
      <c r="L59" s="33"/>
      <c r="M59" s="33"/>
      <c r="N59" s="33"/>
      <c r="O59" s="33"/>
      <c r="P59" s="33"/>
      <c r="Q59" s="33"/>
      <c r="R59" s="33"/>
      <c r="S59" s="33"/>
      <c r="T59" s="34"/>
      <c r="U59" s="35"/>
      <c r="V59" s="35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</row>
    <row r="61" spans="1:89" ht="15.75" customHeight="1" x14ac:dyDescent="0.15">
      <c r="B61" s="50"/>
      <c r="C61" s="124" t="s">
        <v>9</v>
      </c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 t="s">
        <v>77</v>
      </c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 t="s">
        <v>11</v>
      </c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</row>
    <row r="62" spans="1:89" ht="15.75" customHeight="1" x14ac:dyDescent="0.15">
      <c r="B62" s="64"/>
      <c r="C62" s="116">
        <v>45658</v>
      </c>
      <c r="D62" s="117">
        <f t="shared" ref="D62:AL62" si="19">EDATE(C62,1)</f>
        <v>45689</v>
      </c>
      <c r="E62" s="117">
        <f t="shared" si="19"/>
        <v>45717</v>
      </c>
      <c r="F62" s="117">
        <f t="shared" si="19"/>
        <v>45748</v>
      </c>
      <c r="G62" s="117">
        <f t="shared" si="19"/>
        <v>45778</v>
      </c>
      <c r="H62" s="117">
        <f t="shared" si="19"/>
        <v>45809</v>
      </c>
      <c r="I62" s="117">
        <f t="shared" si="19"/>
        <v>45839</v>
      </c>
      <c r="J62" s="117">
        <f t="shared" si="19"/>
        <v>45870</v>
      </c>
      <c r="K62" s="117">
        <f t="shared" si="19"/>
        <v>45901</v>
      </c>
      <c r="L62" s="117">
        <f t="shared" si="19"/>
        <v>45931</v>
      </c>
      <c r="M62" s="117">
        <f t="shared" si="19"/>
        <v>45962</v>
      </c>
      <c r="N62" s="117">
        <f t="shared" si="19"/>
        <v>45992</v>
      </c>
      <c r="O62" s="117">
        <f t="shared" si="19"/>
        <v>46023</v>
      </c>
      <c r="P62" s="117">
        <f t="shared" si="19"/>
        <v>46054</v>
      </c>
      <c r="Q62" s="117">
        <f t="shared" si="19"/>
        <v>46082</v>
      </c>
      <c r="R62" s="117">
        <f t="shared" si="19"/>
        <v>46113</v>
      </c>
      <c r="S62" s="117">
        <f t="shared" si="19"/>
        <v>46143</v>
      </c>
      <c r="T62" s="117">
        <f t="shared" si="19"/>
        <v>46174</v>
      </c>
      <c r="U62" s="117">
        <f t="shared" si="19"/>
        <v>46204</v>
      </c>
      <c r="V62" s="117">
        <f t="shared" si="19"/>
        <v>46235</v>
      </c>
      <c r="W62" s="117">
        <f t="shared" si="19"/>
        <v>46266</v>
      </c>
      <c r="X62" s="117">
        <f t="shared" si="19"/>
        <v>46296</v>
      </c>
      <c r="Y62" s="117">
        <f t="shared" si="19"/>
        <v>46327</v>
      </c>
      <c r="Z62" s="117">
        <f t="shared" si="19"/>
        <v>46357</v>
      </c>
      <c r="AA62" s="117">
        <f t="shared" si="19"/>
        <v>46388</v>
      </c>
      <c r="AB62" s="117">
        <f t="shared" si="19"/>
        <v>46419</v>
      </c>
      <c r="AC62" s="117">
        <f t="shared" si="19"/>
        <v>46447</v>
      </c>
      <c r="AD62" s="117">
        <f t="shared" si="19"/>
        <v>46478</v>
      </c>
      <c r="AE62" s="117">
        <f t="shared" si="19"/>
        <v>46508</v>
      </c>
      <c r="AF62" s="117">
        <f t="shared" si="19"/>
        <v>46539</v>
      </c>
      <c r="AG62" s="117">
        <f t="shared" si="19"/>
        <v>46569</v>
      </c>
      <c r="AH62" s="117">
        <f t="shared" si="19"/>
        <v>46600</v>
      </c>
      <c r="AI62" s="117">
        <f t="shared" si="19"/>
        <v>46631</v>
      </c>
      <c r="AJ62" s="117">
        <f t="shared" si="19"/>
        <v>46661</v>
      </c>
      <c r="AK62" s="117">
        <f t="shared" si="19"/>
        <v>46692</v>
      </c>
      <c r="AL62" s="117">
        <f t="shared" si="19"/>
        <v>46722</v>
      </c>
      <c r="AM62" s="71">
        <f>EDATE(AL62,1)</f>
        <v>46753</v>
      </c>
    </row>
    <row r="63" spans="1:89" ht="15.75" customHeight="1" x14ac:dyDescent="0.15">
      <c r="B63" s="118" t="s">
        <v>12</v>
      </c>
      <c r="C63" s="9">
        <f>IF($B$5="Scenario 1",-COUNTIFS('Scenario 1'!$F$7:$F$1000,"&gt;="&amp;C$62,'Scenario 1'!$F$7:$F$1000,"&lt;"&amp;D$62),
IF($B$5="Scenario 2",-COUNTIFS('Scenario 2'!$F$7:$F$1000,"&gt;="&amp;C$62,'Scenario 2'!$F$7:$F$1000,"&lt;"&amp;D$62),
-COUNTIFS('Scenario 3'!$F$7:$F$1000,"&gt;="&amp;C$62,'Scenario 3'!$F$7:$F$1000,"&lt;"&amp;D$62)))</f>
        <v>0</v>
      </c>
      <c r="D63" s="9">
        <f>IF($B$5="Scenario 1",-COUNTIFS('Scenario 1'!$F$7:$F$1000,"&gt;="&amp;D$62,'Scenario 1'!$F$7:$F$1000,"&lt;"&amp;E$62),
IF($B$5="Scenario 2",-COUNTIFS('Scenario 2'!$F$7:$F$1000,"&gt;="&amp;D$62,'Scenario 2'!$F$7:$F$1000,"&lt;"&amp;E$62),
-COUNTIFS('Scenario 3'!$F$7:$F$1000,"&gt;="&amp;D$62,'Scenario 3'!$F$7:$F$1000,"&lt;"&amp;E$62)))</f>
        <v>-3</v>
      </c>
      <c r="E63" s="9">
        <f>IF($B$5="Scenario 1",-COUNTIFS('Scenario 1'!$F$7:$F$1000,"&gt;="&amp;E$62,'Scenario 1'!$F$7:$F$1000,"&lt;"&amp;F$62),
IF($B$5="Scenario 2",-COUNTIFS('Scenario 2'!$F$7:$F$1000,"&gt;="&amp;E$62,'Scenario 2'!$F$7:$F$1000,"&lt;"&amp;F$62),
-COUNTIFS('Scenario 3'!$F$7:$F$1000,"&gt;="&amp;E$62,'Scenario 3'!$F$7:$F$1000,"&lt;"&amp;F$62)))</f>
        <v>0</v>
      </c>
      <c r="F63" s="9">
        <f>IF($B$5="Scenario 1",-COUNTIFS('Scenario 1'!$F$7:$F$1000,"&gt;="&amp;F$62,'Scenario 1'!$F$7:$F$1000,"&lt;"&amp;G$62),
IF($B$5="Scenario 2",-COUNTIFS('Scenario 2'!$F$7:$F$1000,"&gt;="&amp;F$62,'Scenario 2'!$F$7:$F$1000,"&lt;"&amp;G$62),
-COUNTIFS('Scenario 3'!$F$7:$F$1000,"&gt;="&amp;F$62,'Scenario 3'!$F$7:$F$1000,"&lt;"&amp;G$62)))</f>
        <v>0</v>
      </c>
      <c r="G63" s="9">
        <f>IF($B$5="Scenario 1",-COUNTIFS('Scenario 1'!$F$7:$F$1000,"&gt;="&amp;G$62,'Scenario 1'!$F$7:$F$1000,"&lt;"&amp;H$62),
IF($B$5="Scenario 2",-COUNTIFS('Scenario 2'!$F$7:$F$1000,"&gt;="&amp;G$62,'Scenario 2'!$F$7:$F$1000,"&lt;"&amp;H$62),
-COUNTIFS('Scenario 3'!$F$7:$F$1000,"&gt;="&amp;G$62,'Scenario 3'!$F$7:$F$1000,"&lt;"&amp;H$62)))</f>
        <v>-3</v>
      </c>
      <c r="H63" s="9">
        <f>IF($B$5="Scenario 1",-COUNTIFS('Scenario 1'!$F$7:$F$1000,"&gt;="&amp;H$62,'Scenario 1'!$F$7:$F$1000,"&lt;"&amp;I$62),
IF($B$5="Scenario 2",-COUNTIFS('Scenario 2'!$F$7:$F$1000,"&gt;="&amp;H$62,'Scenario 2'!$F$7:$F$1000,"&lt;"&amp;I$62),
-COUNTIFS('Scenario 3'!$F$7:$F$1000,"&gt;="&amp;H$62,'Scenario 3'!$F$7:$F$1000,"&lt;"&amp;I$62)))</f>
        <v>0</v>
      </c>
      <c r="I63" s="9">
        <f>IF($B$5="Scenario 1",-COUNTIFS('Scenario 1'!$F$7:$F$1000,"&gt;="&amp;I$62,'Scenario 1'!$F$7:$F$1000,"&lt;"&amp;J$62),
IF($B$5="Scenario 2",-COUNTIFS('Scenario 2'!$F$7:$F$1000,"&gt;="&amp;I$62,'Scenario 2'!$F$7:$F$1000,"&lt;"&amp;J$62),
-COUNTIFS('Scenario 3'!$F$7:$F$1000,"&gt;="&amp;I$62,'Scenario 3'!$F$7:$F$1000,"&lt;"&amp;J$62)))</f>
        <v>0</v>
      </c>
      <c r="J63" s="9">
        <f>IF($B$5="Scenario 1",-COUNTIFS('Scenario 1'!$F$7:$F$1000,"&gt;="&amp;J$62,'Scenario 1'!$F$7:$F$1000,"&lt;"&amp;K$62),
IF($B$5="Scenario 2",-COUNTIFS('Scenario 2'!$F$7:$F$1000,"&gt;="&amp;J$62,'Scenario 2'!$F$7:$F$1000,"&lt;"&amp;K$62),
-COUNTIFS('Scenario 3'!$F$7:$F$1000,"&gt;="&amp;J$62,'Scenario 3'!$F$7:$F$1000,"&lt;"&amp;K$62)))</f>
        <v>-3</v>
      </c>
      <c r="K63" s="9">
        <f>IF($B$5="Scenario 1",-COUNTIFS('Scenario 1'!$F$7:$F$1000,"&gt;="&amp;K$62,'Scenario 1'!$F$7:$F$1000,"&lt;"&amp;L$62),
IF($B$5="Scenario 2",-COUNTIFS('Scenario 2'!$F$7:$F$1000,"&gt;="&amp;K$62,'Scenario 2'!$F$7:$F$1000,"&lt;"&amp;L$62),
-COUNTIFS('Scenario 3'!$F$7:$F$1000,"&gt;="&amp;K$62,'Scenario 3'!$F$7:$F$1000,"&lt;"&amp;L$62)))</f>
        <v>0</v>
      </c>
      <c r="L63" s="9">
        <f>IF($B$5="Scenario 1",-COUNTIFS('Scenario 1'!$F$7:$F$1000,"&gt;="&amp;L$62,'Scenario 1'!$F$7:$F$1000,"&lt;"&amp;M$62),
IF($B$5="Scenario 2",-COUNTIFS('Scenario 2'!$F$7:$F$1000,"&gt;="&amp;L$62,'Scenario 2'!$F$7:$F$1000,"&lt;"&amp;M$62),
-COUNTIFS('Scenario 3'!$F$7:$F$1000,"&gt;="&amp;L$62,'Scenario 3'!$F$7:$F$1000,"&lt;"&amp;M$62)))</f>
        <v>0</v>
      </c>
      <c r="M63" s="9">
        <f>IF($B$5="Scenario 1",-COUNTIFS('Scenario 1'!$F$7:$F$1000,"&gt;="&amp;M$62,'Scenario 1'!$F$7:$F$1000,"&lt;"&amp;N$62),
IF($B$5="Scenario 2",-COUNTIFS('Scenario 2'!$F$7:$F$1000,"&gt;="&amp;M$62,'Scenario 2'!$F$7:$F$1000,"&lt;"&amp;N$62),
-COUNTIFS('Scenario 3'!$F$7:$F$1000,"&gt;="&amp;M$62,'Scenario 3'!$F$7:$F$1000,"&lt;"&amp;N$62)))</f>
        <v>-1</v>
      </c>
      <c r="N63" s="9">
        <f>IF($B$5="Scenario 1",-COUNTIFS('Scenario 1'!$F$7:$F$1000,"&gt;="&amp;N$62,'Scenario 1'!$F$7:$F$1000,"&lt;"&amp;O$62),
IF($B$5="Scenario 2",-COUNTIFS('Scenario 2'!$F$7:$F$1000,"&gt;="&amp;N$62,'Scenario 2'!$F$7:$F$1000,"&lt;"&amp;O$62),
-COUNTIFS('Scenario 3'!$F$7:$F$1000,"&gt;="&amp;N$62,'Scenario 3'!$F$7:$F$1000,"&lt;"&amp;O$62)))</f>
        <v>-1</v>
      </c>
      <c r="O63" s="9">
        <f>IF($B$5="Scenario 1",-COUNTIFS('Scenario 1'!$F$7:$F$1000,"&gt;="&amp;O$62,'Scenario 1'!$F$7:$F$1000,"&lt;"&amp;P$62),
IF($B$5="Scenario 2",-COUNTIFS('Scenario 2'!$F$7:$F$1000,"&gt;="&amp;O$62,'Scenario 2'!$F$7:$F$1000,"&lt;"&amp;P$62),
-COUNTIFS('Scenario 3'!$F$7:$F$1000,"&gt;="&amp;O$62,'Scenario 3'!$F$7:$F$1000,"&lt;"&amp;P$62)))</f>
        <v>0</v>
      </c>
      <c r="P63" s="9">
        <f>IF($B$5="Scenario 1",-COUNTIFS('Scenario 1'!$F$7:$F$1000,"&gt;="&amp;P$62,'Scenario 1'!$F$7:$F$1000,"&lt;"&amp;Q$62),
IF($B$5="Scenario 2",-COUNTIFS('Scenario 2'!$F$7:$F$1000,"&gt;="&amp;P$62,'Scenario 2'!$F$7:$F$1000,"&lt;"&amp;Q$62),
-COUNTIFS('Scenario 3'!$F$7:$F$1000,"&gt;="&amp;P$62,'Scenario 3'!$F$7:$F$1000,"&lt;"&amp;Q$62)))</f>
        <v>-6</v>
      </c>
      <c r="Q63" s="9">
        <f>IF($B$5="Scenario 1",-COUNTIFS('Scenario 1'!$F$7:$F$1000,"&gt;="&amp;Q$62,'Scenario 1'!$F$7:$F$1000,"&lt;"&amp;R$62),
IF($B$5="Scenario 2",-COUNTIFS('Scenario 2'!$F$7:$F$1000,"&gt;="&amp;Q$62,'Scenario 2'!$F$7:$F$1000,"&lt;"&amp;R$62),
-COUNTIFS('Scenario 3'!$F$7:$F$1000,"&gt;="&amp;Q$62,'Scenario 3'!$F$7:$F$1000,"&lt;"&amp;R$62)))</f>
        <v>-3</v>
      </c>
      <c r="R63" s="9">
        <f>IF($B$5="Scenario 1",-COUNTIFS('Scenario 1'!$F$7:$F$1000,"&gt;="&amp;R$62,'Scenario 1'!$F$7:$F$1000,"&lt;"&amp;S$62),
IF($B$5="Scenario 2",-COUNTIFS('Scenario 2'!$F$7:$F$1000,"&gt;="&amp;R$62,'Scenario 2'!$F$7:$F$1000,"&lt;"&amp;S$62),
-COUNTIFS('Scenario 3'!$F$7:$F$1000,"&gt;="&amp;R$62,'Scenario 3'!$F$7:$F$1000,"&lt;"&amp;S$62)))</f>
        <v>0</v>
      </c>
      <c r="S63" s="9">
        <f>IF($B$5="Scenario 1",-COUNTIFS('Scenario 1'!$F$7:$F$1000,"&gt;="&amp;S$62,'Scenario 1'!$F$7:$F$1000,"&lt;"&amp;T$62),
IF($B$5="Scenario 2",-COUNTIFS('Scenario 2'!$F$7:$F$1000,"&gt;="&amp;S$62,'Scenario 2'!$F$7:$F$1000,"&lt;"&amp;T$62),
-COUNTIFS('Scenario 3'!$F$7:$F$1000,"&gt;="&amp;S$62,'Scenario 3'!$F$7:$F$1000,"&lt;"&amp;T$62)))</f>
        <v>-3</v>
      </c>
      <c r="T63" s="9">
        <f>IF($B$5="Scenario 1",-COUNTIFS('Scenario 1'!$F$7:$F$1000,"&gt;="&amp;T$62,'Scenario 1'!$F$7:$F$1000,"&lt;"&amp;U$62),
IF($B$5="Scenario 2",-COUNTIFS('Scenario 2'!$F$7:$F$1000,"&gt;="&amp;T$62,'Scenario 2'!$F$7:$F$1000,"&lt;"&amp;U$62),
-COUNTIFS('Scenario 3'!$F$7:$F$1000,"&gt;="&amp;T$62,'Scenario 3'!$F$7:$F$1000,"&lt;"&amp;U$62)))</f>
        <v>0</v>
      </c>
      <c r="U63" s="9">
        <f>IF($B$5="Scenario 1",-COUNTIFS('Scenario 1'!$F$7:$F$1000,"&gt;="&amp;U$62,'Scenario 1'!$F$7:$F$1000,"&lt;"&amp;V$62),
IF($B$5="Scenario 2",-COUNTIFS('Scenario 2'!$F$7:$F$1000,"&gt;="&amp;U$62,'Scenario 2'!$F$7:$F$1000,"&lt;"&amp;V$62),
-COUNTIFS('Scenario 3'!$F$7:$F$1000,"&gt;="&amp;U$62,'Scenario 3'!$F$7:$F$1000,"&lt;"&amp;V$62)))</f>
        <v>0</v>
      </c>
      <c r="V63" s="9">
        <f>IF($B$5="Scenario 1",-COUNTIFS('Scenario 1'!$F$7:$F$1000,"&gt;="&amp;V$62,'Scenario 1'!$F$7:$F$1000,"&lt;"&amp;W$62),
IF($B$5="Scenario 2",-COUNTIFS('Scenario 2'!$F$7:$F$1000,"&gt;="&amp;V$62,'Scenario 2'!$F$7:$F$1000,"&lt;"&amp;W$62),
-COUNTIFS('Scenario 3'!$F$7:$F$1000,"&gt;="&amp;V$62,'Scenario 3'!$F$7:$F$1000,"&lt;"&amp;W$62)))</f>
        <v>-1</v>
      </c>
      <c r="W63" s="9">
        <f>IF($B$5="Scenario 1",-COUNTIFS('Scenario 1'!$F$7:$F$1000,"&gt;="&amp;W$62,'Scenario 1'!$F$7:$F$1000,"&lt;"&amp;X$62),
IF($B$5="Scenario 2",-COUNTIFS('Scenario 2'!$F$7:$F$1000,"&gt;="&amp;W$62,'Scenario 2'!$F$7:$F$1000,"&lt;"&amp;X$62),
-COUNTIFS('Scenario 3'!$F$7:$F$1000,"&gt;="&amp;W$62,'Scenario 3'!$F$7:$F$1000,"&lt;"&amp;X$62)))</f>
        <v>0</v>
      </c>
      <c r="X63" s="9">
        <f>IF($B$5="Scenario 1",-COUNTIFS('Scenario 1'!$F$7:$F$1000,"&gt;="&amp;X$62,'Scenario 1'!$F$7:$F$1000,"&lt;"&amp;Y$62),
IF($B$5="Scenario 2",-COUNTIFS('Scenario 2'!$F$7:$F$1000,"&gt;="&amp;X$62,'Scenario 2'!$F$7:$F$1000,"&lt;"&amp;Y$62),
-COUNTIFS('Scenario 3'!$F$7:$F$1000,"&gt;="&amp;X$62,'Scenario 3'!$F$7:$F$1000,"&lt;"&amp;Y$62)))</f>
        <v>0</v>
      </c>
      <c r="Y63" s="9">
        <f>IF($B$5="Scenario 1",-COUNTIFS('Scenario 1'!$F$7:$F$1000,"&gt;="&amp;Y$62,'Scenario 1'!$F$7:$F$1000,"&lt;"&amp;Z$62),
IF($B$5="Scenario 2",-COUNTIFS('Scenario 2'!$F$7:$F$1000,"&gt;="&amp;Y$62,'Scenario 2'!$F$7:$F$1000,"&lt;"&amp;Z$62),
-COUNTIFS('Scenario 3'!$F$7:$F$1000,"&gt;="&amp;Y$62,'Scenario 3'!$F$7:$F$1000,"&lt;"&amp;Z$62)))</f>
        <v>0</v>
      </c>
      <c r="Z63" s="9">
        <f>IF($B$5="Scenario 1",-COUNTIFS('Scenario 1'!$F$7:$F$1000,"&gt;="&amp;Z$62,'Scenario 1'!$F$7:$F$1000,"&lt;"&amp;AA$62),
IF($B$5="Scenario 2",-COUNTIFS('Scenario 2'!$F$7:$F$1000,"&gt;="&amp;Z$62,'Scenario 2'!$F$7:$F$1000,"&lt;"&amp;AA$62),
-COUNTIFS('Scenario 3'!$F$7:$F$1000,"&gt;="&amp;Z$62,'Scenario 3'!$F$7:$F$1000,"&lt;"&amp;AA$62)))</f>
        <v>0</v>
      </c>
      <c r="AA63" s="9">
        <f>IF($B$5="Scenario 1",-COUNTIFS('Scenario 1'!$F$7:$F$1000,"&gt;="&amp;AA$62,'Scenario 1'!$F$7:$F$1000,"&lt;"&amp;AB$62),
IF($B$5="Scenario 2",-COUNTIFS('Scenario 2'!$F$7:$F$1000,"&gt;="&amp;AA$62,'Scenario 2'!$F$7:$F$1000,"&lt;"&amp;AB$62),
-COUNTIFS('Scenario 3'!$F$7:$F$1000,"&gt;="&amp;AA$62,'Scenario 3'!$F$7:$F$1000,"&lt;"&amp;AB$62)))</f>
        <v>0</v>
      </c>
      <c r="AB63" s="9">
        <f>IF($B$5="Scenario 1",-COUNTIFS('Scenario 1'!$F$7:$F$1000,"&gt;="&amp;AB$62,'Scenario 1'!$F$7:$F$1000,"&lt;"&amp;AC$62),
IF($B$5="Scenario 2",-COUNTIFS('Scenario 2'!$F$7:$F$1000,"&gt;="&amp;AB$62,'Scenario 2'!$F$7:$F$1000,"&lt;"&amp;AC$62),
-COUNTIFS('Scenario 3'!$F$7:$F$1000,"&gt;="&amp;AB$62,'Scenario 3'!$F$7:$F$1000,"&lt;"&amp;AC$62)))</f>
        <v>0</v>
      </c>
      <c r="AC63" s="9">
        <f>IF($B$5="Scenario 1",-COUNTIFS('Scenario 1'!$F$7:$F$1000,"&gt;="&amp;AC$62,'Scenario 1'!$F$7:$F$1000,"&lt;"&amp;AD$62),
IF($B$5="Scenario 2",-COUNTIFS('Scenario 2'!$F$7:$F$1000,"&gt;="&amp;AC$62,'Scenario 2'!$F$7:$F$1000,"&lt;"&amp;AD$62),
-COUNTIFS('Scenario 3'!$F$7:$F$1000,"&gt;="&amp;AC$62,'Scenario 3'!$F$7:$F$1000,"&lt;"&amp;AD$62)))</f>
        <v>0</v>
      </c>
      <c r="AD63" s="9">
        <f>IF($B$5="Scenario 1",-COUNTIFS('Scenario 1'!$F$7:$F$1000,"&gt;="&amp;AD$62,'Scenario 1'!$F$7:$F$1000,"&lt;"&amp;AE$62),
IF($B$5="Scenario 2",-COUNTIFS('Scenario 2'!$F$7:$F$1000,"&gt;="&amp;AD$62,'Scenario 2'!$F$7:$F$1000,"&lt;"&amp;AE$62),
-COUNTIFS('Scenario 3'!$F$7:$F$1000,"&gt;="&amp;AD$62,'Scenario 3'!$F$7:$F$1000,"&lt;"&amp;AE$62)))</f>
        <v>0</v>
      </c>
      <c r="AE63" s="9">
        <f>IF($B$5="Scenario 1",-COUNTIFS('Scenario 1'!$F$7:$F$1000,"&gt;="&amp;AE$62,'Scenario 1'!$F$7:$F$1000,"&lt;"&amp;AF$62),
IF($B$5="Scenario 2",-COUNTIFS('Scenario 2'!$F$7:$F$1000,"&gt;="&amp;AE$62,'Scenario 2'!$F$7:$F$1000,"&lt;"&amp;AF$62),
-COUNTIFS('Scenario 3'!$F$7:$F$1000,"&gt;="&amp;AE$62,'Scenario 3'!$F$7:$F$1000,"&lt;"&amp;AF$62)))</f>
        <v>-3</v>
      </c>
      <c r="AF63" s="9">
        <f>IF($B$5="Scenario 1",-COUNTIFS('Scenario 1'!$F$7:$F$1000,"&gt;="&amp;AF$62,'Scenario 1'!$F$7:$F$1000,"&lt;"&amp;AG$62),
IF($B$5="Scenario 2",-COUNTIFS('Scenario 2'!$F$7:$F$1000,"&gt;="&amp;AF$62,'Scenario 2'!$F$7:$F$1000,"&lt;"&amp;AG$62),
-COUNTIFS('Scenario 3'!$F$7:$F$1000,"&gt;="&amp;AF$62,'Scenario 3'!$F$7:$F$1000,"&lt;"&amp;AG$62)))</f>
        <v>0</v>
      </c>
      <c r="AG63" s="9">
        <f>IF($B$5="Scenario 1",-COUNTIFS('Scenario 1'!$F$7:$F$1000,"&gt;="&amp;AG$62,'Scenario 1'!$F$7:$F$1000,"&lt;"&amp;AH$62),
IF($B$5="Scenario 2",-COUNTIFS('Scenario 2'!$F$7:$F$1000,"&gt;="&amp;AG$62,'Scenario 2'!$F$7:$F$1000,"&lt;"&amp;AH$62),
-COUNTIFS('Scenario 3'!$F$7:$F$1000,"&gt;="&amp;AG$62,'Scenario 3'!$F$7:$F$1000,"&lt;"&amp;AH$62)))</f>
        <v>0</v>
      </c>
      <c r="AH63" s="9">
        <f>IF($B$5="Scenario 1",-COUNTIFS('Scenario 1'!$F$7:$F$1000,"&gt;="&amp;AH$62,'Scenario 1'!$F$7:$F$1000,"&lt;"&amp;AI$62),
IF($B$5="Scenario 2",-COUNTIFS('Scenario 2'!$F$7:$F$1000,"&gt;="&amp;AH$62,'Scenario 2'!$F$7:$F$1000,"&lt;"&amp;AI$62),
-COUNTIFS('Scenario 3'!$F$7:$F$1000,"&gt;="&amp;AH$62,'Scenario 3'!$F$7:$F$1000,"&lt;"&amp;AI$62)))</f>
        <v>-2</v>
      </c>
      <c r="AI63" s="9">
        <f>IF($B$5="Scenario 1",-COUNTIFS('Scenario 1'!$F$7:$F$1000,"&gt;="&amp;AI$62,'Scenario 1'!$F$7:$F$1000,"&lt;"&amp;AJ$62),
IF($B$5="Scenario 2",-COUNTIFS('Scenario 2'!$F$7:$F$1000,"&gt;="&amp;AI$62,'Scenario 2'!$F$7:$F$1000,"&lt;"&amp;AJ$62),
-COUNTIFS('Scenario 3'!$F$7:$F$1000,"&gt;="&amp;AI$62,'Scenario 3'!$F$7:$F$1000,"&lt;"&amp;AJ$62)))</f>
        <v>0</v>
      </c>
      <c r="AJ63" s="9">
        <f>IF($B$5="Scenario 1",-COUNTIFS('Scenario 1'!$F$7:$F$1000,"&gt;="&amp;AJ$62,'Scenario 1'!$F$7:$F$1000,"&lt;"&amp;AK$62),
IF($B$5="Scenario 2",-COUNTIFS('Scenario 2'!$F$7:$F$1000,"&gt;="&amp;AJ$62,'Scenario 2'!$F$7:$F$1000,"&lt;"&amp;AK$62),
-COUNTIFS('Scenario 3'!$F$7:$F$1000,"&gt;="&amp;AJ$62,'Scenario 3'!$F$7:$F$1000,"&lt;"&amp;AK$62)))</f>
        <v>0</v>
      </c>
      <c r="AK63" s="9">
        <f>IF($B$5="Scenario 1",-COUNTIFS('Scenario 1'!$F$7:$F$1000,"&gt;="&amp;AK$62,'Scenario 1'!$F$7:$F$1000,"&lt;"&amp;AL$62),
IF($B$5="Scenario 2",-COUNTIFS('Scenario 2'!$F$7:$F$1000,"&gt;="&amp;AK$62,'Scenario 2'!$F$7:$F$1000,"&lt;"&amp;AL$62),
-COUNTIFS('Scenario 3'!$F$7:$F$1000,"&gt;="&amp;AK$62,'Scenario 3'!$F$7:$F$1000,"&lt;"&amp;AL$62)))</f>
        <v>0</v>
      </c>
      <c r="AL63" s="9">
        <f>IF($B$5="Scenario 1",-COUNTIFS('Scenario 1'!$F$7:$F$1000,"&gt;="&amp;AL$62,'Scenario 1'!$F$7:$F$1000,"&lt;"&amp;AM$62),
IF($B$5="Scenario 2",-COUNTIFS('Scenario 2'!$F$7:$F$1000,"&gt;="&amp;AL$62,'Scenario 2'!$F$7:$F$1000,"&lt;"&amp;AM$62),
-COUNTIFS('Scenario 3'!$F$7:$F$1000,"&gt;="&amp;AL$62,'Scenario 3'!$F$7:$F$1000,"&lt;"&amp;AM$62)))</f>
        <v>0</v>
      </c>
    </row>
    <row r="64" spans="1:89" ht="15.75" customHeight="1" x14ac:dyDescent="0.15">
      <c r="B64" s="118" t="s">
        <v>6</v>
      </c>
      <c r="C64" s="9">
        <f>IF($B$5="Scenario 1", COUNTIFS('Scenario 1'!$E$7:$E$1000,"&gt;="&amp;C$62,'Scenario 1'!$E$7:$E$1000,"&lt;"&amp;D$62),
IF($B$5="Scenario 2", COUNTIFS('Scenario 2'!$E$7:$E$1000,"&gt;="&amp;C$62,'Scenario 2'!$E$7:$E$1000,"&lt;"&amp;D$62),
COUNTIFS('Scenario 3'!$E$7:$E$1000,"&gt;="&amp;C$62,'Scenario 3'!$E$7:$E$1000,"&lt;"&amp;D$62)))</f>
        <v>6</v>
      </c>
      <c r="D64" s="9">
        <f>IF($B$5="Scenario 1", COUNTIFS('Scenario 1'!$E$7:$E$1000,"&gt;="&amp;D$62,'Scenario 1'!$E$7:$E$1000,"&lt;"&amp;E$62),
IF($B$5="Scenario 2", COUNTIFS('Scenario 2'!$E$7:$E$1000,"&gt;="&amp;D$62,'Scenario 2'!$E$7:$E$1000,"&lt;"&amp;E$62),
COUNTIFS('Scenario 3'!$E$7:$E$1000,"&gt;="&amp;D$62,'Scenario 3'!$E$7:$E$1000,"&lt;"&amp;E$62)))</f>
        <v>6</v>
      </c>
      <c r="E64" s="9">
        <f>IF($B$5="Scenario 1", COUNTIFS('Scenario 1'!$E$7:$E$1000,"&gt;="&amp;E$62,'Scenario 1'!$E$7:$E$1000,"&lt;"&amp;F$62),
IF($B$5="Scenario 2", COUNTIFS('Scenario 2'!$E$7:$E$1000,"&gt;="&amp;E$62,'Scenario 2'!$E$7:$E$1000,"&lt;"&amp;F$62),
COUNTIFS('Scenario 3'!$E$7:$E$1000,"&gt;="&amp;E$62,'Scenario 3'!$E$7:$E$1000,"&lt;"&amp;F$62)))</f>
        <v>6</v>
      </c>
      <c r="F64" s="9">
        <f>IF($B$5="Scenario 1", COUNTIFS('Scenario 1'!$E$7:$E$1000,"&gt;="&amp;F$62,'Scenario 1'!$E$7:$E$1000,"&lt;"&amp;G$62),
IF($B$5="Scenario 2", COUNTIFS('Scenario 2'!$E$7:$E$1000,"&gt;="&amp;F$62,'Scenario 2'!$E$7:$E$1000,"&lt;"&amp;G$62),
COUNTIFS('Scenario 3'!$E$7:$E$1000,"&gt;="&amp;F$62,'Scenario 3'!$E$7:$E$1000,"&lt;"&amp;G$62)))</f>
        <v>6</v>
      </c>
      <c r="G64" s="9">
        <f>IF($B$5="Scenario 1", COUNTIFS('Scenario 1'!$E$7:$E$1000,"&gt;="&amp;G$62,'Scenario 1'!$E$7:$E$1000,"&lt;"&amp;H$62),
IF($B$5="Scenario 2", COUNTIFS('Scenario 2'!$E$7:$E$1000,"&gt;="&amp;G$62,'Scenario 2'!$E$7:$E$1000,"&lt;"&amp;H$62),
COUNTIFS('Scenario 3'!$E$7:$E$1000,"&gt;="&amp;G$62,'Scenario 3'!$E$7:$E$1000,"&lt;"&amp;H$62)))</f>
        <v>2</v>
      </c>
      <c r="H64" s="9">
        <f>IF($B$5="Scenario 1", COUNTIFS('Scenario 1'!$E$7:$E$1000,"&gt;="&amp;H$62,'Scenario 1'!$E$7:$E$1000,"&lt;"&amp;I$62),
IF($B$5="Scenario 2", COUNTIFS('Scenario 2'!$E$7:$E$1000,"&gt;="&amp;H$62,'Scenario 2'!$E$7:$E$1000,"&lt;"&amp;I$62),
COUNTIFS('Scenario 3'!$E$7:$E$1000,"&gt;="&amp;H$62,'Scenario 3'!$E$7:$E$1000,"&lt;"&amp;I$62)))</f>
        <v>0</v>
      </c>
      <c r="I64" s="9">
        <f>IF($B$5="Scenario 1", COUNTIFS('Scenario 1'!$E$7:$E$1000,"&gt;="&amp;I$62,'Scenario 1'!$E$7:$E$1000,"&lt;"&amp;J$62),
IF($B$5="Scenario 2", COUNTIFS('Scenario 2'!$E$7:$E$1000,"&gt;="&amp;I$62,'Scenario 2'!$E$7:$E$1000,"&lt;"&amp;J$62),
COUNTIFS('Scenario 3'!$E$7:$E$1000,"&gt;="&amp;I$62,'Scenario 3'!$E$7:$E$1000,"&lt;"&amp;J$62)))</f>
        <v>0</v>
      </c>
      <c r="J64" s="9">
        <f>IF($B$5="Scenario 1", COUNTIFS('Scenario 1'!$E$7:$E$1000,"&gt;="&amp;J$62,'Scenario 1'!$E$7:$E$1000,"&lt;"&amp;K$62),
IF($B$5="Scenario 2", COUNTIFS('Scenario 2'!$E$7:$E$1000,"&gt;="&amp;J$62,'Scenario 2'!$E$7:$E$1000,"&lt;"&amp;K$62),
COUNTIFS('Scenario 3'!$E$7:$E$1000,"&gt;="&amp;J$62,'Scenario 3'!$E$7:$E$1000,"&lt;"&amp;K$62)))</f>
        <v>0</v>
      </c>
      <c r="K64" s="9">
        <f>IF($B$5="Scenario 1", COUNTIFS('Scenario 1'!$E$7:$E$1000,"&gt;="&amp;K$62,'Scenario 1'!$E$7:$E$1000,"&lt;"&amp;L$62),
IF($B$5="Scenario 2", COUNTIFS('Scenario 2'!$E$7:$E$1000,"&gt;="&amp;K$62,'Scenario 2'!$E$7:$E$1000,"&lt;"&amp;L$62),
COUNTIFS('Scenario 3'!$E$7:$E$1000,"&gt;="&amp;K$62,'Scenario 3'!$E$7:$E$1000,"&lt;"&amp;L$62)))</f>
        <v>0</v>
      </c>
      <c r="L64" s="9">
        <f>IF($B$5="Scenario 1", COUNTIFS('Scenario 1'!$E$7:$E$1000,"&gt;="&amp;L$62,'Scenario 1'!$E$7:$E$1000,"&lt;"&amp;M$62),
IF($B$5="Scenario 2", COUNTIFS('Scenario 2'!$E$7:$E$1000,"&gt;="&amp;L$62,'Scenario 2'!$E$7:$E$1000,"&lt;"&amp;M$62),
COUNTIFS('Scenario 3'!$E$7:$E$1000,"&gt;="&amp;L$62,'Scenario 3'!$E$7:$E$1000,"&lt;"&amp;M$62)))</f>
        <v>0</v>
      </c>
      <c r="M64" s="9">
        <f>IF($B$5="Scenario 1", COUNTIFS('Scenario 1'!$E$7:$E$1000,"&gt;="&amp;M$62,'Scenario 1'!$E$7:$E$1000,"&lt;"&amp;N$62),
IF($B$5="Scenario 2", COUNTIFS('Scenario 2'!$E$7:$E$1000,"&gt;="&amp;M$62,'Scenario 2'!$E$7:$E$1000,"&lt;"&amp;N$62),
COUNTIFS('Scenario 3'!$E$7:$E$1000,"&gt;="&amp;M$62,'Scenario 3'!$E$7:$E$1000,"&lt;"&amp;N$62)))</f>
        <v>0</v>
      </c>
      <c r="N64" s="9">
        <f>IF($B$5="Scenario 1", COUNTIFS('Scenario 1'!$E$7:$E$1000,"&gt;="&amp;N$62,'Scenario 1'!$E$7:$E$1000,"&lt;"&amp;O$62),
IF($B$5="Scenario 2", COUNTIFS('Scenario 2'!$E$7:$E$1000,"&gt;="&amp;N$62,'Scenario 2'!$E$7:$E$1000,"&lt;"&amp;O$62),
COUNTIFS('Scenario 3'!$E$7:$E$1000,"&gt;="&amp;N$62,'Scenario 3'!$E$7:$E$1000,"&lt;"&amp;O$62)))</f>
        <v>0</v>
      </c>
      <c r="O64" s="9">
        <f>IF($B$5="Scenario 1", COUNTIFS('Scenario 1'!$E$7:$E$1000,"&gt;="&amp;O$62,'Scenario 1'!$E$7:$E$1000,"&lt;"&amp;P$62),
IF($B$5="Scenario 2", COUNTIFS('Scenario 2'!$E$7:$E$1000,"&gt;="&amp;O$62,'Scenario 2'!$E$7:$E$1000,"&lt;"&amp;P$62),
COUNTIFS('Scenario 3'!$E$7:$E$1000,"&gt;="&amp;O$62,'Scenario 3'!$E$7:$E$1000,"&lt;"&amp;P$62)))</f>
        <v>0</v>
      </c>
      <c r="P64" s="9">
        <f>IF($B$5="Scenario 1", COUNTIFS('Scenario 1'!$E$7:$E$1000,"&gt;="&amp;P$62,'Scenario 1'!$E$7:$E$1000,"&lt;"&amp;Q$62),
IF($B$5="Scenario 2", COUNTIFS('Scenario 2'!$E$7:$E$1000,"&gt;="&amp;P$62,'Scenario 2'!$E$7:$E$1000,"&lt;"&amp;Q$62),
COUNTIFS('Scenario 3'!$E$7:$E$1000,"&gt;="&amp;P$62,'Scenario 3'!$E$7:$E$1000,"&lt;"&amp;Q$62)))</f>
        <v>0</v>
      </c>
      <c r="Q64" s="9">
        <f>IF($B$5="Scenario 1", COUNTIFS('Scenario 1'!$E$7:$E$1000,"&gt;="&amp;Q$62,'Scenario 1'!$E$7:$E$1000,"&lt;"&amp;R$62),
IF($B$5="Scenario 2", COUNTIFS('Scenario 2'!$E$7:$E$1000,"&gt;="&amp;Q$62,'Scenario 2'!$E$7:$E$1000,"&lt;"&amp;R$62),
COUNTIFS('Scenario 3'!$E$7:$E$1000,"&gt;="&amp;Q$62,'Scenario 3'!$E$7:$E$1000,"&lt;"&amp;R$62)))</f>
        <v>0</v>
      </c>
      <c r="R64" s="9">
        <f>IF($B$5="Scenario 1", COUNTIFS('Scenario 1'!$E$7:$E$1000,"&gt;="&amp;R$62,'Scenario 1'!$E$7:$E$1000,"&lt;"&amp;S$62),
IF($B$5="Scenario 2", COUNTIFS('Scenario 2'!$E$7:$E$1000,"&gt;="&amp;R$62,'Scenario 2'!$E$7:$E$1000,"&lt;"&amp;S$62),
COUNTIFS('Scenario 3'!$E$7:$E$1000,"&gt;="&amp;R$62,'Scenario 3'!$E$7:$E$1000,"&lt;"&amp;S$62)))</f>
        <v>0</v>
      </c>
      <c r="S64" s="9">
        <f>IF($B$5="Scenario 1", COUNTIFS('Scenario 1'!$E$7:$E$1000,"&gt;="&amp;S$62,'Scenario 1'!$E$7:$E$1000,"&lt;"&amp;T$62),
IF($B$5="Scenario 2", COUNTIFS('Scenario 2'!$E$7:$E$1000,"&gt;="&amp;S$62,'Scenario 2'!$E$7:$E$1000,"&lt;"&amp;T$62),
COUNTIFS('Scenario 3'!$E$7:$E$1000,"&gt;="&amp;S$62,'Scenario 3'!$E$7:$E$1000,"&lt;"&amp;T$62)))</f>
        <v>0</v>
      </c>
      <c r="T64" s="9">
        <f>IF($B$5="Scenario 1", COUNTIFS('Scenario 1'!$E$7:$E$1000,"&gt;="&amp;T$62,'Scenario 1'!$E$7:$E$1000,"&lt;"&amp;U$62),
IF($B$5="Scenario 2", COUNTIFS('Scenario 2'!$E$7:$E$1000,"&gt;="&amp;T$62,'Scenario 2'!$E$7:$E$1000,"&lt;"&amp;U$62),
COUNTIFS('Scenario 3'!$E$7:$E$1000,"&gt;="&amp;T$62,'Scenario 3'!$E$7:$E$1000,"&lt;"&amp;U$62)))</f>
        <v>7</v>
      </c>
      <c r="U64" s="9">
        <f>IF($B$5="Scenario 1", COUNTIFS('Scenario 1'!$E$7:$E$1000,"&gt;="&amp;U$62,'Scenario 1'!$E$7:$E$1000,"&lt;"&amp;V$62),
IF($B$5="Scenario 2", COUNTIFS('Scenario 2'!$E$7:$E$1000,"&gt;="&amp;U$62,'Scenario 2'!$E$7:$E$1000,"&lt;"&amp;V$62),
COUNTIFS('Scenario 3'!$E$7:$E$1000,"&gt;="&amp;U$62,'Scenario 3'!$E$7:$E$1000,"&lt;"&amp;V$62)))</f>
        <v>5</v>
      </c>
      <c r="V64" s="9">
        <f>IF($B$5="Scenario 1", COUNTIFS('Scenario 1'!$E$7:$E$1000,"&gt;="&amp;V$62,'Scenario 1'!$E$7:$E$1000,"&lt;"&amp;W$62),
IF($B$5="Scenario 2", COUNTIFS('Scenario 2'!$E$7:$E$1000,"&gt;="&amp;V$62,'Scenario 2'!$E$7:$E$1000,"&lt;"&amp;W$62),
COUNTIFS('Scenario 3'!$E$7:$E$1000,"&gt;="&amp;V$62,'Scenario 3'!$E$7:$E$1000,"&lt;"&amp;W$62)))</f>
        <v>5</v>
      </c>
      <c r="W64" s="9">
        <f>IF($B$5="Scenario 1", COUNTIFS('Scenario 1'!$E$7:$E$1000,"&gt;="&amp;W$62,'Scenario 1'!$E$7:$E$1000,"&lt;"&amp;X$62),
IF($B$5="Scenario 2", COUNTIFS('Scenario 2'!$E$7:$E$1000,"&gt;="&amp;W$62,'Scenario 2'!$E$7:$E$1000,"&lt;"&amp;X$62),
COUNTIFS('Scenario 3'!$E$7:$E$1000,"&gt;="&amp;W$62,'Scenario 3'!$E$7:$E$1000,"&lt;"&amp;X$62)))</f>
        <v>2</v>
      </c>
      <c r="X64" s="9">
        <f>IF($B$5="Scenario 1", COUNTIFS('Scenario 1'!$E$7:$E$1000,"&gt;="&amp;X$62,'Scenario 1'!$E$7:$E$1000,"&lt;"&amp;Y$62),
IF($B$5="Scenario 2", COUNTIFS('Scenario 2'!$E$7:$E$1000,"&gt;="&amp;X$62,'Scenario 2'!$E$7:$E$1000,"&lt;"&amp;Y$62),
COUNTIFS('Scenario 3'!$E$7:$E$1000,"&gt;="&amp;X$62,'Scenario 3'!$E$7:$E$1000,"&lt;"&amp;Y$62)))</f>
        <v>3</v>
      </c>
      <c r="Y64" s="9">
        <f>IF($B$5="Scenario 1", COUNTIFS('Scenario 1'!$E$7:$E$1000,"&gt;="&amp;Y$62,'Scenario 1'!$E$7:$E$1000,"&lt;"&amp;Z$62),
IF($B$5="Scenario 2", COUNTIFS('Scenario 2'!$E$7:$E$1000,"&gt;="&amp;Y$62,'Scenario 2'!$E$7:$E$1000,"&lt;"&amp;Z$62),
COUNTIFS('Scenario 3'!$E$7:$E$1000,"&gt;="&amp;Y$62,'Scenario 3'!$E$7:$E$1000,"&lt;"&amp;Z$62)))</f>
        <v>2</v>
      </c>
      <c r="Z64" s="9">
        <f>IF($B$5="Scenario 1", COUNTIFS('Scenario 1'!$E$7:$E$1000,"&gt;="&amp;Z$62,'Scenario 1'!$E$7:$E$1000,"&lt;"&amp;AA$62),
IF($B$5="Scenario 2", COUNTIFS('Scenario 2'!$E$7:$E$1000,"&gt;="&amp;Z$62,'Scenario 2'!$E$7:$E$1000,"&lt;"&amp;AA$62),
COUNTIFS('Scenario 3'!$E$7:$E$1000,"&gt;="&amp;Z$62,'Scenario 3'!$E$7:$E$1000,"&lt;"&amp;AA$62)))</f>
        <v>2</v>
      </c>
      <c r="AA64" s="9">
        <f>IF($B$5="Scenario 1", COUNTIFS('Scenario 1'!$E$7:$E$1000,"&gt;="&amp;AA$62,'Scenario 1'!$E$7:$E$1000,"&lt;"&amp;AB$62),
IF($B$5="Scenario 2", COUNTIFS('Scenario 2'!$E$7:$E$1000,"&gt;="&amp;AA$62,'Scenario 2'!$E$7:$E$1000,"&lt;"&amp;AB$62),
COUNTIFS('Scenario 3'!$E$7:$E$1000,"&gt;="&amp;AA$62,'Scenario 3'!$E$7:$E$1000,"&lt;"&amp;AB$62)))</f>
        <v>4</v>
      </c>
      <c r="AB64" s="9">
        <f>IF($B$5="Scenario 1", COUNTIFS('Scenario 1'!$E$7:$E$1000,"&gt;="&amp;AB$62,'Scenario 1'!$E$7:$E$1000,"&lt;"&amp;AC$62),
IF($B$5="Scenario 2", COUNTIFS('Scenario 2'!$E$7:$E$1000,"&gt;="&amp;AB$62,'Scenario 2'!$E$7:$E$1000,"&lt;"&amp;AC$62),
COUNTIFS('Scenario 3'!$E$7:$E$1000,"&gt;="&amp;AB$62,'Scenario 3'!$E$7:$E$1000,"&lt;"&amp;AC$62)))</f>
        <v>5</v>
      </c>
      <c r="AC64" s="9">
        <f>IF($B$5="Scenario 1", COUNTIFS('Scenario 1'!$E$7:$E$1000,"&gt;="&amp;AC$62,'Scenario 1'!$E$7:$E$1000,"&lt;"&amp;AD$62),
IF($B$5="Scenario 2", COUNTIFS('Scenario 2'!$E$7:$E$1000,"&gt;="&amp;AC$62,'Scenario 2'!$E$7:$E$1000,"&lt;"&amp;AD$62),
COUNTIFS('Scenario 3'!$E$7:$E$1000,"&gt;="&amp;AC$62,'Scenario 3'!$E$7:$E$1000,"&lt;"&amp;AD$62)))</f>
        <v>0</v>
      </c>
      <c r="AD64" s="9">
        <f>IF($B$5="Scenario 1", COUNTIFS('Scenario 1'!$E$7:$E$1000,"&gt;="&amp;AD$62,'Scenario 1'!$E$7:$E$1000,"&lt;"&amp;AE$62),
IF($B$5="Scenario 2", COUNTIFS('Scenario 2'!$E$7:$E$1000,"&gt;="&amp;AD$62,'Scenario 2'!$E$7:$E$1000,"&lt;"&amp;AE$62),
COUNTIFS('Scenario 3'!$E$7:$E$1000,"&gt;="&amp;AD$62,'Scenario 3'!$E$7:$E$1000,"&lt;"&amp;AE$62)))</f>
        <v>0</v>
      </c>
      <c r="AE64" s="9">
        <f>IF($B$5="Scenario 1", COUNTIFS('Scenario 1'!$E$7:$E$1000,"&gt;="&amp;AE$62,'Scenario 1'!$E$7:$E$1000,"&lt;"&amp;AF$62),
IF($B$5="Scenario 2", COUNTIFS('Scenario 2'!$E$7:$E$1000,"&gt;="&amp;AE$62,'Scenario 2'!$E$7:$E$1000,"&lt;"&amp;AF$62),
COUNTIFS('Scenario 3'!$E$7:$E$1000,"&gt;="&amp;AE$62,'Scenario 3'!$E$7:$E$1000,"&lt;"&amp;AF$62)))</f>
        <v>4</v>
      </c>
      <c r="AF64" s="9">
        <f>IF($B$5="Scenario 1", COUNTIFS('Scenario 1'!$E$7:$E$1000,"&gt;="&amp;AF$62,'Scenario 1'!$E$7:$E$1000,"&lt;"&amp;AG$62),
IF($B$5="Scenario 2", COUNTIFS('Scenario 2'!$E$7:$E$1000,"&gt;="&amp;AF$62,'Scenario 2'!$E$7:$E$1000,"&lt;"&amp;AG$62),
COUNTIFS('Scenario 3'!$E$7:$E$1000,"&gt;="&amp;AF$62,'Scenario 3'!$E$7:$E$1000,"&lt;"&amp;AG$62)))</f>
        <v>0</v>
      </c>
      <c r="AG64" s="9">
        <f>IF($B$5="Scenario 1", COUNTIFS('Scenario 1'!$E$7:$E$1000,"&gt;="&amp;AG$62,'Scenario 1'!$E$7:$E$1000,"&lt;"&amp;AH$62),
IF($B$5="Scenario 2", COUNTIFS('Scenario 2'!$E$7:$E$1000,"&gt;="&amp;AG$62,'Scenario 2'!$E$7:$E$1000,"&lt;"&amp;AH$62),
COUNTIFS('Scenario 3'!$E$7:$E$1000,"&gt;="&amp;AG$62,'Scenario 3'!$E$7:$E$1000,"&lt;"&amp;AH$62)))</f>
        <v>0</v>
      </c>
      <c r="AH64" s="9">
        <f>IF($B$5="Scenario 1", COUNTIFS('Scenario 1'!$E$7:$E$1000,"&gt;="&amp;AH$62,'Scenario 1'!$E$7:$E$1000,"&lt;"&amp;AI$62),
IF($B$5="Scenario 2", COUNTIFS('Scenario 2'!$E$7:$E$1000,"&gt;="&amp;AH$62,'Scenario 2'!$E$7:$E$1000,"&lt;"&amp;AI$62),
COUNTIFS('Scenario 3'!$E$7:$E$1000,"&gt;="&amp;AH$62,'Scenario 3'!$E$7:$E$1000,"&lt;"&amp;AI$62)))</f>
        <v>2</v>
      </c>
      <c r="AI64" s="9">
        <f>IF($B$5="Scenario 1", COUNTIFS('Scenario 1'!$E$7:$E$1000,"&gt;="&amp;AI$62,'Scenario 1'!$E$7:$E$1000,"&lt;"&amp;AJ$62),
IF($B$5="Scenario 2", COUNTIFS('Scenario 2'!$E$7:$E$1000,"&gt;="&amp;AI$62,'Scenario 2'!$E$7:$E$1000,"&lt;"&amp;AJ$62),
COUNTIFS('Scenario 3'!$E$7:$E$1000,"&gt;="&amp;AI$62,'Scenario 3'!$E$7:$E$1000,"&lt;"&amp;AJ$62)))</f>
        <v>0</v>
      </c>
      <c r="AJ64" s="9">
        <f>IF($B$5="Scenario 1", COUNTIFS('Scenario 1'!$E$7:$E$1000,"&gt;="&amp;AJ$62,'Scenario 1'!$E$7:$E$1000,"&lt;"&amp;AK$62),
IF($B$5="Scenario 2", COUNTIFS('Scenario 2'!$E$7:$E$1000,"&gt;="&amp;AJ$62,'Scenario 2'!$E$7:$E$1000,"&lt;"&amp;AK$62),
COUNTIFS('Scenario 3'!$E$7:$E$1000,"&gt;="&amp;AJ$62,'Scenario 3'!$E$7:$E$1000,"&lt;"&amp;AK$62)))</f>
        <v>0</v>
      </c>
      <c r="AK64" s="9">
        <f>IF($B$5="Scenario 1", COUNTIFS('Scenario 1'!$E$7:$E$1000,"&gt;="&amp;AK$62,'Scenario 1'!$E$7:$E$1000,"&lt;"&amp;AL$62),
IF($B$5="Scenario 2", COUNTIFS('Scenario 2'!$E$7:$E$1000,"&gt;="&amp;AK$62,'Scenario 2'!$E$7:$E$1000,"&lt;"&amp;AL$62),
COUNTIFS('Scenario 3'!$E$7:$E$1000,"&gt;="&amp;AK$62,'Scenario 3'!$E$7:$E$1000,"&lt;"&amp;AL$62)))</f>
        <v>5</v>
      </c>
      <c r="AL64" s="9">
        <f>IF($B$5="Scenario 1", COUNTIFS('Scenario 1'!$E$7:$E$1000,"&gt;="&amp;AL$62,'Scenario 1'!$E$7:$E$1000,"&lt;"&amp;AM$62),
IF($B$5="Scenario 2", COUNTIFS('Scenario 2'!$E$7:$E$1000,"&gt;="&amp;AL$62,'Scenario 2'!$E$7:$E$1000,"&lt;"&amp;AM$62),
COUNTIFS('Scenario 3'!$E$7:$E$1000,"&gt;="&amp;AL$62,'Scenario 3'!$E$7:$E$1000,"&lt;"&amp;AM$62)))</f>
        <v>0</v>
      </c>
    </row>
  </sheetData>
  <mergeCells count="7">
    <mergeCell ref="O61:Z61"/>
    <mergeCell ref="AA61:AL61"/>
    <mergeCell ref="C10:D10"/>
    <mergeCell ref="E10:G10"/>
    <mergeCell ref="C27:D27"/>
    <mergeCell ref="E27:G27"/>
    <mergeCell ref="C61:N61"/>
  </mergeCells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'Assumptions (START HERE)'!$B$24:$B$26</xm:f>
          </x14:formula1>
          <xm:sqref>B5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outlinePr summaryBelow="0" summaryRight="0"/>
  </sheetPr>
  <dimension ref="A1:CK1001"/>
  <sheetViews>
    <sheetView showGridLines="0" zoomScale="150" workbookViewId="0">
      <pane ySplit="7" topLeftCell="A92" activePane="bottomLeft" state="frozen"/>
      <selection activeCell="A2" sqref="A2"/>
      <selection pane="bottomLeft" activeCell="F43" sqref="F43:F122"/>
    </sheetView>
  </sheetViews>
  <sheetFormatPr baseColWidth="10" defaultColWidth="12.6640625" defaultRowHeight="15.75" customHeight="1" x14ac:dyDescent="0.15"/>
  <cols>
    <col min="1" max="1" width="2.5" style="9" customWidth="1"/>
    <col min="2" max="14" width="20.5" style="9" customWidth="1"/>
    <col min="15" max="15" width="5.5" style="9" customWidth="1"/>
    <col min="16" max="51" width="20.5" style="9" customWidth="1"/>
    <col min="52" max="77" width="12.6640625" style="9"/>
    <col min="78" max="88" width="11.1640625" style="9" customWidth="1"/>
    <col min="89" max="89" width="20.1640625" style="9" customWidth="1"/>
    <col min="90" max="16384" width="12.6640625" style="9"/>
  </cols>
  <sheetData>
    <row r="1" spans="1:89" ht="13" x14ac:dyDescent="0.15"/>
    <row r="2" spans="1:89" s="30" customFormat="1" ht="12" customHeight="1" x14ac:dyDescent="0.15">
      <c r="B2" s="37" t="s">
        <v>35</v>
      </c>
      <c r="C2" s="32"/>
      <c r="D2" s="32"/>
      <c r="E2" s="32"/>
      <c r="F2" s="32"/>
      <c r="G2" s="32"/>
      <c r="H2" s="32"/>
      <c r="I2" s="32"/>
      <c r="J2" s="32"/>
      <c r="K2" s="32"/>
      <c r="L2" s="33"/>
      <c r="M2" s="33"/>
      <c r="N2" s="33"/>
      <c r="O2" s="33"/>
      <c r="P2" s="33"/>
      <c r="Q2" s="33"/>
      <c r="R2" s="33"/>
      <c r="S2" s="33"/>
      <c r="T2" s="34"/>
      <c r="U2" s="35"/>
      <c r="V2" s="35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</row>
    <row r="3" spans="1:89" ht="13" x14ac:dyDescent="0.15">
      <c r="B3" s="3"/>
      <c r="C3" s="5"/>
      <c r="D3" s="5"/>
      <c r="E3" s="5"/>
      <c r="F3" s="5"/>
      <c r="G3" s="5"/>
      <c r="H3" s="5"/>
      <c r="I3" s="5"/>
      <c r="J3" s="38" t="s">
        <v>9</v>
      </c>
      <c r="K3" s="5"/>
      <c r="L3" s="38" t="s">
        <v>10</v>
      </c>
      <c r="M3" s="5"/>
      <c r="N3" s="38" t="s">
        <v>11</v>
      </c>
      <c r="O3" s="5"/>
      <c r="P3" s="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39"/>
      <c r="AW3" s="15"/>
      <c r="AX3" s="15"/>
      <c r="AY3" s="15"/>
    </row>
    <row r="4" spans="1:89" ht="13" x14ac:dyDescent="0.15">
      <c r="B4" s="124" t="s">
        <v>104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5"/>
      <c r="P4" s="128" t="s">
        <v>103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</row>
    <row r="5" spans="1:89" ht="13" x14ac:dyDescent="0.15">
      <c r="B5" s="130" t="s">
        <v>38</v>
      </c>
      <c r="C5" s="130"/>
      <c r="D5" s="130"/>
      <c r="E5" s="130" t="s">
        <v>39</v>
      </c>
      <c r="F5" s="130"/>
      <c r="G5" s="130"/>
      <c r="H5" s="130"/>
      <c r="I5" s="130" t="s">
        <v>40</v>
      </c>
      <c r="J5" s="130"/>
      <c r="K5" s="130" t="s">
        <v>42</v>
      </c>
      <c r="L5" s="130"/>
      <c r="M5" s="130" t="s">
        <v>41</v>
      </c>
      <c r="N5" s="130"/>
      <c r="O5" s="5"/>
      <c r="P5" s="130" t="s">
        <v>9</v>
      </c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 t="s">
        <v>77</v>
      </c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 t="s">
        <v>11</v>
      </c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</row>
    <row r="6" spans="1:89" ht="13" x14ac:dyDescent="0.15">
      <c r="B6" s="38" t="s">
        <v>22</v>
      </c>
      <c r="C6" s="38" t="s">
        <v>22</v>
      </c>
      <c r="D6" s="38" t="s">
        <v>22</v>
      </c>
      <c r="E6" s="38" t="s">
        <v>22</v>
      </c>
      <c r="F6" s="38" t="s">
        <v>22</v>
      </c>
      <c r="G6" s="38" t="s">
        <v>34</v>
      </c>
      <c r="H6" s="38" t="s">
        <v>34</v>
      </c>
      <c r="I6" s="38" t="s">
        <v>22</v>
      </c>
      <c r="J6" s="38" t="s">
        <v>34</v>
      </c>
      <c r="K6" s="38" t="s">
        <v>22</v>
      </c>
      <c r="L6" s="38" t="s">
        <v>34</v>
      </c>
      <c r="M6" s="38" t="s">
        <v>22</v>
      </c>
      <c r="N6" s="38" t="s">
        <v>34</v>
      </c>
      <c r="O6" s="5"/>
      <c r="P6" s="38" t="s">
        <v>34</v>
      </c>
      <c r="Q6" s="38" t="s">
        <v>34</v>
      </c>
      <c r="R6" s="38" t="s">
        <v>34</v>
      </c>
      <c r="S6" s="38" t="s">
        <v>34</v>
      </c>
      <c r="T6" s="38" t="s">
        <v>34</v>
      </c>
      <c r="U6" s="38" t="s">
        <v>34</v>
      </c>
      <c r="V6" s="38" t="s">
        <v>34</v>
      </c>
      <c r="W6" s="38" t="s">
        <v>34</v>
      </c>
      <c r="X6" s="38" t="s">
        <v>34</v>
      </c>
      <c r="Y6" s="38" t="s">
        <v>34</v>
      </c>
      <c r="Z6" s="38" t="s">
        <v>34</v>
      </c>
      <c r="AA6" s="38" t="s">
        <v>34</v>
      </c>
      <c r="AB6" s="38" t="s">
        <v>34</v>
      </c>
      <c r="AC6" s="38" t="s">
        <v>34</v>
      </c>
      <c r="AD6" s="38" t="s">
        <v>34</v>
      </c>
      <c r="AE6" s="38" t="s">
        <v>34</v>
      </c>
      <c r="AF6" s="38" t="s">
        <v>34</v>
      </c>
      <c r="AG6" s="38" t="s">
        <v>34</v>
      </c>
      <c r="AH6" s="38" t="s">
        <v>34</v>
      </c>
      <c r="AI6" s="38" t="s">
        <v>34</v>
      </c>
      <c r="AJ6" s="38" t="s">
        <v>34</v>
      </c>
      <c r="AK6" s="38" t="s">
        <v>34</v>
      </c>
      <c r="AL6" s="38" t="s">
        <v>34</v>
      </c>
      <c r="AM6" s="38" t="s">
        <v>34</v>
      </c>
      <c r="AN6" s="38" t="s">
        <v>34</v>
      </c>
      <c r="AO6" s="38" t="s">
        <v>34</v>
      </c>
      <c r="AP6" s="38" t="s">
        <v>34</v>
      </c>
      <c r="AQ6" s="38" t="s">
        <v>34</v>
      </c>
      <c r="AR6" s="38" t="s">
        <v>34</v>
      </c>
      <c r="AS6" s="38" t="s">
        <v>34</v>
      </c>
      <c r="AT6" s="38" t="s">
        <v>34</v>
      </c>
      <c r="AU6" s="38" t="s">
        <v>34</v>
      </c>
      <c r="AV6" s="38" t="s">
        <v>34</v>
      </c>
      <c r="AW6" s="38" t="s">
        <v>34</v>
      </c>
      <c r="AX6" s="38" t="s">
        <v>34</v>
      </c>
      <c r="AY6" s="38" t="s">
        <v>34</v>
      </c>
    </row>
    <row r="7" spans="1:89" ht="28" x14ac:dyDescent="0.15">
      <c r="B7" s="40" t="s">
        <v>23</v>
      </c>
      <c r="C7" s="41" t="s">
        <v>24</v>
      </c>
      <c r="D7" s="42" t="s">
        <v>33</v>
      </c>
      <c r="E7" s="42" t="s">
        <v>36</v>
      </c>
      <c r="F7" s="42" t="s">
        <v>37</v>
      </c>
      <c r="G7" s="43" t="s">
        <v>85</v>
      </c>
      <c r="H7" s="43" t="s">
        <v>25</v>
      </c>
      <c r="I7" s="42" t="s">
        <v>44</v>
      </c>
      <c r="J7" s="44" t="s">
        <v>43</v>
      </c>
      <c r="K7" s="42" t="s">
        <v>44</v>
      </c>
      <c r="L7" s="44" t="s">
        <v>43</v>
      </c>
      <c r="M7" s="42" t="s">
        <v>44</v>
      </c>
      <c r="N7" s="44" t="s">
        <v>43</v>
      </c>
      <c r="O7" s="48"/>
      <c r="P7" s="45">
        <v>45658</v>
      </c>
      <c r="Q7" s="46">
        <f t="shared" ref="Q7" si="0">EDATE(P7,1)</f>
        <v>45689</v>
      </c>
      <c r="R7" s="46">
        <f t="shared" ref="R7" si="1">EDATE(Q7,1)</f>
        <v>45717</v>
      </c>
      <c r="S7" s="46">
        <f t="shared" ref="S7" si="2">EDATE(R7,1)</f>
        <v>45748</v>
      </c>
      <c r="T7" s="46">
        <f t="shared" ref="T7" si="3">EDATE(S7,1)</f>
        <v>45778</v>
      </c>
      <c r="U7" s="46">
        <f t="shared" ref="U7" si="4">EDATE(T7,1)</f>
        <v>45809</v>
      </c>
      <c r="V7" s="46">
        <f t="shared" ref="V7" si="5">EDATE(U7,1)</f>
        <v>45839</v>
      </c>
      <c r="W7" s="46">
        <f t="shared" ref="W7" si="6">EDATE(V7,1)</f>
        <v>45870</v>
      </c>
      <c r="X7" s="46">
        <f t="shared" ref="X7" si="7">EDATE(W7,1)</f>
        <v>45901</v>
      </c>
      <c r="Y7" s="46">
        <f t="shared" ref="Y7" si="8">EDATE(X7,1)</f>
        <v>45931</v>
      </c>
      <c r="Z7" s="46">
        <f t="shared" ref="Z7" si="9">EDATE(Y7,1)</f>
        <v>45962</v>
      </c>
      <c r="AA7" s="46">
        <f t="shared" ref="AA7" si="10">EDATE(Z7,1)</f>
        <v>45992</v>
      </c>
      <c r="AB7" s="46">
        <f t="shared" ref="AB7" si="11">EDATE(AA7,1)</f>
        <v>46023</v>
      </c>
      <c r="AC7" s="46">
        <f t="shared" ref="AC7" si="12">EDATE(AB7,1)</f>
        <v>46054</v>
      </c>
      <c r="AD7" s="46">
        <f t="shared" ref="AD7" si="13">EDATE(AC7,1)</f>
        <v>46082</v>
      </c>
      <c r="AE7" s="46">
        <f t="shared" ref="AE7" si="14">EDATE(AD7,1)</f>
        <v>46113</v>
      </c>
      <c r="AF7" s="46">
        <f t="shared" ref="AF7" si="15">EDATE(AE7,1)</f>
        <v>46143</v>
      </c>
      <c r="AG7" s="46">
        <f t="shared" ref="AG7" si="16">EDATE(AF7,1)</f>
        <v>46174</v>
      </c>
      <c r="AH7" s="46">
        <f t="shared" ref="AH7" si="17">EDATE(AG7,1)</f>
        <v>46204</v>
      </c>
      <c r="AI7" s="46">
        <f t="shared" ref="AI7" si="18">EDATE(AH7,1)</f>
        <v>46235</v>
      </c>
      <c r="AJ7" s="46">
        <f t="shared" ref="AJ7" si="19">EDATE(AI7,1)</f>
        <v>46266</v>
      </c>
      <c r="AK7" s="46">
        <f t="shared" ref="AK7" si="20">EDATE(AJ7,1)</f>
        <v>46296</v>
      </c>
      <c r="AL7" s="46">
        <f t="shared" ref="AL7" si="21">EDATE(AK7,1)</f>
        <v>46327</v>
      </c>
      <c r="AM7" s="46">
        <f t="shared" ref="AM7" si="22">EDATE(AL7,1)</f>
        <v>46357</v>
      </c>
      <c r="AN7" s="46">
        <f t="shared" ref="AN7" si="23">EDATE(AM7,1)</f>
        <v>46388</v>
      </c>
      <c r="AO7" s="46">
        <f t="shared" ref="AO7" si="24">EDATE(AN7,1)</f>
        <v>46419</v>
      </c>
      <c r="AP7" s="46">
        <f t="shared" ref="AP7" si="25">EDATE(AO7,1)</f>
        <v>46447</v>
      </c>
      <c r="AQ7" s="46">
        <f t="shared" ref="AQ7" si="26">EDATE(AP7,1)</f>
        <v>46478</v>
      </c>
      <c r="AR7" s="46">
        <f t="shared" ref="AR7" si="27">EDATE(AQ7,1)</f>
        <v>46508</v>
      </c>
      <c r="AS7" s="46">
        <f t="shared" ref="AS7" si="28">EDATE(AR7,1)</f>
        <v>46539</v>
      </c>
      <c r="AT7" s="46">
        <f t="shared" ref="AT7" si="29">EDATE(AS7,1)</f>
        <v>46569</v>
      </c>
      <c r="AU7" s="46">
        <f t="shared" ref="AU7" si="30">EDATE(AT7,1)</f>
        <v>46600</v>
      </c>
      <c r="AV7" s="46">
        <f t="shared" ref="AV7" si="31">EDATE(AU7,1)</f>
        <v>46631</v>
      </c>
      <c r="AW7" s="46">
        <f t="shared" ref="AW7" si="32">EDATE(AV7,1)</f>
        <v>46661</v>
      </c>
      <c r="AX7" s="46">
        <f t="shared" ref="AX7" si="33">EDATE(AW7,1)</f>
        <v>46692</v>
      </c>
      <c r="AY7" s="46">
        <f t="shared" ref="AY7" si="34">EDATE(AX7,1)</f>
        <v>46722</v>
      </c>
    </row>
    <row r="8" spans="1:89" ht="13" x14ac:dyDescent="0.15">
      <c r="A8" s="47"/>
      <c r="B8" s="87">
        <v>1</v>
      </c>
      <c r="C8" s="87" t="s">
        <v>26</v>
      </c>
      <c r="D8" s="88" t="s">
        <v>18</v>
      </c>
      <c r="E8" s="108">
        <v>43767</v>
      </c>
      <c r="F8" s="108">
        <v>45792</v>
      </c>
      <c r="G8" s="21">
        <f>E8+'Assumptions (START HERE)'!$C$17</f>
        <v>43947</v>
      </c>
      <c r="H8" s="21">
        <f>E8+'Assumptions (START HERE)'!$C$18</f>
        <v>44037</v>
      </c>
      <c r="I8" s="90"/>
      <c r="J8" s="23" cm="1">
        <f t="array" aca="1" ref="J8" ca="1">IF(ISBLANK(I8),
INDEX('Assumptions (START HERE)'!$B$23:$E$26,
MATCH(MID(CELL("filename",$A$1),FIND("]",CELL("filename",$A$1))+1,255),'Assumptions (START HERE)'!$B$23:$B$26,0),
MATCH(J$3,'Assumptions (START HERE)'!$B$23:$E$23,0)),I8)</f>
        <v>1350</v>
      </c>
      <c r="K8" s="90"/>
      <c r="L8" s="23" cm="1">
        <f t="array" aca="1" ref="L8" ca="1">IF(ISBLANK(K8),
INDEX('Assumptions (START HERE)'!$B$23:$E$26,
MATCH(MID(CELL("filename",$A$1),FIND("]",CELL("filename",$A$1))+1,255),'Assumptions (START HERE)'!$B$23:$B$26,0),
MATCH(L$3,'Assumptions (START HERE)'!$B$23:$E$23,0)),K8)</f>
        <v>1450</v>
      </c>
      <c r="M8" s="90"/>
      <c r="N8" s="23" cm="1">
        <f t="array" aca="1" ref="N8" ca="1">IF(ISBLANK(M8),
INDEX('Assumptions (START HERE)'!$B$23:$E$26,
MATCH(MID(CELL("filename",$A$1),FIND("]",CELL("filename",$A$1))+1,255),'Assumptions (START HERE)'!$B$23:$B$26,0),
MATCH(N$3,'Assumptions (START HERE)'!$B$23:$E$23,0)),M8)</f>
        <v>1450</v>
      </c>
      <c r="P8" s="23" cm="1">
        <f t="array" aca="1" ref="P8" ca="1">_xlfn.IFS($F8&lt;=P$7,0,
$G8&gt;P$7,0,
AND(P$7&gt;$G8,P$7&lt;$H8),$J8/12*0.5,
$H8&lt;P$7,$J8/12)</f>
        <v>112.5</v>
      </c>
      <c r="Q8" s="23" cm="1">
        <f t="array" aca="1" ref="Q8" ca="1">_xlfn.IFS($F8&lt;=Q$7,0,
$G8&gt;Q$7,0,
AND(Q$7&gt;$G8,Q$7&lt;$H8),$J8/12*0.5,
$H8&lt;Q$7,$J8/12)</f>
        <v>112.5</v>
      </c>
      <c r="R8" s="23" cm="1">
        <f t="array" aca="1" ref="R8" ca="1">_xlfn.IFS($F8&lt;=R$7,0,$G8&gt;R$7,0,AND(R$7&gt;$G8,R$7&lt;$H8),$J8/12*0.5,$H8&lt;R$7,$J8/12)</f>
        <v>112.5</v>
      </c>
      <c r="S8" s="23" cm="1">
        <f t="array" aca="1" ref="S8" ca="1">_xlfn.IFS($F8&lt;=S$7,0,$G8&gt;S$7,0,AND(S$7&gt;$G8,S$7&lt;$H8),$J8/12*0.5,$H8&lt;S$7,$J8/12)</f>
        <v>112.5</v>
      </c>
      <c r="T8" s="23" cm="1">
        <f t="array" aca="1" ref="T8" ca="1">_xlfn.IFS($F8&lt;=T$7,0,$G8&gt;T$7,0,AND(T$7&gt;$G8,T$7&lt;$H8),$J8/12*0.5,$H8&lt;T$7,$J8/12)</f>
        <v>112.5</v>
      </c>
      <c r="U8" s="23" cm="1">
        <f t="array" aca="1" ref="U8" ca="1">_xlfn.IFS($F8&lt;=U$7,0,$G8&gt;U$7,0,AND(U$7&gt;$G8,U$7&lt;$H8),$J8/12*0.5,$H8&lt;U$7,$J8/12)</f>
        <v>0</v>
      </c>
      <c r="V8" s="23" cm="1">
        <f t="array" aca="1" ref="V8" ca="1">_xlfn.IFS($F8&lt;=V$7,0,$G8&gt;V$7,0,AND(V$7&gt;$G8,V$7&lt;$H8),$J8/12*0.5,$H8&lt;V$7,$J8/12)</f>
        <v>0</v>
      </c>
      <c r="W8" s="23" cm="1">
        <f t="array" aca="1" ref="W8" ca="1">_xlfn.IFS($F8&lt;=W$7,0,$G8&gt;W$7,0,AND(W$7&gt;$G8,W$7&lt;$H8),$J8/12*0.5,$H8&lt;W$7,$J8/12)</f>
        <v>0</v>
      </c>
      <c r="X8" s="23" cm="1">
        <f t="array" aca="1" ref="X8" ca="1">_xlfn.IFS($F8&lt;=X$7,0,$G8&gt;X$7,0,AND(X$7&gt;$G8,X$7&lt;$H8),$J8/12*0.5,$H8&lt;X$7,$J8/12)</f>
        <v>0</v>
      </c>
      <c r="Y8" s="23" cm="1">
        <f t="array" aca="1" ref="Y8" ca="1">_xlfn.IFS($F8&lt;=Y$7,0,$G8&gt;Y$7,0,AND(Y$7&gt;$G8,Y$7&lt;$H8),$J8/12*0.5,$H8&lt;Y$7,$J8/12)</f>
        <v>0</v>
      </c>
      <c r="Z8" s="23" cm="1">
        <f t="array" aca="1" ref="Z8" ca="1">_xlfn.IFS($F8&lt;=Z$7,0,$G8&gt;Z$7,0,AND(Z$7&gt;$G8,Z$7&lt;$H8),$J8/12*0.5,$H8&lt;Z$7,$J8/12)</f>
        <v>0</v>
      </c>
      <c r="AA8" s="23" cm="1">
        <f t="array" aca="1" ref="AA8" ca="1">_xlfn.IFS($F8&lt;=AA$7,0,$G8&gt;AA$7,0,AND(AA$7&gt;$G8,AA$7&lt;$H8),$J8/12*0.5,$H8&lt;AA$7,$J8/12)</f>
        <v>0</v>
      </c>
      <c r="AB8" s="23" cm="1">
        <f t="array" aca="1" ref="AB8" ca="1">_xlfn.IFS($F8&lt;=AB$7,0,$G8&gt;AB$7,0,AND(AB$7&gt;$G8,AB$7&lt;$H8),$J8/12*0.5,$H8&lt;AB$7,$J8/12)</f>
        <v>0</v>
      </c>
      <c r="AC8" s="23" cm="1">
        <f t="array" aca="1" ref="AC8" ca="1">_xlfn.IFS($F8&lt;=AC$7,0,$G8&gt;AC$7,0,AND(AC$7&gt;$G8,AC$7&lt;$H8),$L8/12*0.5,$H8&lt;AC$7,$L8/12)</f>
        <v>0</v>
      </c>
      <c r="AD8" s="23" cm="1">
        <f t="array" aca="1" ref="AD8" ca="1">_xlfn.IFS($F8&lt;=AD$7,0,$G8&gt;AD$7,0,AND(AD$7&gt;$G8,AD$7&lt;$H8),$L8/12*0.5,$H8&lt;AD$7,$L8/12)</f>
        <v>0</v>
      </c>
      <c r="AE8" s="23" cm="1">
        <f t="array" aca="1" ref="AE8" ca="1">_xlfn.IFS($F8&lt;=AE$7,0,$G8&gt;AE$7,0,AND(AE$7&gt;$G8,AE$7&lt;$H8),$L8/12*0.5,$H8&lt;AE$7,$L8/12)</f>
        <v>0</v>
      </c>
      <c r="AF8" s="23" cm="1">
        <f t="array" aca="1" ref="AF8" ca="1">_xlfn.IFS($F8&lt;=AF$7,0,$G8&gt;AF$7,0,AND(AF$7&gt;$G8,AF$7&lt;$H8),$L8/12*0.5,$H8&lt;AF$7,$L8/12)</f>
        <v>0</v>
      </c>
      <c r="AG8" s="23" cm="1">
        <f t="array" aca="1" ref="AG8" ca="1">_xlfn.IFS($F8&lt;=AG$7,0,$G8&gt;AG$7,0,AND(AG$7&gt;$G8,AG$7&lt;$H8),$L8/12*0.5,$H8&lt;AG$7,$L8/12)</f>
        <v>0</v>
      </c>
      <c r="AH8" s="23" cm="1">
        <f t="array" aca="1" ref="AH8" ca="1">_xlfn.IFS($F8&lt;=AH$7,0,$G8&gt;AH$7,0,AND(AH$7&gt;$G8,AH$7&lt;$H8),$L8/12*0.5,$H8&lt;AH$7,$L8/12)</f>
        <v>0</v>
      </c>
      <c r="AI8" s="23" cm="1">
        <f t="array" aca="1" ref="AI8" ca="1">_xlfn.IFS($F8&lt;=AI$7,0,$G8&gt;AI$7,0,AND(AI$7&gt;$G8,AI$7&lt;$H8),$L8/12*0.5,$H8&lt;AI$7,$L8/12)</f>
        <v>0</v>
      </c>
      <c r="AJ8" s="23" cm="1">
        <f t="array" aca="1" ref="AJ8" ca="1">_xlfn.IFS($F8&lt;=AJ$7,0,$G8&gt;AJ$7,0,AND(AJ$7&gt;$G8,AJ$7&lt;$H8),$L8/12*0.5,$H8&lt;AJ$7,$L8/12)</f>
        <v>0</v>
      </c>
      <c r="AK8" s="23" cm="1">
        <f t="array" aca="1" ref="AK8" ca="1">_xlfn.IFS($F8&lt;=AK$7,0,$G8&gt;AK$7,0,AND(AK$7&gt;$G8,AK$7&lt;$H8),$L8/12*0.5,$H8&lt;AK$7,$L8/12)</f>
        <v>0</v>
      </c>
      <c r="AL8" s="23" cm="1">
        <f t="array" aca="1" ref="AL8" ca="1">_xlfn.IFS($F8&lt;=AL$7,0,$G8&gt;AL$7,0,AND(AL$7&gt;$G8,AL$7&lt;$H8),$L8/12*0.5,$H8&lt;AL$7,$L8/12)</f>
        <v>0</v>
      </c>
      <c r="AM8" s="23" cm="1">
        <f t="array" aca="1" ref="AM8" ca="1">_xlfn.IFS($F8&lt;=AM$7,0,$G8&gt;AM$7,0,AND(AM$7&gt;$G8,AM$7&lt;$H8),$L8/12*0.5,$H8&lt;AM$7,$L8/12)</f>
        <v>0</v>
      </c>
      <c r="AN8" s="23" cm="1">
        <f t="array" aca="1" ref="AN8" ca="1">_xlfn.IFS($F8&lt;=AN$7,0,$G8&gt;AN$7,0,AND(AN$7&gt;$G8,AN$7&lt;$H8),$L8/12*0.5,$H8&lt;AN$7,$L8/12)</f>
        <v>0</v>
      </c>
      <c r="AO8" s="23" cm="1">
        <f t="array" aca="1" ref="AO8" ca="1">_xlfn.IFS($F8&lt;=AO$7,0,$G8&gt;AO$7,0,AND(AO$7&gt;$G8,AO$7&lt;$H8),$N8/12*0.5,$H8&lt;AO$7,$N8/12)</f>
        <v>0</v>
      </c>
      <c r="AP8" s="23" cm="1">
        <f t="array" aca="1" ref="AP8" ca="1">_xlfn.IFS($F8&lt;=AP$7,0,$G8&gt;AP$7,0,AND(AP$7&gt;$G8,AP$7&lt;$H8),$N8/12*0.5,$H8&lt;AP$7,$N8/12)</f>
        <v>0</v>
      </c>
      <c r="AQ8" s="23" cm="1">
        <f t="array" aca="1" ref="AQ8" ca="1">_xlfn.IFS($F8&lt;=AQ$7,0,$G8&gt;AQ$7,0,AND(AQ$7&gt;$G8,AQ$7&lt;$H8),$N8/12*0.5,$H8&lt;AQ$7,$N8/12)</f>
        <v>0</v>
      </c>
      <c r="AR8" s="23" cm="1">
        <f t="array" aca="1" ref="AR8" ca="1">_xlfn.IFS($F8&lt;=AR$7,0,$G8&gt;AR$7,0,AND(AR$7&gt;$G8,AR$7&lt;$H8),$N8/12*0.5,$H8&lt;AR$7,$N8/12)</f>
        <v>0</v>
      </c>
      <c r="AS8" s="23" cm="1">
        <f t="array" aca="1" ref="AS8" ca="1">_xlfn.IFS($F8&lt;=AS$7,0,$G8&gt;AS$7,0,AND(AS$7&gt;$G8,AS$7&lt;$H8),$N8/12*0.5,$H8&lt;AS$7,$N8/12)</f>
        <v>0</v>
      </c>
      <c r="AT8" s="23" cm="1">
        <f t="array" aca="1" ref="AT8" ca="1">_xlfn.IFS($F8&lt;=AT$7,0,$G8&gt;AT$7,0,AND(AT$7&gt;$G8,AT$7&lt;$H8),$N8/12*0.5,$H8&lt;AT$7,$N8/12)</f>
        <v>0</v>
      </c>
      <c r="AU8" s="23" cm="1">
        <f t="array" aca="1" ref="AU8" ca="1">_xlfn.IFS($F8&lt;=AU$7,0,$G8&gt;AU$7,0,AND(AU$7&gt;$G8,AU$7&lt;$H8),$N8/12*0.5,$H8&lt;AU$7,$N8/12)</f>
        <v>0</v>
      </c>
      <c r="AV8" s="23" cm="1">
        <f t="array" aca="1" ref="AV8" ca="1">_xlfn.IFS($F8&lt;=AV$7,0,$G8&gt;AV$7,0,AND(AV$7&gt;$G8,AV$7&lt;$H8),$N8/12*0.5,$H8&lt;AV$7,$N8/12)</f>
        <v>0</v>
      </c>
      <c r="AW8" s="23" cm="1">
        <f t="array" aca="1" ref="AW8" ca="1">_xlfn.IFS($F8&lt;=AW$7,0,$G8&gt;AW$7,0,AND(AW$7&gt;$G8,AW$7&lt;$H8),$N8/12*0.5,$H8&lt;AW$7,$N8/12)</f>
        <v>0</v>
      </c>
      <c r="AX8" s="23" cm="1">
        <f t="array" aca="1" ref="AX8" ca="1">_xlfn.IFS($F8&lt;=AX$7,0,$G8&gt;AX$7,0,AND(AX$7&gt;$G8,AX$7&lt;$H8),$N8/12*0.5,$H8&lt;AX$7,$N8/12)</f>
        <v>0</v>
      </c>
      <c r="AY8" s="23" cm="1">
        <f t="array" aca="1" ref="AY8" ca="1">_xlfn.IFS($F8&lt;=AY$7,0,$G8&gt;AY$7,0,AND(AY$7&gt;$G8,AY$7&lt;$H8),$N8/12*0.5,$H8&lt;AY$7,$N8/12)</f>
        <v>0</v>
      </c>
    </row>
    <row r="9" spans="1:89" ht="13" x14ac:dyDescent="0.15">
      <c r="A9" s="47"/>
      <c r="B9" s="87">
        <v>2</v>
      </c>
      <c r="C9" s="87" t="s">
        <v>27</v>
      </c>
      <c r="D9" s="89" t="s">
        <v>13</v>
      </c>
      <c r="E9" s="108">
        <v>43984</v>
      </c>
      <c r="F9" s="109">
        <v>45884</v>
      </c>
      <c r="G9" s="21">
        <f>E9+'Assumptions (START HERE)'!$C$17</f>
        <v>44164</v>
      </c>
      <c r="H9" s="21">
        <f>E9+'Assumptions (START HERE)'!$C$18</f>
        <v>44254</v>
      </c>
      <c r="I9" s="90"/>
      <c r="J9" s="23" cm="1">
        <f t="array" aca="1" ref="J9" ca="1">IF(ISBLANK(I9),
INDEX('Assumptions (START HERE)'!$B$23:$E$26,
MATCH(MID(CELL("filename",$A$1),FIND("]",CELL("filename",$A$1))+1,255),'Assumptions (START HERE)'!$B$23:$B$26,0),
MATCH(J$3,'Assumptions (START HERE)'!$B$23:$E$23,0)),I9)</f>
        <v>1350</v>
      </c>
      <c r="K9" s="90"/>
      <c r="L9" s="23" cm="1">
        <f t="array" aca="1" ref="L9" ca="1">IF(ISBLANK(K9),
INDEX('Assumptions (START HERE)'!$B$23:$E$26,
MATCH(MID(CELL("filename",$A$1),FIND("]",CELL("filename",$A$1))+1,255),'Assumptions (START HERE)'!$B$23:$B$26,0),
MATCH(L$3,'Assumptions (START HERE)'!$B$23:$E$23,0)),K9)</f>
        <v>1450</v>
      </c>
      <c r="M9" s="90"/>
      <c r="N9" s="23" cm="1">
        <f t="array" aca="1" ref="N9" ca="1">IF(ISBLANK(M9),
INDEX('Assumptions (START HERE)'!$B$23:$E$26,
MATCH(MID(CELL("filename",$A$1),FIND("]",CELL("filename",$A$1))+1,255),'Assumptions (START HERE)'!$B$23:$B$26,0),
MATCH(N$3,'Assumptions (START HERE)'!$B$23:$E$23,0)),M9)</f>
        <v>1450</v>
      </c>
      <c r="P9" s="23" cm="1">
        <f t="array" aca="1" ref="P9" ca="1">_xlfn.IFS($F9&lt;=P$7,0,$G9&gt;P$7,0,AND(P$7&gt;$G9,P$7&lt;$H9),$J9/12*0.5,$H9&lt;P$7,$J9/12)</f>
        <v>112.5</v>
      </c>
      <c r="Q9" s="23" cm="1">
        <f t="array" aca="1" ref="Q9" ca="1">_xlfn.IFS($F9&lt;=Q$7,0,$G9&gt;Q$7,0,AND(Q$7&gt;$G9,Q$7&lt;$H9),$J9/12*0.5,$H9&lt;Q$7,$J9/12)</f>
        <v>112.5</v>
      </c>
      <c r="R9" s="23" cm="1">
        <f t="array" aca="1" ref="R9" ca="1">_xlfn.IFS($F9&lt;=R$7,0,$G9&gt;R$7,0,AND(R$7&gt;$G9,R$7&lt;$H9),$J9/12*0.5,$H9&lt;R$7,$J9/12)</f>
        <v>112.5</v>
      </c>
      <c r="S9" s="23" cm="1">
        <f t="array" aca="1" ref="S9" ca="1">_xlfn.IFS($F9&lt;=S$7,0,$G9&gt;S$7,0,AND(S$7&gt;$G9,S$7&lt;$H9),$J9/12*0.5,$H9&lt;S$7,$J9/12)</f>
        <v>112.5</v>
      </c>
      <c r="T9" s="23" cm="1">
        <f t="array" aca="1" ref="T9" ca="1">_xlfn.IFS($F9&lt;=T$7,0,$G9&gt;T$7,0,AND(T$7&gt;$G9,T$7&lt;$H9),$J9/12*0.5,$H9&lt;T$7,$J9/12)</f>
        <v>112.5</v>
      </c>
      <c r="U9" s="23" cm="1">
        <f t="array" aca="1" ref="U9" ca="1">_xlfn.IFS($F9&lt;=U$7,0,$G9&gt;U$7,0,AND(U$7&gt;$G9,U$7&lt;$H9),$J9/12*0.5,$H9&lt;U$7,$J9/12)</f>
        <v>112.5</v>
      </c>
      <c r="V9" s="23" cm="1">
        <f t="array" aca="1" ref="V9" ca="1">_xlfn.IFS($F9&lt;=V$7,0,$G9&gt;V$7,0,AND(V$7&gt;$G9,V$7&lt;$H9),$J9/12*0.5,$H9&lt;V$7,$J9/12)</f>
        <v>112.5</v>
      </c>
      <c r="W9" s="23" cm="1">
        <f t="array" aca="1" ref="W9" ca="1">_xlfn.IFS($F9&lt;=W$7,0,$G9&gt;W$7,0,AND(W$7&gt;$G9,W$7&lt;$H9),$J9/12*0.5,$H9&lt;W$7,$J9/12)</f>
        <v>112.5</v>
      </c>
      <c r="X9" s="23" cm="1">
        <f t="array" aca="1" ref="X9" ca="1">_xlfn.IFS($F9&lt;=X$7,0,$G9&gt;X$7,0,AND(X$7&gt;$G9,X$7&lt;$H9),$J9/12*0.5,$H9&lt;X$7,$J9/12)</f>
        <v>0</v>
      </c>
      <c r="Y9" s="23" cm="1">
        <f t="array" aca="1" ref="Y9" ca="1">_xlfn.IFS($F9&lt;=Y$7,0,$G9&gt;Y$7,0,AND(Y$7&gt;$G9,Y$7&lt;$H9),$J9/12*0.5,$H9&lt;Y$7,$J9/12)</f>
        <v>0</v>
      </c>
      <c r="Z9" s="23" cm="1">
        <f t="array" aca="1" ref="Z9" ca="1">_xlfn.IFS($F9&lt;=Z$7,0,$G9&gt;Z$7,0,AND(Z$7&gt;$G9,Z$7&lt;$H9),$J9/12*0.5,$H9&lt;Z$7,$J9/12)</f>
        <v>0</v>
      </c>
      <c r="AA9" s="23" cm="1">
        <f t="array" aca="1" ref="AA9" ca="1">_xlfn.IFS($F9&lt;=AA$7,0,$G9&gt;AA$7,0,AND(AA$7&gt;$G9,AA$7&lt;$H9),$J9/12*0.5,$H9&lt;AA$7,$J9/12)</f>
        <v>0</v>
      </c>
      <c r="AB9" s="23" cm="1">
        <f t="array" aca="1" ref="AB9" ca="1">_xlfn.IFS($F9&lt;=AB$7,0,$G9&gt;AB$7,0,AND(AB$7&gt;$G9,AB$7&lt;$H9),$J9/12*0.5,$H9&lt;AB$7,$J9/12)</f>
        <v>0</v>
      </c>
      <c r="AC9" s="23" cm="1">
        <f t="array" aca="1" ref="AC9" ca="1">_xlfn.IFS($F9&lt;=AC$7,0,$G9&gt;AC$7,0,AND(AC$7&gt;$G9,AC$7&lt;$H9),$L9/12*0.5,$H9&lt;AC$7,$L9/12)</f>
        <v>0</v>
      </c>
      <c r="AD9" s="23" cm="1">
        <f t="array" aca="1" ref="AD9" ca="1">_xlfn.IFS($F9&lt;=AD$7,0,$G9&gt;AD$7,0,AND(AD$7&gt;$G9,AD$7&lt;$H9),$L9/12*0.5,$H9&lt;AD$7,$L9/12)</f>
        <v>0</v>
      </c>
      <c r="AE9" s="23" cm="1">
        <f t="array" aca="1" ref="AE9" ca="1">_xlfn.IFS($F9&lt;=AE$7,0,$G9&gt;AE$7,0,AND(AE$7&gt;$G9,AE$7&lt;$H9),$L9/12*0.5,$H9&lt;AE$7,$L9/12)</f>
        <v>0</v>
      </c>
      <c r="AF9" s="23" cm="1">
        <f t="array" aca="1" ref="AF9" ca="1">_xlfn.IFS($F9&lt;=AF$7,0,$G9&gt;AF$7,0,AND(AF$7&gt;$G9,AF$7&lt;$H9),$L9/12*0.5,$H9&lt;AF$7,$L9/12)</f>
        <v>0</v>
      </c>
      <c r="AG9" s="23" cm="1">
        <f t="array" aca="1" ref="AG9" ca="1">_xlfn.IFS($F9&lt;=AG$7,0,$G9&gt;AG$7,0,AND(AG$7&gt;$G9,AG$7&lt;$H9),$L9/12*0.5,$H9&lt;AG$7,$L9/12)</f>
        <v>0</v>
      </c>
      <c r="AH9" s="23" cm="1">
        <f t="array" aca="1" ref="AH9" ca="1">_xlfn.IFS($F9&lt;=AH$7,0,$G9&gt;AH$7,0,AND(AH$7&gt;$G9,AH$7&lt;$H9),$L9/12*0.5,$H9&lt;AH$7,$L9/12)</f>
        <v>0</v>
      </c>
      <c r="AI9" s="23" cm="1">
        <f t="array" aca="1" ref="AI9" ca="1">_xlfn.IFS($F9&lt;=AI$7,0,$G9&gt;AI$7,0,AND(AI$7&gt;$G9,AI$7&lt;$H9),$L9/12*0.5,$H9&lt;AI$7,$L9/12)</f>
        <v>0</v>
      </c>
      <c r="AJ9" s="23" cm="1">
        <f t="array" aca="1" ref="AJ9" ca="1">_xlfn.IFS($F9&lt;=AJ$7,0,$G9&gt;AJ$7,0,AND(AJ$7&gt;$G9,AJ$7&lt;$H9),$L9/12*0.5,$H9&lt;AJ$7,$L9/12)</f>
        <v>0</v>
      </c>
      <c r="AK9" s="23" cm="1">
        <f t="array" aca="1" ref="AK9" ca="1">_xlfn.IFS($F9&lt;=AK$7,0,$G9&gt;AK$7,0,AND(AK$7&gt;$G9,AK$7&lt;$H9),$L9/12*0.5,$H9&lt;AK$7,$L9/12)</f>
        <v>0</v>
      </c>
      <c r="AL9" s="23" cm="1">
        <f t="array" aca="1" ref="AL9" ca="1">_xlfn.IFS($F9&lt;=AL$7,0,$G9&gt;AL$7,0,AND(AL$7&gt;$G9,AL$7&lt;$H9),$L9/12*0.5,$H9&lt;AL$7,$L9/12)</f>
        <v>0</v>
      </c>
      <c r="AM9" s="23" cm="1">
        <f t="array" aca="1" ref="AM9" ca="1">_xlfn.IFS($F9&lt;=AM$7,0,$G9&gt;AM$7,0,AND(AM$7&gt;$G9,AM$7&lt;$H9),$L9/12*0.5,$H9&lt;AM$7,$L9/12)</f>
        <v>0</v>
      </c>
      <c r="AN9" s="23" cm="1">
        <f t="array" aca="1" ref="AN9" ca="1">_xlfn.IFS($F9&lt;=AN$7,0,$G9&gt;AN$7,0,AND(AN$7&gt;$G9,AN$7&lt;$H9),$L9/12*0.5,$H9&lt;AN$7,$L9/12)</f>
        <v>0</v>
      </c>
      <c r="AO9" s="23" cm="1">
        <f t="array" aca="1" ref="AO9" ca="1">_xlfn.IFS($F9&lt;=AO$7,0,$G9&gt;AO$7,0,AND(AO$7&gt;$G9,AO$7&lt;$H9),$N9/12*0.5,$H9&lt;AO$7,$N9/12)</f>
        <v>0</v>
      </c>
      <c r="AP9" s="23" cm="1">
        <f t="array" aca="1" ref="AP9" ca="1">_xlfn.IFS($F9&lt;=AP$7,0,$G9&gt;AP$7,0,AND(AP$7&gt;$G9,AP$7&lt;$H9),$N9/12*0.5,$H9&lt;AP$7,$N9/12)</f>
        <v>0</v>
      </c>
      <c r="AQ9" s="23" cm="1">
        <f t="array" aca="1" ref="AQ9" ca="1">_xlfn.IFS($F9&lt;=AQ$7,0,$G9&gt;AQ$7,0,AND(AQ$7&gt;$G9,AQ$7&lt;$H9),$N9/12*0.5,$H9&lt;AQ$7,$N9/12)</f>
        <v>0</v>
      </c>
      <c r="AR9" s="23" cm="1">
        <f t="array" aca="1" ref="AR9" ca="1">_xlfn.IFS($F9&lt;=AR$7,0,$G9&gt;AR$7,0,AND(AR$7&gt;$G9,AR$7&lt;$H9),$N9/12*0.5,$H9&lt;AR$7,$N9/12)</f>
        <v>0</v>
      </c>
      <c r="AS9" s="23" cm="1">
        <f t="array" aca="1" ref="AS9" ca="1">_xlfn.IFS($F9&lt;=AS$7,0,$G9&gt;AS$7,0,AND(AS$7&gt;$G9,AS$7&lt;$H9),$N9/12*0.5,$H9&lt;AS$7,$N9/12)</f>
        <v>0</v>
      </c>
      <c r="AT9" s="23" cm="1">
        <f t="array" aca="1" ref="AT9" ca="1">_xlfn.IFS($F9&lt;=AT$7,0,$G9&gt;AT$7,0,AND(AT$7&gt;$G9,AT$7&lt;$H9),$N9/12*0.5,$H9&lt;AT$7,$N9/12)</f>
        <v>0</v>
      </c>
      <c r="AU9" s="23" cm="1">
        <f t="array" aca="1" ref="AU9" ca="1">_xlfn.IFS($F9&lt;=AU$7,0,$G9&gt;AU$7,0,AND(AU$7&gt;$G9,AU$7&lt;$H9),$N9/12*0.5,$H9&lt;AU$7,$N9/12)</f>
        <v>0</v>
      </c>
      <c r="AV9" s="23" cm="1">
        <f t="array" aca="1" ref="AV9" ca="1">_xlfn.IFS($F9&lt;=AV$7,0,$G9&gt;AV$7,0,AND(AV$7&gt;$G9,AV$7&lt;$H9),$N9/12*0.5,$H9&lt;AV$7,$N9/12)</f>
        <v>0</v>
      </c>
      <c r="AW9" s="23" cm="1">
        <f t="array" aca="1" ref="AW9" ca="1">_xlfn.IFS($F9&lt;=AW$7,0,$G9&gt;AW$7,0,AND(AW$7&gt;$G9,AW$7&lt;$H9),$N9/12*0.5,$H9&lt;AW$7,$N9/12)</f>
        <v>0</v>
      </c>
      <c r="AX9" s="23" cm="1">
        <f t="array" aca="1" ref="AX9" ca="1">_xlfn.IFS($F9&lt;=AX$7,0,$G9&gt;AX$7,0,AND(AX$7&gt;$G9,AX$7&lt;$H9),$N9/12*0.5,$H9&lt;AX$7,$N9/12)</f>
        <v>0</v>
      </c>
      <c r="AY9" s="23" cm="1">
        <f t="array" aca="1" ref="AY9" ca="1">_xlfn.IFS($F9&lt;=AY$7,0,$G9&gt;AY$7,0,AND(AY$7&gt;$G9,AY$7&lt;$H9),$N9/12*0.5,$H9&lt;AY$7,$N9/12)</f>
        <v>0</v>
      </c>
    </row>
    <row r="10" spans="1:89" ht="13" x14ac:dyDescent="0.15">
      <c r="A10" s="47"/>
      <c r="B10" s="87">
        <v>3</v>
      </c>
      <c r="C10" s="87" t="s">
        <v>28</v>
      </c>
      <c r="D10" s="89" t="s">
        <v>20</v>
      </c>
      <c r="E10" s="108">
        <v>44398</v>
      </c>
      <c r="F10" s="108" t="s">
        <v>7</v>
      </c>
      <c r="G10" s="21">
        <f>E10+'Assumptions (START HERE)'!$C$17</f>
        <v>44578</v>
      </c>
      <c r="H10" s="21">
        <f>E10+'Assumptions (START HERE)'!$C$18</f>
        <v>44668</v>
      </c>
      <c r="I10" s="90">
        <v>900</v>
      </c>
      <c r="J10" s="23" cm="1">
        <f t="array" aca="1" ref="J10" ca="1">IF(ISBLANK(I10),
INDEX('Assumptions (START HERE)'!$B$23:$E$26,
MATCH(MID(CELL("filename",$A$1),FIND("]",CELL("filename",$A$1))+1,255),'Assumptions (START HERE)'!$B$23:$B$26,0),
MATCH(J$3,'Assumptions (START HERE)'!$B$23:$E$23,0)),I10)</f>
        <v>900</v>
      </c>
      <c r="K10" s="90">
        <v>900</v>
      </c>
      <c r="L10" s="23" cm="1">
        <f t="array" aca="1" ref="L10" ca="1">IF(ISBLANK(K10),
INDEX('Assumptions (START HERE)'!$B$23:$E$26,
MATCH(MID(CELL("filename",$A$1),FIND("]",CELL("filename",$A$1))+1,255),'Assumptions (START HERE)'!$B$23:$B$26,0),
MATCH(L$3,'Assumptions (START HERE)'!$B$23:$E$23,0)),K10)</f>
        <v>900</v>
      </c>
      <c r="M10" s="90">
        <v>900</v>
      </c>
      <c r="N10" s="23" cm="1">
        <f t="array" aca="1" ref="N10" ca="1">IF(ISBLANK(M10),
INDEX('Assumptions (START HERE)'!$B$23:$E$26,
MATCH(MID(CELL("filename",$A$1),FIND("]",CELL("filename",$A$1))+1,255),'Assumptions (START HERE)'!$B$23:$B$26,0),
MATCH(N$3,'Assumptions (START HERE)'!$B$23:$E$23,0)),M10)</f>
        <v>900</v>
      </c>
      <c r="P10" s="23" cm="1">
        <f t="array" aca="1" ref="P10" ca="1">_xlfn.IFS($F10&lt;=P$7,0,$G10&gt;P$7,0,AND(P$7&gt;$G10,P$7&lt;$H10),$J10/12*0.5,$H10&lt;P$7,$J10/12)</f>
        <v>75</v>
      </c>
      <c r="Q10" s="23" cm="1">
        <f t="array" aca="1" ref="Q10" ca="1">_xlfn.IFS($F10&lt;=Q$7,0,$G10&gt;Q$7,0,AND(Q$7&gt;$G10,Q$7&lt;$H10),$J10/12*0.5,$H10&lt;Q$7,$J10/12)</f>
        <v>75</v>
      </c>
      <c r="R10" s="23" cm="1">
        <f t="array" aca="1" ref="R10" ca="1">_xlfn.IFS($F10&lt;=R$7,0,$G10&gt;R$7,0,AND(R$7&gt;$G10,R$7&lt;$H10),$J10/12*0.5,$H10&lt;R$7,$J10/12)</f>
        <v>75</v>
      </c>
      <c r="S10" s="23" cm="1">
        <f t="array" aca="1" ref="S10" ca="1">_xlfn.IFS($F10&lt;=S$7,0,$G10&gt;S$7,0,AND(S$7&gt;$G10,S$7&lt;$H10),$J10/12*0.5,$H10&lt;S$7,$J10/12)</f>
        <v>75</v>
      </c>
      <c r="T10" s="23" cm="1">
        <f t="array" aca="1" ref="T10" ca="1">_xlfn.IFS($F10&lt;=T$7,0,$G10&gt;T$7,0,AND(T$7&gt;$G10,T$7&lt;$H10),$J10/12*0.5,$H10&lt;T$7,$J10/12)</f>
        <v>75</v>
      </c>
      <c r="U10" s="23" cm="1">
        <f t="array" aca="1" ref="U10" ca="1">_xlfn.IFS($F10&lt;=U$7,0,$G10&gt;U$7,0,AND(U$7&gt;$G10,U$7&lt;$H10),$J10/12*0.5,$H10&lt;U$7,$J10/12)</f>
        <v>75</v>
      </c>
      <c r="V10" s="23" cm="1">
        <f t="array" aca="1" ref="V10" ca="1">_xlfn.IFS($F10&lt;=V$7,0,$G10&gt;V$7,0,AND(V$7&gt;$G10,V$7&lt;$H10),$J10/12*0.5,$H10&lt;V$7,$J10/12)</f>
        <v>75</v>
      </c>
      <c r="W10" s="23" cm="1">
        <f t="array" aca="1" ref="W10" ca="1">_xlfn.IFS($F10&lt;=W$7,0,$G10&gt;W$7,0,AND(W$7&gt;$G10,W$7&lt;$H10),$J10/12*0.5,$H10&lt;W$7,$J10/12)</f>
        <v>75</v>
      </c>
      <c r="X10" s="23" cm="1">
        <f t="array" aca="1" ref="X10" ca="1">_xlfn.IFS($F10&lt;=X$7,0,$G10&gt;X$7,0,AND(X$7&gt;$G10,X$7&lt;$H10),$J10/12*0.5,$H10&lt;X$7,$J10/12)</f>
        <v>75</v>
      </c>
      <c r="Y10" s="23" cm="1">
        <f t="array" aca="1" ref="Y10" ca="1">_xlfn.IFS($F10&lt;=Y$7,0,$G10&gt;Y$7,0,AND(Y$7&gt;$G10,Y$7&lt;$H10),$J10/12*0.5,$H10&lt;Y$7,$J10/12)</f>
        <v>75</v>
      </c>
      <c r="Z10" s="23" cm="1">
        <f t="array" aca="1" ref="Z10" ca="1">_xlfn.IFS($F10&lt;=Z$7,0,$G10&gt;Z$7,0,AND(Z$7&gt;$G10,Z$7&lt;$H10),$J10/12*0.5,$H10&lt;Z$7,$J10/12)</f>
        <v>75</v>
      </c>
      <c r="AA10" s="23" cm="1">
        <f t="array" aca="1" ref="AA10" ca="1">_xlfn.IFS($F10&lt;=AA$7,0,$G10&gt;AA$7,0,AND(AA$7&gt;$G10,AA$7&lt;$H10),$J10/12*0.5,$H10&lt;AA$7,$J10/12)</f>
        <v>75</v>
      </c>
      <c r="AB10" s="23" cm="1">
        <f t="array" aca="1" ref="AB10" ca="1">_xlfn.IFS($F10&lt;=AB$7,0,$G10&gt;AB$7,0,AND(AB$7&gt;$G10,AB$7&lt;$H10),$J10/12*0.5,$H10&lt;AB$7,$J10/12)</f>
        <v>75</v>
      </c>
      <c r="AC10" s="23" cm="1">
        <f t="array" aca="1" ref="AC10" ca="1">_xlfn.IFS($F10&lt;=AC$7,0,$G10&gt;AC$7,0,AND(AC$7&gt;$G10,AC$7&lt;$H10),$L10/12*0.5,$H10&lt;AC$7,$L10/12)</f>
        <v>75</v>
      </c>
      <c r="AD10" s="23" cm="1">
        <f t="array" aca="1" ref="AD10" ca="1">_xlfn.IFS($F10&lt;=AD$7,0,$G10&gt;AD$7,0,AND(AD$7&gt;$G10,AD$7&lt;$H10),$L10/12*0.5,$H10&lt;AD$7,$L10/12)</f>
        <v>75</v>
      </c>
      <c r="AE10" s="23" cm="1">
        <f t="array" aca="1" ref="AE10" ca="1">_xlfn.IFS($F10&lt;=AE$7,0,$G10&gt;AE$7,0,AND(AE$7&gt;$G10,AE$7&lt;$H10),$L10/12*0.5,$H10&lt;AE$7,$L10/12)</f>
        <v>75</v>
      </c>
      <c r="AF10" s="23" cm="1">
        <f t="array" aca="1" ref="AF10" ca="1">_xlfn.IFS($F10&lt;=AF$7,0,$G10&gt;AF$7,0,AND(AF$7&gt;$G10,AF$7&lt;$H10),$L10/12*0.5,$H10&lt;AF$7,$L10/12)</f>
        <v>75</v>
      </c>
      <c r="AG10" s="23" cm="1">
        <f t="array" aca="1" ref="AG10" ca="1">_xlfn.IFS($F10&lt;=AG$7,0,$G10&gt;AG$7,0,AND(AG$7&gt;$G10,AG$7&lt;$H10),$L10/12*0.5,$H10&lt;AG$7,$L10/12)</f>
        <v>75</v>
      </c>
      <c r="AH10" s="23" cm="1">
        <f t="array" aca="1" ref="AH10" ca="1">_xlfn.IFS($F10&lt;=AH$7,0,$G10&gt;AH$7,0,AND(AH$7&gt;$G10,AH$7&lt;$H10),$L10/12*0.5,$H10&lt;AH$7,$L10/12)</f>
        <v>75</v>
      </c>
      <c r="AI10" s="23" cm="1">
        <f t="array" aca="1" ref="AI10" ca="1">_xlfn.IFS($F10&lt;=AI$7,0,$G10&gt;AI$7,0,AND(AI$7&gt;$G10,AI$7&lt;$H10),$L10/12*0.5,$H10&lt;AI$7,$L10/12)</f>
        <v>75</v>
      </c>
      <c r="AJ10" s="23" cm="1">
        <f t="array" aca="1" ref="AJ10" ca="1">_xlfn.IFS($F10&lt;=AJ$7,0,$G10&gt;AJ$7,0,AND(AJ$7&gt;$G10,AJ$7&lt;$H10),$L10/12*0.5,$H10&lt;AJ$7,$L10/12)</f>
        <v>75</v>
      </c>
      <c r="AK10" s="23" cm="1">
        <f t="array" aca="1" ref="AK10" ca="1">_xlfn.IFS($F10&lt;=AK$7,0,$G10&gt;AK$7,0,AND(AK$7&gt;$G10,AK$7&lt;$H10),$L10/12*0.5,$H10&lt;AK$7,$L10/12)</f>
        <v>75</v>
      </c>
      <c r="AL10" s="23" cm="1">
        <f t="array" aca="1" ref="AL10" ca="1">_xlfn.IFS($F10&lt;=AL$7,0,$G10&gt;AL$7,0,AND(AL$7&gt;$G10,AL$7&lt;$H10),$L10/12*0.5,$H10&lt;AL$7,$L10/12)</f>
        <v>75</v>
      </c>
      <c r="AM10" s="23" cm="1">
        <f t="array" aca="1" ref="AM10" ca="1">_xlfn.IFS($F10&lt;=AM$7,0,$G10&gt;AM$7,0,AND(AM$7&gt;$G10,AM$7&lt;$H10),$L10/12*0.5,$H10&lt;AM$7,$L10/12)</f>
        <v>75</v>
      </c>
      <c r="AN10" s="23" cm="1">
        <f t="array" aca="1" ref="AN10" ca="1">_xlfn.IFS($F10&lt;=AN$7,0,$G10&gt;AN$7,0,AND(AN$7&gt;$G10,AN$7&lt;$H10),$L10/12*0.5,$H10&lt;AN$7,$L10/12)</f>
        <v>75</v>
      </c>
      <c r="AO10" s="23" cm="1">
        <f t="array" aca="1" ref="AO10" ca="1">_xlfn.IFS($F10&lt;=AO$7,0,$G10&gt;AO$7,0,AND(AO$7&gt;$G10,AO$7&lt;$H10),$N10/12*0.5,$H10&lt;AO$7,$N10/12)</f>
        <v>75</v>
      </c>
      <c r="AP10" s="23" cm="1">
        <f t="array" aca="1" ref="AP10" ca="1">_xlfn.IFS($F10&lt;=AP$7,0,$G10&gt;AP$7,0,AND(AP$7&gt;$G10,AP$7&lt;$H10),$N10/12*0.5,$H10&lt;AP$7,$N10/12)</f>
        <v>75</v>
      </c>
      <c r="AQ10" s="23" cm="1">
        <f t="array" aca="1" ref="AQ10" ca="1">_xlfn.IFS($F10&lt;=AQ$7,0,$G10&gt;AQ$7,0,AND(AQ$7&gt;$G10,AQ$7&lt;$H10),$N10/12*0.5,$H10&lt;AQ$7,$N10/12)</f>
        <v>75</v>
      </c>
      <c r="AR10" s="23" cm="1">
        <f t="array" aca="1" ref="AR10" ca="1">_xlfn.IFS($F10&lt;=AR$7,0,$G10&gt;AR$7,0,AND(AR$7&gt;$G10,AR$7&lt;$H10),$N10/12*0.5,$H10&lt;AR$7,$N10/12)</f>
        <v>75</v>
      </c>
      <c r="AS10" s="23" cm="1">
        <f t="array" aca="1" ref="AS10" ca="1">_xlfn.IFS($F10&lt;=AS$7,0,$G10&gt;AS$7,0,AND(AS$7&gt;$G10,AS$7&lt;$H10),$N10/12*0.5,$H10&lt;AS$7,$N10/12)</f>
        <v>75</v>
      </c>
      <c r="AT10" s="23" cm="1">
        <f t="array" aca="1" ref="AT10" ca="1">_xlfn.IFS($F10&lt;=AT$7,0,$G10&gt;AT$7,0,AND(AT$7&gt;$G10,AT$7&lt;$H10),$N10/12*0.5,$H10&lt;AT$7,$N10/12)</f>
        <v>75</v>
      </c>
      <c r="AU10" s="23" cm="1">
        <f t="array" aca="1" ref="AU10" ca="1">_xlfn.IFS($F10&lt;=AU$7,0,$G10&gt;AU$7,0,AND(AU$7&gt;$G10,AU$7&lt;$H10),$N10/12*0.5,$H10&lt;AU$7,$N10/12)</f>
        <v>75</v>
      </c>
      <c r="AV10" s="23" cm="1">
        <f t="array" aca="1" ref="AV10" ca="1">_xlfn.IFS($F10&lt;=AV$7,0,$G10&gt;AV$7,0,AND(AV$7&gt;$G10,AV$7&lt;$H10),$N10/12*0.5,$H10&lt;AV$7,$N10/12)</f>
        <v>75</v>
      </c>
      <c r="AW10" s="23" cm="1">
        <f t="array" aca="1" ref="AW10" ca="1">_xlfn.IFS($F10&lt;=AW$7,0,$G10&gt;AW$7,0,AND(AW$7&gt;$G10,AW$7&lt;$H10),$N10/12*0.5,$H10&lt;AW$7,$N10/12)</f>
        <v>75</v>
      </c>
      <c r="AX10" s="23" cm="1">
        <f t="array" aca="1" ref="AX10" ca="1">_xlfn.IFS($F10&lt;=AX$7,0,$G10&gt;AX$7,0,AND(AX$7&gt;$G10,AX$7&lt;$H10),$N10/12*0.5,$H10&lt;AX$7,$N10/12)</f>
        <v>75</v>
      </c>
      <c r="AY10" s="23" cm="1">
        <f t="array" aca="1" ref="AY10" ca="1">_xlfn.IFS($F10&lt;=AY$7,0,$G10&gt;AY$7,0,AND(AY$7&gt;$G10,AY$7&lt;$H10),$N10/12*0.5,$H10&lt;AY$7,$N10/12)</f>
        <v>75</v>
      </c>
    </row>
    <row r="11" spans="1:89" ht="13" x14ac:dyDescent="0.15">
      <c r="A11" s="47"/>
      <c r="B11" s="87">
        <v>4</v>
      </c>
      <c r="C11" s="87" t="s">
        <v>29</v>
      </c>
      <c r="D11" s="88" t="s">
        <v>18</v>
      </c>
      <c r="E11" s="108">
        <v>44538</v>
      </c>
      <c r="F11" s="108">
        <v>45610</v>
      </c>
      <c r="G11" s="21">
        <f>E11+'Assumptions (START HERE)'!$C$17</f>
        <v>44718</v>
      </c>
      <c r="H11" s="21">
        <f>E11+'Assumptions (START HERE)'!$C$18</f>
        <v>44808</v>
      </c>
      <c r="I11" s="90"/>
      <c r="J11" s="23" cm="1">
        <f t="array" aca="1" ref="J11" ca="1">IF(ISBLANK(I11),
INDEX('Assumptions (START HERE)'!$B$23:$E$26,
MATCH(MID(CELL("filename",$A$1),FIND("]",CELL("filename",$A$1))+1,255),'Assumptions (START HERE)'!$B$23:$B$26,0),
MATCH(J$3,'Assumptions (START HERE)'!$B$23:$E$23,0)),I11)</f>
        <v>1350</v>
      </c>
      <c r="K11" s="90"/>
      <c r="L11" s="23" cm="1">
        <f t="array" aca="1" ref="L11" ca="1">IF(ISBLANK(K11),
INDEX('Assumptions (START HERE)'!$B$23:$E$26,
MATCH(MID(CELL("filename",$A$1),FIND("]",CELL("filename",$A$1))+1,255),'Assumptions (START HERE)'!$B$23:$B$26,0),
MATCH(L$3,'Assumptions (START HERE)'!$B$23:$E$23,0)),K11)</f>
        <v>1450</v>
      </c>
      <c r="M11" s="90"/>
      <c r="N11" s="23" cm="1">
        <f t="array" aca="1" ref="N11" ca="1">IF(ISBLANK(M11),
INDEX('Assumptions (START HERE)'!$B$23:$E$26,
MATCH(MID(CELL("filename",$A$1),FIND("]",CELL("filename",$A$1))+1,255),'Assumptions (START HERE)'!$B$23:$B$26,0),
MATCH(N$3,'Assumptions (START HERE)'!$B$23:$E$23,0)),M11)</f>
        <v>1450</v>
      </c>
      <c r="P11" s="23" cm="1">
        <f t="array" aca="1" ref="P11" ca="1">_xlfn.IFS($F11&lt;=P$7,0,$G11&gt;P$7,0,AND(P$7&gt;$G11,P$7&lt;$H11),$J11/12*0.5,$H11&lt;P$7,$J11/12)</f>
        <v>0</v>
      </c>
      <c r="Q11" s="23" cm="1">
        <f t="array" aca="1" ref="Q11" ca="1">_xlfn.IFS($F11&lt;=Q$7,0,$G11&gt;Q$7,0,AND(Q$7&gt;$G11,Q$7&lt;$H11),$J11/12*0.5,$H11&lt;Q$7,$J11/12)</f>
        <v>0</v>
      </c>
      <c r="R11" s="23" cm="1">
        <f t="array" aca="1" ref="R11" ca="1">_xlfn.IFS($F11&lt;=R$7,0,$G11&gt;R$7,0,AND(R$7&gt;$G11,R$7&lt;$H11),$J11/12*0.5,$H11&lt;R$7,$J11/12)</f>
        <v>0</v>
      </c>
      <c r="S11" s="23" cm="1">
        <f t="array" aca="1" ref="S11" ca="1">_xlfn.IFS($F11&lt;=S$7,0,$G11&gt;S$7,0,AND(S$7&gt;$G11,S$7&lt;$H11),$J11/12*0.5,$H11&lt;S$7,$J11/12)</f>
        <v>0</v>
      </c>
      <c r="T11" s="23" cm="1">
        <f t="array" aca="1" ref="T11" ca="1">_xlfn.IFS($F11&lt;=T$7,0,$G11&gt;T$7,0,AND(T$7&gt;$G11,T$7&lt;$H11),$J11/12*0.5,$H11&lt;T$7,$J11/12)</f>
        <v>0</v>
      </c>
      <c r="U11" s="23" cm="1">
        <f t="array" aca="1" ref="U11" ca="1">_xlfn.IFS($F11&lt;=U$7,0,$G11&gt;U$7,0,AND(U$7&gt;$G11,U$7&lt;$H11),$J11/12*0.5,$H11&lt;U$7,$J11/12)</f>
        <v>0</v>
      </c>
      <c r="V11" s="23" cm="1">
        <f t="array" aca="1" ref="V11" ca="1">_xlfn.IFS($F11&lt;=V$7,0,$G11&gt;V$7,0,AND(V$7&gt;$G11,V$7&lt;$H11),$J11/12*0.5,$H11&lt;V$7,$J11/12)</f>
        <v>0</v>
      </c>
      <c r="W11" s="23" cm="1">
        <f t="array" aca="1" ref="W11" ca="1">_xlfn.IFS($F11&lt;=W$7,0,$G11&gt;W$7,0,AND(W$7&gt;$G11,W$7&lt;$H11),$J11/12*0.5,$H11&lt;W$7,$J11/12)</f>
        <v>0</v>
      </c>
      <c r="X11" s="23" cm="1">
        <f t="array" aca="1" ref="X11" ca="1">_xlfn.IFS($F11&lt;=X$7,0,$G11&gt;X$7,0,AND(X$7&gt;$G11,X$7&lt;$H11),$J11/12*0.5,$H11&lt;X$7,$J11/12)</f>
        <v>0</v>
      </c>
      <c r="Y11" s="23" cm="1">
        <f t="array" aca="1" ref="Y11" ca="1">_xlfn.IFS($F11&lt;=Y$7,0,$G11&gt;Y$7,0,AND(Y$7&gt;$G11,Y$7&lt;$H11),$J11/12*0.5,$H11&lt;Y$7,$J11/12)</f>
        <v>0</v>
      </c>
      <c r="Z11" s="23" cm="1">
        <f t="array" aca="1" ref="Z11" ca="1">_xlfn.IFS($F11&lt;=Z$7,0,$G11&gt;Z$7,0,AND(Z$7&gt;$G11,Z$7&lt;$H11),$J11/12*0.5,$H11&lt;Z$7,$J11/12)</f>
        <v>0</v>
      </c>
      <c r="AA11" s="23" cm="1">
        <f t="array" aca="1" ref="AA11" ca="1">_xlfn.IFS($F11&lt;=AA$7,0,$G11&gt;AA$7,0,AND(AA$7&gt;$G11,AA$7&lt;$H11),$J11/12*0.5,$H11&lt;AA$7,$J11/12)</f>
        <v>0</v>
      </c>
      <c r="AB11" s="23" cm="1">
        <f t="array" aca="1" ref="AB11" ca="1">_xlfn.IFS($F11&lt;=AB$7,0,$G11&gt;AB$7,0,AND(AB$7&gt;$G11,AB$7&lt;$H11),$J11/12*0.5,$H11&lt;AB$7,$J11/12)</f>
        <v>0</v>
      </c>
      <c r="AC11" s="23" cm="1">
        <f t="array" aca="1" ref="AC11" ca="1">_xlfn.IFS($F11&lt;=AC$7,0,$G11&gt;AC$7,0,AND(AC$7&gt;$G11,AC$7&lt;$H11),$L11/12*0.5,$H11&lt;AC$7,$L11/12)</f>
        <v>0</v>
      </c>
      <c r="AD11" s="23" cm="1">
        <f t="array" aca="1" ref="AD11" ca="1">_xlfn.IFS($F11&lt;=AD$7,0,$G11&gt;AD$7,0,AND(AD$7&gt;$G11,AD$7&lt;$H11),$L11/12*0.5,$H11&lt;AD$7,$L11/12)</f>
        <v>0</v>
      </c>
      <c r="AE11" s="23" cm="1">
        <f t="array" aca="1" ref="AE11" ca="1">_xlfn.IFS($F11&lt;=AE$7,0,$G11&gt;AE$7,0,AND(AE$7&gt;$G11,AE$7&lt;$H11),$L11/12*0.5,$H11&lt;AE$7,$L11/12)</f>
        <v>0</v>
      </c>
      <c r="AF11" s="23" cm="1">
        <f t="array" aca="1" ref="AF11" ca="1">_xlfn.IFS($F11&lt;=AF$7,0,$G11&gt;AF$7,0,AND(AF$7&gt;$G11,AF$7&lt;$H11),$L11/12*0.5,$H11&lt;AF$7,$L11/12)</f>
        <v>0</v>
      </c>
      <c r="AG11" s="23" cm="1">
        <f t="array" aca="1" ref="AG11" ca="1">_xlfn.IFS($F11&lt;=AG$7,0,$G11&gt;AG$7,0,AND(AG$7&gt;$G11,AG$7&lt;$H11),$L11/12*0.5,$H11&lt;AG$7,$L11/12)</f>
        <v>0</v>
      </c>
      <c r="AH11" s="23" cm="1">
        <f t="array" aca="1" ref="AH11" ca="1">_xlfn.IFS($F11&lt;=AH$7,0,$G11&gt;AH$7,0,AND(AH$7&gt;$G11,AH$7&lt;$H11),$L11/12*0.5,$H11&lt;AH$7,$L11/12)</f>
        <v>0</v>
      </c>
      <c r="AI11" s="23" cm="1">
        <f t="array" aca="1" ref="AI11" ca="1">_xlfn.IFS($F11&lt;=AI$7,0,$G11&gt;AI$7,0,AND(AI$7&gt;$G11,AI$7&lt;$H11),$L11/12*0.5,$H11&lt;AI$7,$L11/12)</f>
        <v>0</v>
      </c>
      <c r="AJ11" s="23" cm="1">
        <f t="array" aca="1" ref="AJ11" ca="1">_xlfn.IFS($F11&lt;=AJ$7,0,$G11&gt;AJ$7,0,AND(AJ$7&gt;$G11,AJ$7&lt;$H11),$L11/12*0.5,$H11&lt;AJ$7,$L11/12)</f>
        <v>0</v>
      </c>
      <c r="AK11" s="23" cm="1">
        <f t="array" aca="1" ref="AK11" ca="1">_xlfn.IFS($F11&lt;=AK$7,0,$G11&gt;AK$7,0,AND(AK$7&gt;$G11,AK$7&lt;$H11),$L11/12*0.5,$H11&lt;AK$7,$L11/12)</f>
        <v>0</v>
      </c>
      <c r="AL11" s="23" cm="1">
        <f t="array" aca="1" ref="AL11" ca="1">_xlfn.IFS($F11&lt;=AL$7,0,$G11&gt;AL$7,0,AND(AL$7&gt;$G11,AL$7&lt;$H11),$L11/12*0.5,$H11&lt;AL$7,$L11/12)</f>
        <v>0</v>
      </c>
      <c r="AM11" s="23" cm="1">
        <f t="array" aca="1" ref="AM11" ca="1">_xlfn.IFS($F11&lt;=AM$7,0,$G11&gt;AM$7,0,AND(AM$7&gt;$G11,AM$7&lt;$H11),$L11/12*0.5,$H11&lt;AM$7,$L11/12)</f>
        <v>0</v>
      </c>
      <c r="AN11" s="23" cm="1">
        <f t="array" aca="1" ref="AN11" ca="1">_xlfn.IFS($F11&lt;=AN$7,0,$G11&gt;AN$7,0,AND(AN$7&gt;$G11,AN$7&lt;$H11),$L11/12*0.5,$H11&lt;AN$7,$L11/12)</f>
        <v>0</v>
      </c>
      <c r="AO11" s="23" cm="1">
        <f t="array" aca="1" ref="AO11" ca="1">_xlfn.IFS($F11&lt;=AO$7,0,$G11&gt;AO$7,0,AND(AO$7&gt;$G11,AO$7&lt;$H11),$N11/12*0.5,$H11&lt;AO$7,$N11/12)</f>
        <v>0</v>
      </c>
      <c r="AP11" s="23" cm="1">
        <f t="array" aca="1" ref="AP11" ca="1">_xlfn.IFS($F11&lt;=AP$7,0,$G11&gt;AP$7,0,AND(AP$7&gt;$G11,AP$7&lt;$H11),$N11/12*0.5,$H11&lt;AP$7,$N11/12)</f>
        <v>0</v>
      </c>
      <c r="AQ11" s="23" cm="1">
        <f t="array" aca="1" ref="AQ11" ca="1">_xlfn.IFS($F11&lt;=AQ$7,0,$G11&gt;AQ$7,0,AND(AQ$7&gt;$G11,AQ$7&lt;$H11),$N11/12*0.5,$H11&lt;AQ$7,$N11/12)</f>
        <v>0</v>
      </c>
      <c r="AR11" s="23" cm="1">
        <f t="array" aca="1" ref="AR11" ca="1">_xlfn.IFS($F11&lt;=AR$7,0,$G11&gt;AR$7,0,AND(AR$7&gt;$G11,AR$7&lt;$H11),$N11/12*0.5,$H11&lt;AR$7,$N11/12)</f>
        <v>0</v>
      </c>
      <c r="AS11" s="23" cm="1">
        <f t="array" aca="1" ref="AS11" ca="1">_xlfn.IFS($F11&lt;=AS$7,0,$G11&gt;AS$7,0,AND(AS$7&gt;$G11,AS$7&lt;$H11),$N11/12*0.5,$H11&lt;AS$7,$N11/12)</f>
        <v>0</v>
      </c>
      <c r="AT11" s="23" cm="1">
        <f t="array" aca="1" ref="AT11" ca="1">_xlfn.IFS($F11&lt;=AT$7,0,$G11&gt;AT$7,0,AND(AT$7&gt;$G11,AT$7&lt;$H11),$N11/12*0.5,$H11&lt;AT$7,$N11/12)</f>
        <v>0</v>
      </c>
      <c r="AU11" s="23" cm="1">
        <f t="array" aca="1" ref="AU11" ca="1">_xlfn.IFS($F11&lt;=AU$7,0,$G11&gt;AU$7,0,AND(AU$7&gt;$G11,AU$7&lt;$H11),$N11/12*0.5,$H11&lt;AU$7,$N11/12)</f>
        <v>0</v>
      </c>
      <c r="AV11" s="23" cm="1">
        <f t="array" aca="1" ref="AV11" ca="1">_xlfn.IFS($F11&lt;=AV$7,0,$G11&gt;AV$7,0,AND(AV$7&gt;$G11,AV$7&lt;$H11),$N11/12*0.5,$H11&lt;AV$7,$N11/12)</f>
        <v>0</v>
      </c>
      <c r="AW11" s="23" cm="1">
        <f t="array" aca="1" ref="AW11" ca="1">_xlfn.IFS($F11&lt;=AW$7,0,$G11&gt;AW$7,0,AND(AW$7&gt;$G11,AW$7&lt;$H11),$N11/12*0.5,$H11&lt;AW$7,$N11/12)</f>
        <v>0</v>
      </c>
      <c r="AX11" s="23" cm="1">
        <f t="array" aca="1" ref="AX11" ca="1">_xlfn.IFS($F11&lt;=AX$7,0,$G11&gt;AX$7,0,AND(AX$7&gt;$G11,AX$7&lt;$H11),$N11/12*0.5,$H11&lt;AX$7,$N11/12)</f>
        <v>0</v>
      </c>
      <c r="AY11" s="23" cm="1">
        <f t="array" aca="1" ref="AY11" ca="1">_xlfn.IFS($F11&lt;=AY$7,0,$G11&gt;AY$7,0,AND(AY$7&gt;$G11,AY$7&lt;$H11),$N11/12*0.5,$H11&lt;AY$7,$N11/12)</f>
        <v>0</v>
      </c>
    </row>
    <row r="12" spans="1:89" ht="13" x14ac:dyDescent="0.15">
      <c r="A12" s="47"/>
      <c r="B12" s="87">
        <v>5</v>
      </c>
      <c r="C12" s="87" t="s">
        <v>45</v>
      </c>
      <c r="D12" s="89" t="s">
        <v>13</v>
      </c>
      <c r="E12" s="108">
        <v>44713</v>
      </c>
      <c r="F12" s="108">
        <v>46522</v>
      </c>
      <c r="G12" s="21">
        <f>E12+'Assumptions (START HERE)'!$C$17</f>
        <v>44893</v>
      </c>
      <c r="H12" s="21">
        <f>E12+'Assumptions (START HERE)'!$C$18</f>
        <v>44983</v>
      </c>
      <c r="I12" s="90"/>
      <c r="J12" s="23" cm="1">
        <f t="array" aca="1" ref="J12" ca="1">IF(ISBLANK(I12),
INDEX('Assumptions (START HERE)'!$B$23:$E$26,
MATCH(MID(CELL("filename",$A$1),FIND("]",CELL("filename",$A$1))+1,255),'Assumptions (START HERE)'!$B$23:$B$26,0),
MATCH(J$3,'Assumptions (START HERE)'!$B$23:$E$23,0)),I12)</f>
        <v>1350</v>
      </c>
      <c r="K12" s="90"/>
      <c r="L12" s="23" cm="1">
        <f t="array" aca="1" ref="L12" ca="1">IF(ISBLANK(K12),
INDEX('Assumptions (START HERE)'!$B$23:$E$26,
MATCH(MID(CELL("filename",$A$1),FIND("]",CELL("filename",$A$1))+1,255),'Assumptions (START HERE)'!$B$23:$B$26,0),
MATCH(L$3,'Assumptions (START HERE)'!$B$23:$E$23,0)),K12)</f>
        <v>1450</v>
      </c>
      <c r="M12" s="90"/>
      <c r="N12" s="23" cm="1">
        <f t="array" aca="1" ref="N12" ca="1">IF(ISBLANK(M12),
INDEX('Assumptions (START HERE)'!$B$23:$E$26,
MATCH(MID(CELL("filename",$A$1),FIND("]",CELL("filename",$A$1))+1,255),'Assumptions (START HERE)'!$B$23:$B$26,0),
MATCH(N$3,'Assumptions (START HERE)'!$B$23:$E$23,0)),M12)</f>
        <v>1450</v>
      </c>
      <c r="P12" s="23" cm="1">
        <f t="array" aca="1" ref="P12" ca="1">_xlfn.IFS($F12&lt;=P$7,0,$G12&gt;P$7,0,AND(P$7&gt;$G12,P$7&lt;$H12),$J12/12*0.5,$H12&lt;P$7,$J12/12)</f>
        <v>112.5</v>
      </c>
      <c r="Q12" s="23" cm="1">
        <f t="array" aca="1" ref="Q12" ca="1">_xlfn.IFS($F12&lt;=Q$7,0,$G12&gt;Q$7,0,AND(Q$7&gt;$G12,Q$7&lt;$H12),$J12/12*0.5,$H12&lt;Q$7,$J12/12)</f>
        <v>112.5</v>
      </c>
      <c r="R12" s="23" cm="1">
        <f t="array" aca="1" ref="R12" ca="1">_xlfn.IFS($F12&lt;=R$7,0,$G12&gt;R$7,0,AND(R$7&gt;$G12,R$7&lt;$H12),$J12/12*0.5,$H12&lt;R$7,$J12/12)</f>
        <v>112.5</v>
      </c>
      <c r="S12" s="23" cm="1">
        <f t="array" aca="1" ref="S12" ca="1">_xlfn.IFS($F12&lt;=S$7,0,$G12&gt;S$7,0,AND(S$7&gt;$G12,S$7&lt;$H12),$J12/12*0.5,$H12&lt;S$7,$J12/12)</f>
        <v>112.5</v>
      </c>
      <c r="T12" s="23" cm="1">
        <f t="array" aca="1" ref="T12" ca="1">_xlfn.IFS($F12&lt;=T$7,0,$G12&gt;T$7,0,AND(T$7&gt;$G12,T$7&lt;$H12),$J12/12*0.5,$H12&lt;T$7,$J12/12)</f>
        <v>112.5</v>
      </c>
      <c r="U12" s="23" cm="1">
        <f t="array" aca="1" ref="U12" ca="1">_xlfn.IFS($F12&lt;=U$7,0,$G12&gt;U$7,0,AND(U$7&gt;$G12,U$7&lt;$H12),$J12/12*0.5,$H12&lt;U$7,$J12/12)</f>
        <v>112.5</v>
      </c>
      <c r="V12" s="23" cm="1">
        <f t="array" aca="1" ref="V12" ca="1">_xlfn.IFS($F12&lt;=V$7,0,$G12&gt;V$7,0,AND(V$7&gt;$G12,V$7&lt;$H12),$J12/12*0.5,$H12&lt;V$7,$J12/12)</f>
        <v>112.5</v>
      </c>
      <c r="W12" s="23" cm="1">
        <f t="array" aca="1" ref="W12" ca="1">_xlfn.IFS($F12&lt;=W$7,0,$G12&gt;W$7,0,AND(W$7&gt;$G12,W$7&lt;$H12),$J12/12*0.5,$H12&lt;W$7,$J12/12)</f>
        <v>112.5</v>
      </c>
      <c r="X12" s="23" cm="1">
        <f t="array" aca="1" ref="X12" ca="1">_xlfn.IFS($F12&lt;=X$7,0,$G12&gt;X$7,0,AND(X$7&gt;$G12,X$7&lt;$H12),$J12/12*0.5,$H12&lt;X$7,$J12/12)</f>
        <v>112.5</v>
      </c>
      <c r="Y12" s="23" cm="1">
        <f t="array" aca="1" ref="Y12" ca="1">_xlfn.IFS($F12&lt;=Y$7,0,$G12&gt;Y$7,0,AND(Y$7&gt;$G12,Y$7&lt;$H12),$J12/12*0.5,$H12&lt;Y$7,$J12/12)</f>
        <v>112.5</v>
      </c>
      <c r="Z12" s="23" cm="1">
        <f t="array" aca="1" ref="Z12" ca="1">_xlfn.IFS($F12&lt;=Z$7,0,$G12&gt;Z$7,0,AND(Z$7&gt;$G12,Z$7&lt;$H12),$J12/12*0.5,$H12&lt;Z$7,$J12/12)</f>
        <v>112.5</v>
      </c>
      <c r="AA12" s="23" cm="1">
        <f t="array" aca="1" ref="AA12" ca="1">_xlfn.IFS($F12&lt;=AA$7,0,$G12&gt;AA$7,0,AND(AA$7&gt;$G12,AA$7&lt;$H12),$J12/12*0.5,$H12&lt;AA$7,$J12/12)</f>
        <v>112.5</v>
      </c>
      <c r="AB12" s="23" cm="1">
        <f t="array" aca="1" ref="AB12" ca="1">_xlfn.IFS($F12&lt;=AB$7,0,$G12&gt;AB$7,0,AND(AB$7&gt;$G12,AB$7&lt;$H12),$J12/12*0.5,$H12&lt;AB$7,$J12/12)</f>
        <v>112.5</v>
      </c>
      <c r="AC12" s="23" cm="1">
        <f t="array" aca="1" ref="AC12" ca="1">_xlfn.IFS($F12&lt;=AC$7,0,$G12&gt;AC$7,0,AND(AC$7&gt;$G12,AC$7&lt;$H12),$L12/12*0.5,$H12&lt;AC$7,$L12/12)</f>
        <v>120.83333333333333</v>
      </c>
      <c r="AD12" s="23" cm="1">
        <f t="array" aca="1" ref="AD12" ca="1">_xlfn.IFS($F12&lt;=AD$7,0,$G12&gt;AD$7,0,AND(AD$7&gt;$G12,AD$7&lt;$H12),$L12/12*0.5,$H12&lt;AD$7,$L12/12)</f>
        <v>120.83333333333333</v>
      </c>
      <c r="AE12" s="23" cm="1">
        <f t="array" aca="1" ref="AE12" ca="1">_xlfn.IFS($F12&lt;=AE$7,0,$G12&gt;AE$7,0,AND(AE$7&gt;$G12,AE$7&lt;$H12),$L12/12*0.5,$H12&lt;AE$7,$L12/12)</f>
        <v>120.83333333333333</v>
      </c>
      <c r="AF12" s="23" cm="1">
        <f t="array" aca="1" ref="AF12" ca="1">_xlfn.IFS($F12&lt;=AF$7,0,$G12&gt;AF$7,0,AND(AF$7&gt;$G12,AF$7&lt;$H12),$L12/12*0.5,$H12&lt;AF$7,$L12/12)</f>
        <v>120.83333333333333</v>
      </c>
      <c r="AG12" s="23" cm="1">
        <f t="array" aca="1" ref="AG12" ca="1">_xlfn.IFS($F12&lt;=AG$7,0,$G12&gt;AG$7,0,AND(AG$7&gt;$G12,AG$7&lt;$H12),$L12/12*0.5,$H12&lt;AG$7,$L12/12)</f>
        <v>120.83333333333333</v>
      </c>
      <c r="AH12" s="23" cm="1">
        <f t="array" aca="1" ref="AH12" ca="1">_xlfn.IFS($F12&lt;=AH$7,0,$G12&gt;AH$7,0,AND(AH$7&gt;$G12,AH$7&lt;$H12),$L12/12*0.5,$H12&lt;AH$7,$L12/12)</f>
        <v>120.83333333333333</v>
      </c>
      <c r="AI12" s="23" cm="1">
        <f t="array" aca="1" ref="AI12" ca="1">_xlfn.IFS($F12&lt;=AI$7,0,$G12&gt;AI$7,0,AND(AI$7&gt;$G12,AI$7&lt;$H12),$L12/12*0.5,$H12&lt;AI$7,$L12/12)</f>
        <v>120.83333333333333</v>
      </c>
      <c r="AJ12" s="23" cm="1">
        <f t="array" aca="1" ref="AJ12" ca="1">_xlfn.IFS($F12&lt;=AJ$7,0,$G12&gt;AJ$7,0,AND(AJ$7&gt;$G12,AJ$7&lt;$H12),$L12/12*0.5,$H12&lt;AJ$7,$L12/12)</f>
        <v>120.83333333333333</v>
      </c>
      <c r="AK12" s="23" cm="1">
        <f t="array" aca="1" ref="AK12" ca="1">_xlfn.IFS($F12&lt;=AK$7,0,$G12&gt;AK$7,0,AND(AK$7&gt;$G12,AK$7&lt;$H12),$L12/12*0.5,$H12&lt;AK$7,$L12/12)</f>
        <v>120.83333333333333</v>
      </c>
      <c r="AL12" s="23" cm="1">
        <f t="array" aca="1" ref="AL12" ca="1">_xlfn.IFS($F12&lt;=AL$7,0,$G12&gt;AL$7,0,AND(AL$7&gt;$G12,AL$7&lt;$H12),$L12/12*0.5,$H12&lt;AL$7,$L12/12)</f>
        <v>120.83333333333333</v>
      </c>
      <c r="AM12" s="23" cm="1">
        <f t="array" aca="1" ref="AM12" ca="1">_xlfn.IFS($F12&lt;=AM$7,0,$G12&gt;AM$7,0,AND(AM$7&gt;$G12,AM$7&lt;$H12),$L12/12*0.5,$H12&lt;AM$7,$L12/12)</f>
        <v>120.83333333333333</v>
      </c>
      <c r="AN12" s="23" cm="1">
        <f t="array" aca="1" ref="AN12" ca="1">_xlfn.IFS($F12&lt;=AN$7,0,$G12&gt;AN$7,0,AND(AN$7&gt;$G12,AN$7&lt;$H12),$L12/12*0.5,$H12&lt;AN$7,$L12/12)</f>
        <v>120.83333333333333</v>
      </c>
      <c r="AO12" s="23" cm="1">
        <f t="array" aca="1" ref="AO12" ca="1">_xlfn.IFS($F12&lt;=AO$7,0,$G12&gt;AO$7,0,AND(AO$7&gt;$G12,AO$7&lt;$H12),$N12/12*0.5,$H12&lt;AO$7,$N12/12)</f>
        <v>120.83333333333333</v>
      </c>
      <c r="AP12" s="23" cm="1">
        <f t="array" aca="1" ref="AP12" ca="1">_xlfn.IFS($F12&lt;=AP$7,0,$G12&gt;AP$7,0,AND(AP$7&gt;$G12,AP$7&lt;$H12),$N12/12*0.5,$H12&lt;AP$7,$N12/12)</f>
        <v>120.83333333333333</v>
      </c>
      <c r="AQ12" s="23" cm="1">
        <f t="array" aca="1" ref="AQ12" ca="1">_xlfn.IFS($F12&lt;=AQ$7,0,$G12&gt;AQ$7,0,AND(AQ$7&gt;$G12,AQ$7&lt;$H12),$N12/12*0.5,$H12&lt;AQ$7,$N12/12)</f>
        <v>120.83333333333333</v>
      </c>
      <c r="AR12" s="23" cm="1">
        <f t="array" aca="1" ref="AR12" ca="1">_xlfn.IFS($F12&lt;=AR$7,0,$G12&gt;AR$7,0,AND(AR$7&gt;$G12,AR$7&lt;$H12),$N12/12*0.5,$H12&lt;AR$7,$N12/12)</f>
        <v>120.83333333333333</v>
      </c>
      <c r="AS12" s="23" cm="1">
        <f t="array" aca="1" ref="AS12" ca="1">_xlfn.IFS($F12&lt;=AS$7,0,$G12&gt;AS$7,0,AND(AS$7&gt;$G12,AS$7&lt;$H12),$N12/12*0.5,$H12&lt;AS$7,$N12/12)</f>
        <v>0</v>
      </c>
      <c r="AT12" s="23" cm="1">
        <f t="array" aca="1" ref="AT12" ca="1">_xlfn.IFS($F12&lt;=AT$7,0,$G12&gt;AT$7,0,AND(AT$7&gt;$G12,AT$7&lt;$H12),$N12/12*0.5,$H12&lt;AT$7,$N12/12)</f>
        <v>0</v>
      </c>
      <c r="AU12" s="23" cm="1">
        <f t="array" aca="1" ref="AU12" ca="1">_xlfn.IFS($F12&lt;=AU$7,0,$G12&gt;AU$7,0,AND(AU$7&gt;$G12,AU$7&lt;$H12),$N12/12*0.5,$H12&lt;AU$7,$N12/12)</f>
        <v>0</v>
      </c>
      <c r="AV12" s="23" cm="1">
        <f t="array" aca="1" ref="AV12" ca="1">_xlfn.IFS($F12&lt;=AV$7,0,$G12&gt;AV$7,0,AND(AV$7&gt;$G12,AV$7&lt;$H12),$N12/12*0.5,$H12&lt;AV$7,$N12/12)</f>
        <v>0</v>
      </c>
      <c r="AW12" s="23" cm="1">
        <f t="array" aca="1" ref="AW12" ca="1">_xlfn.IFS($F12&lt;=AW$7,0,$G12&gt;AW$7,0,AND(AW$7&gt;$G12,AW$7&lt;$H12),$N12/12*0.5,$H12&lt;AW$7,$N12/12)</f>
        <v>0</v>
      </c>
      <c r="AX12" s="23" cm="1">
        <f t="array" aca="1" ref="AX12" ca="1">_xlfn.IFS($F12&lt;=AX$7,0,$G12&gt;AX$7,0,AND(AX$7&gt;$G12,AX$7&lt;$H12),$N12/12*0.5,$H12&lt;AX$7,$N12/12)</f>
        <v>0</v>
      </c>
      <c r="AY12" s="23" cm="1">
        <f t="array" aca="1" ref="AY12" ca="1">_xlfn.IFS($F12&lt;=AY$7,0,$G12&gt;AY$7,0,AND(AY$7&gt;$G12,AY$7&lt;$H12),$N12/12*0.5,$H12&lt;AY$7,$N12/12)</f>
        <v>0</v>
      </c>
    </row>
    <row r="13" spans="1:89" ht="13" x14ac:dyDescent="0.15">
      <c r="A13" s="47"/>
      <c r="B13" s="87">
        <v>6</v>
      </c>
      <c r="C13" s="87" t="s">
        <v>46</v>
      </c>
      <c r="D13" s="88" t="s">
        <v>17</v>
      </c>
      <c r="E13" s="108">
        <v>44727</v>
      </c>
      <c r="F13" s="108">
        <v>45703</v>
      </c>
      <c r="G13" s="21">
        <f>E13+'Assumptions (START HERE)'!$C$17</f>
        <v>44907</v>
      </c>
      <c r="H13" s="21">
        <f>E13+'Assumptions (START HERE)'!$C$18</f>
        <v>44997</v>
      </c>
      <c r="I13" s="90"/>
      <c r="J13" s="23" cm="1">
        <f t="array" aca="1" ref="J13" ca="1">IF(ISBLANK(I13),
INDEX('Assumptions (START HERE)'!$B$23:$E$26,
MATCH(MID(CELL("filename",$A$1),FIND("]",CELL("filename",$A$1))+1,255),'Assumptions (START HERE)'!$B$23:$B$26,0),
MATCH(J$3,'Assumptions (START HERE)'!$B$23:$E$23,0)),I13)</f>
        <v>1350</v>
      </c>
      <c r="K13" s="90"/>
      <c r="L13" s="23" cm="1">
        <f t="array" aca="1" ref="L13" ca="1">IF(ISBLANK(K13),
INDEX('Assumptions (START HERE)'!$B$23:$E$26,
MATCH(MID(CELL("filename",$A$1),FIND("]",CELL("filename",$A$1))+1,255),'Assumptions (START HERE)'!$B$23:$B$26,0),
MATCH(L$3,'Assumptions (START HERE)'!$B$23:$E$23,0)),K13)</f>
        <v>1450</v>
      </c>
      <c r="M13" s="90"/>
      <c r="N13" s="23" cm="1">
        <f t="array" aca="1" ref="N13" ca="1">IF(ISBLANK(M13),
INDEX('Assumptions (START HERE)'!$B$23:$E$26,
MATCH(MID(CELL("filename",$A$1),FIND("]",CELL("filename",$A$1))+1,255),'Assumptions (START HERE)'!$B$23:$B$26,0),
MATCH(N$3,'Assumptions (START HERE)'!$B$23:$E$23,0)),M13)</f>
        <v>1450</v>
      </c>
      <c r="P13" s="23" cm="1">
        <f t="array" aca="1" ref="P13" ca="1">_xlfn.IFS($F13&lt;=P$7,0,$G13&gt;P$7,0,AND(P$7&gt;$G13,P$7&lt;$H13),$J13/12*0.5,$H13&lt;P$7,$J13/12)</f>
        <v>112.5</v>
      </c>
      <c r="Q13" s="23" cm="1">
        <f t="array" aca="1" ref="Q13" ca="1">_xlfn.IFS($F13&lt;=Q$7,0,$G13&gt;Q$7,0,AND(Q$7&gt;$G13,Q$7&lt;$H13),$J13/12*0.5,$H13&lt;Q$7,$J13/12)</f>
        <v>112.5</v>
      </c>
      <c r="R13" s="23" cm="1">
        <f t="array" aca="1" ref="R13" ca="1">_xlfn.IFS($F13&lt;=R$7,0,$G13&gt;R$7,0,AND(R$7&gt;$G13,R$7&lt;$H13),$J13/12*0.5,$H13&lt;R$7,$J13/12)</f>
        <v>0</v>
      </c>
      <c r="S13" s="23" cm="1">
        <f t="array" aca="1" ref="S13" ca="1">_xlfn.IFS($F13&lt;=S$7,0,$G13&gt;S$7,0,AND(S$7&gt;$G13,S$7&lt;$H13),$J13/12*0.5,$H13&lt;S$7,$J13/12)</f>
        <v>0</v>
      </c>
      <c r="T13" s="23" cm="1">
        <f t="array" aca="1" ref="T13" ca="1">_xlfn.IFS($F13&lt;=T$7,0,$G13&gt;T$7,0,AND(T$7&gt;$G13,T$7&lt;$H13),$J13/12*0.5,$H13&lt;T$7,$J13/12)</f>
        <v>0</v>
      </c>
      <c r="U13" s="23" cm="1">
        <f t="array" aca="1" ref="U13" ca="1">_xlfn.IFS($F13&lt;=U$7,0,$G13&gt;U$7,0,AND(U$7&gt;$G13,U$7&lt;$H13),$J13/12*0.5,$H13&lt;U$7,$J13/12)</f>
        <v>0</v>
      </c>
      <c r="V13" s="23" cm="1">
        <f t="array" aca="1" ref="V13" ca="1">_xlfn.IFS($F13&lt;=V$7,0,$G13&gt;V$7,0,AND(V$7&gt;$G13,V$7&lt;$H13),$J13/12*0.5,$H13&lt;V$7,$J13/12)</f>
        <v>0</v>
      </c>
      <c r="W13" s="23" cm="1">
        <f t="array" aca="1" ref="W13" ca="1">_xlfn.IFS($F13&lt;=W$7,0,$G13&gt;W$7,0,AND(W$7&gt;$G13,W$7&lt;$H13),$J13/12*0.5,$H13&lt;W$7,$J13/12)</f>
        <v>0</v>
      </c>
      <c r="X13" s="23" cm="1">
        <f t="array" aca="1" ref="X13" ca="1">_xlfn.IFS($F13&lt;=X$7,0,$G13&gt;X$7,0,AND(X$7&gt;$G13,X$7&lt;$H13),$J13/12*0.5,$H13&lt;X$7,$J13/12)</f>
        <v>0</v>
      </c>
      <c r="Y13" s="23" cm="1">
        <f t="array" aca="1" ref="Y13" ca="1">_xlfn.IFS($F13&lt;=Y$7,0,$G13&gt;Y$7,0,AND(Y$7&gt;$G13,Y$7&lt;$H13),$J13/12*0.5,$H13&lt;Y$7,$J13/12)</f>
        <v>0</v>
      </c>
      <c r="Z13" s="23" cm="1">
        <f t="array" aca="1" ref="Z13" ca="1">_xlfn.IFS($F13&lt;=Z$7,0,$G13&gt;Z$7,0,AND(Z$7&gt;$G13,Z$7&lt;$H13),$J13/12*0.5,$H13&lt;Z$7,$J13/12)</f>
        <v>0</v>
      </c>
      <c r="AA13" s="23" cm="1">
        <f t="array" aca="1" ref="AA13" ca="1">_xlfn.IFS($F13&lt;=AA$7,0,$G13&gt;AA$7,0,AND(AA$7&gt;$G13,AA$7&lt;$H13),$J13/12*0.5,$H13&lt;AA$7,$J13/12)</f>
        <v>0</v>
      </c>
      <c r="AB13" s="23" cm="1">
        <f t="array" aca="1" ref="AB13" ca="1">_xlfn.IFS($F13&lt;=AB$7,0,$G13&gt;AB$7,0,AND(AB$7&gt;$G13,AB$7&lt;$H13),$J13/12*0.5,$H13&lt;AB$7,$J13/12)</f>
        <v>0</v>
      </c>
      <c r="AC13" s="23" cm="1">
        <f t="array" aca="1" ref="AC13" ca="1">_xlfn.IFS($F13&lt;=AC$7,0,$G13&gt;AC$7,0,AND(AC$7&gt;$G13,AC$7&lt;$H13),$L13/12*0.5,$H13&lt;AC$7,$L13/12)</f>
        <v>0</v>
      </c>
      <c r="AD13" s="23" cm="1">
        <f t="array" aca="1" ref="AD13" ca="1">_xlfn.IFS($F13&lt;=AD$7,0,$G13&gt;AD$7,0,AND(AD$7&gt;$G13,AD$7&lt;$H13),$L13/12*0.5,$H13&lt;AD$7,$L13/12)</f>
        <v>0</v>
      </c>
      <c r="AE13" s="23" cm="1">
        <f t="array" aca="1" ref="AE13" ca="1">_xlfn.IFS($F13&lt;=AE$7,0,$G13&gt;AE$7,0,AND(AE$7&gt;$G13,AE$7&lt;$H13),$L13/12*0.5,$H13&lt;AE$7,$L13/12)</f>
        <v>0</v>
      </c>
      <c r="AF13" s="23" cm="1">
        <f t="array" aca="1" ref="AF13" ca="1">_xlfn.IFS($F13&lt;=AF$7,0,$G13&gt;AF$7,0,AND(AF$7&gt;$G13,AF$7&lt;$H13),$L13/12*0.5,$H13&lt;AF$7,$L13/12)</f>
        <v>0</v>
      </c>
      <c r="AG13" s="23" cm="1">
        <f t="array" aca="1" ref="AG13" ca="1">_xlfn.IFS($F13&lt;=AG$7,0,$G13&gt;AG$7,0,AND(AG$7&gt;$G13,AG$7&lt;$H13),$L13/12*0.5,$H13&lt;AG$7,$L13/12)</f>
        <v>0</v>
      </c>
      <c r="AH13" s="23" cm="1">
        <f t="array" aca="1" ref="AH13" ca="1">_xlfn.IFS($F13&lt;=AH$7,0,$G13&gt;AH$7,0,AND(AH$7&gt;$G13,AH$7&lt;$H13),$L13/12*0.5,$H13&lt;AH$7,$L13/12)</f>
        <v>0</v>
      </c>
      <c r="AI13" s="23" cm="1">
        <f t="array" aca="1" ref="AI13" ca="1">_xlfn.IFS($F13&lt;=AI$7,0,$G13&gt;AI$7,0,AND(AI$7&gt;$G13,AI$7&lt;$H13),$L13/12*0.5,$H13&lt;AI$7,$L13/12)</f>
        <v>0</v>
      </c>
      <c r="AJ13" s="23" cm="1">
        <f t="array" aca="1" ref="AJ13" ca="1">_xlfn.IFS($F13&lt;=AJ$7,0,$G13&gt;AJ$7,0,AND(AJ$7&gt;$G13,AJ$7&lt;$H13),$L13/12*0.5,$H13&lt;AJ$7,$L13/12)</f>
        <v>0</v>
      </c>
      <c r="AK13" s="23" cm="1">
        <f t="array" aca="1" ref="AK13" ca="1">_xlfn.IFS($F13&lt;=AK$7,0,$G13&gt;AK$7,0,AND(AK$7&gt;$G13,AK$7&lt;$H13),$L13/12*0.5,$H13&lt;AK$7,$L13/12)</f>
        <v>0</v>
      </c>
      <c r="AL13" s="23" cm="1">
        <f t="array" aca="1" ref="AL13" ca="1">_xlfn.IFS($F13&lt;=AL$7,0,$G13&gt;AL$7,0,AND(AL$7&gt;$G13,AL$7&lt;$H13),$L13/12*0.5,$H13&lt;AL$7,$L13/12)</f>
        <v>0</v>
      </c>
      <c r="AM13" s="23" cm="1">
        <f t="array" aca="1" ref="AM13" ca="1">_xlfn.IFS($F13&lt;=AM$7,0,$G13&gt;AM$7,0,AND(AM$7&gt;$G13,AM$7&lt;$H13),$L13/12*0.5,$H13&lt;AM$7,$L13/12)</f>
        <v>0</v>
      </c>
      <c r="AN13" s="23" cm="1">
        <f t="array" aca="1" ref="AN13" ca="1">_xlfn.IFS($F13&lt;=AN$7,0,$G13&gt;AN$7,0,AND(AN$7&gt;$G13,AN$7&lt;$H13),$L13/12*0.5,$H13&lt;AN$7,$L13/12)</f>
        <v>0</v>
      </c>
      <c r="AO13" s="23" cm="1">
        <f t="array" aca="1" ref="AO13" ca="1">_xlfn.IFS($F13&lt;=AO$7,0,$G13&gt;AO$7,0,AND(AO$7&gt;$G13,AO$7&lt;$H13),$N13/12*0.5,$H13&lt;AO$7,$N13/12)</f>
        <v>0</v>
      </c>
      <c r="AP13" s="23" cm="1">
        <f t="array" aca="1" ref="AP13" ca="1">_xlfn.IFS($F13&lt;=AP$7,0,$G13&gt;AP$7,0,AND(AP$7&gt;$G13,AP$7&lt;$H13),$N13/12*0.5,$H13&lt;AP$7,$N13/12)</f>
        <v>0</v>
      </c>
      <c r="AQ13" s="23" cm="1">
        <f t="array" aca="1" ref="AQ13" ca="1">_xlfn.IFS($F13&lt;=AQ$7,0,$G13&gt;AQ$7,0,AND(AQ$7&gt;$G13,AQ$7&lt;$H13),$N13/12*0.5,$H13&lt;AQ$7,$N13/12)</f>
        <v>0</v>
      </c>
      <c r="AR13" s="23" cm="1">
        <f t="array" aca="1" ref="AR13" ca="1">_xlfn.IFS($F13&lt;=AR$7,0,$G13&gt;AR$7,0,AND(AR$7&gt;$G13,AR$7&lt;$H13),$N13/12*0.5,$H13&lt;AR$7,$N13/12)</f>
        <v>0</v>
      </c>
      <c r="AS13" s="23" cm="1">
        <f t="array" aca="1" ref="AS13" ca="1">_xlfn.IFS($F13&lt;=AS$7,0,$G13&gt;AS$7,0,AND(AS$7&gt;$G13,AS$7&lt;$H13),$N13/12*0.5,$H13&lt;AS$7,$N13/12)</f>
        <v>0</v>
      </c>
      <c r="AT13" s="23" cm="1">
        <f t="array" aca="1" ref="AT13" ca="1">_xlfn.IFS($F13&lt;=AT$7,0,$G13&gt;AT$7,0,AND(AT$7&gt;$G13,AT$7&lt;$H13),$N13/12*0.5,$H13&lt;AT$7,$N13/12)</f>
        <v>0</v>
      </c>
      <c r="AU13" s="23" cm="1">
        <f t="array" aca="1" ref="AU13" ca="1">_xlfn.IFS($F13&lt;=AU$7,0,$G13&gt;AU$7,0,AND(AU$7&gt;$G13,AU$7&lt;$H13),$N13/12*0.5,$H13&lt;AU$7,$N13/12)</f>
        <v>0</v>
      </c>
      <c r="AV13" s="23" cm="1">
        <f t="array" aca="1" ref="AV13" ca="1">_xlfn.IFS($F13&lt;=AV$7,0,$G13&gt;AV$7,0,AND(AV$7&gt;$G13,AV$7&lt;$H13),$N13/12*0.5,$H13&lt;AV$7,$N13/12)</f>
        <v>0</v>
      </c>
      <c r="AW13" s="23" cm="1">
        <f t="array" aca="1" ref="AW13" ca="1">_xlfn.IFS($F13&lt;=AW$7,0,$G13&gt;AW$7,0,AND(AW$7&gt;$G13,AW$7&lt;$H13),$N13/12*0.5,$H13&lt;AW$7,$N13/12)</f>
        <v>0</v>
      </c>
      <c r="AX13" s="23" cm="1">
        <f t="array" aca="1" ref="AX13" ca="1">_xlfn.IFS($F13&lt;=AX$7,0,$G13&gt;AX$7,0,AND(AX$7&gt;$G13,AX$7&lt;$H13),$N13/12*0.5,$H13&lt;AX$7,$N13/12)</f>
        <v>0</v>
      </c>
      <c r="AY13" s="23" cm="1">
        <f t="array" aca="1" ref="AY13" ca="1">_xlfn.IFS($F13&lt;=AY$7,0,$G13&gt;AY$7,0,AND(AY$7&gt;$G13,AY$7&lt;$H13),$N13/12*0.5,$H13&lt;AY$7,$N13/12)</f>
        <v>0</v>
      </c>
    </row>
    <row r="14" spans="1:89" ht="13" x14ac:dyDescent="0.15">
      <c r="A14" s="47"/>
      <c r="B14" s="87">
        <v>7</v>
      </c>
      <c r="C14" s="87" t="s">
        <v>47</v>
      </c>
      <c r="D14" s="88" t="s">
        <v>14</v>
      </c>
      <c r="E14" s="108">
        <v>44783</v>
      </c>
      <c r="F14" s="108">
        <v>46068</v>
      </c>
      <c r="G14" s="21">
        <f>E14+'Assumptions (START HERE)'!$C$17</f>
        <v>44963</v>
      </c>
      <c r="H14" s="21">
        <f>E14+'Assumptions (START HERE)'!$C$18</f>
        <v>45053</v>
      </c>
      <c r="I14" s="90"/>
      <c r="J14" s="23" cm="1">
        <f t="array" aca="1" ref="J14" ca="1">IF(ISBLANK(I14),
INDEX('Assumptions (START HERE)'!$B$23:$E$26,
MATCH(MID(CELL("filename",$A$1),FIND("]",CELL("filename",$A$1))+1,255),'Assumptions (START HERE)'!$B$23:$B$26,0),
MATCH(J$3,'Assumptions (START HERE)'!$B$23:$E$23,0)),I14)</f>
        <v>1350</v>
      </c>
      <c r="K14" s="90"/>
      <c r="L14" s="23" cm="1">
        <f t="array" aca="1" ref="L14" ca="1">IF(ISBLANK(K14),
INDEX('Assumptions (START HERE)'!$B$23:$E$26,
MATCH(MID(CELL("filename",$A$1),FIND("]",CELL("filename",$A$1))+1,255),'Assumptions (START HERE)'!$B$23:$B$26,0),
MATCH(L$3,'Assumptions (START HERE)'!$B$23:$E$23,0)),K14)</f>
        <v>1450</v>
      </c>
      <c r="M14" s="90"/>
      <c r="N14" s="23" cm="1">
        <f t="array" aca="1" ref="N14" ca="1">IF(ISBLANK(M14),
INDEX('Assumptions (START HERE)'!$B$23:$E$26,
MATCH(MID(CELL("filename",$A$1),FIND("]",CELL("filename",$A$1))+1,255),'Assumptions (START HERE)'!$B$23:$B$26,0),
MATCH(N$3,'Assumptions (START HERE)'!$B$23:$E$23,0)),M14)</f>
        <v>1450</v>
      </c>
      <c r="P14" s="23" cm="1">
        <f t="array" aca="1" ref="P14" ca="1">_xlfn.IFS($F14&lt;=P$7,0,$G14&gt;P$7,0,AND(P$7&gt;$G14,P$7&lt;$H14),$J14/12*0.5,$H14&lt;P$7,$J14/12)</f>
        <v>112.5</v>
      </c>
      <c r="Q14" s="23" cm="1">
        <f t="array" aca="1" ref="Q14" ca="1">_xlfn.IFS($F14&lt;=Q$7,0,$G14&gt;Q$7,0,AND(Q$7&gt;$G14,Q$7&lt;$H14),$J14/12*0.5,$H14&lt;Q$7,$J14/12)</f>
        <v>112.5</v>
      </c>
      <c r="R14" s="23" cm="1">
        <f t="array" aca="1" ref="R14" ca="1">_xlfn.IFS($F14&lt;=R$7,0,$G14&gt;R$7,0,AND(R$7&gt;$G14,R$7&lt;$H14),$J14/12*0.5,$H14&lt;R$7,$J14/12)</f>
        <v>112.5</v>
      </c>
      <c r="S14" s="23" cm="1">
        <f t="array" aca="1" ref="S14" ca="1">_xlfn.IFS($F14&lt;=S$7,0,$G14&gt;S$7,0,AND(S$7&gt;$G14,S$7&lt;$H14),$J14/12*0.5,$H14&lt;S$7,$J14/12)</f>
        <v>112.5</v>
      </c>
      <c r="T14" s="23" cm="1">
        <f t="array" aca="1" ref="T14" ca="1">_xlfn.IFS($F14&lt;=T$7,0,$G14&gt;T$7,0,AND(T$7&gt;$G14,T$7&lt;$H14),$J14/12*0.5,$H14&lt;T$7,$J14/12)</f>
        <v>112.5</v>
      </c>
      <c r="U14" s="23" cm="1">
        <f t="array" aca="1" ref="U14" ca="1">_xlfn.IFS($F14&lt;=U$7,0,$G14&gt;U$7,0,AND(U$7&gt;$G14,U$7&lt;$H14),$J14/12*0.5,$H14&lt;U$7,$J14/12)</f>
        <v>112.5</v>
      </c>
      <c r="V14" s="23" cm="1">
        <f t="array" aca="1" ref="V14" ca="1">_xlfn.IFS($F14&lt;=V$7,0,$G14&gt;V$7,0,AND(V$7&gt;$G14,V$7&lt;$H14),$J14/12*0.5,$H14&lt;V$7,$J14/12)</f>
        <v>112.5</v>
      </c>
      <c r="W14" s="23" cm="1">
        <f t="array" aca="1" ref="W14" ca="1">_xlfn.IFS($F14&lt;=W$7,0,$G14&gt;W$7,0,AND(W$7&gt;$G14,W$7&lt;$H14),$J14/12*0.5,$H14&lt;W$7,$J14/12)</f>
        <v>112.5</v>
      </c>
      <c r="X14" s="23" cm="1">
        <f t="array" aca="1" ref="X14" ca="1">_xlfn.IFS($F14&lt;=X$7,0,$G14&gt;X$7,0,AND(X$7&gt;$G14,X$7&lt;$H14),$J14/12*0.5,$H14&lt;X$7,$J14/12)</f>
        <v>112.5</v>
      </c>
      <c r="Y14" s="23" cm="1">
        <f t="array" aca="1" ref="Y14" ca="1">_xlfn.IFS($F14&lt;=Y$7,0,$G14&gt;Y$7,0,AND(Y$7&gt;$G14,Y$7&lt;$H14),$J14/12*0.5,$H14&lt;Y$7,$J14/12)</f>
        <v>112.5</v>
      </c>
      <c r="Z14" s="23" cm="1">
        <f t="array" aca="1" ref="Z14" ca="1">_xlfn.IFS($F14&lt;=Z$7,0,$G14&gt;Z$7,0,AND(Z$7&gt;$G14,Z$7&lt;$H14),$J14/12*0.5,$H14&lt;Z$7,$J14/12)</f>
        <v>112.5</v>
      </c>
      <c r="AA14" s="23" cm="1">
        <f t="array" aca="1" ref="AA14" ca="1">_xlfn.IFS($F14&lt;=AA$7,0,$G14&gt;AA$7,0,AND(AA$7&gt;$G14,AA$7&lt;$H14),$J14/12*0.5,$H14&lt;AA$7,$J14/12)</f>
        <v>112.5</v>
      </c>
      <c r="AB14" s="23" cm="1">
        <f t="array" aca="1" ref="AB14" ca="1">_xlfn.IFS($F14&lt;=AB$7,0,$G14&gt;AB$7,0,AND(AB$7&gt;$G14,AB$7&lt;$H14),$J14/12*0.5,$H14&lt;AB$7,$J14/12)</f>
        <v>112.5</v>
      </c>
      <c r="AC14" s="23" cm="1">
        <f t="array" aca="1" ref="AC14" ca="1">_xlfn.IFS($F14&lt;=AC$7,0,$G14&gt;AC$7,0,AND(AC$7&gt;$G14,AC$7&lt;$H14),$L14/12*0.5,$H14&lt;AC$7,$L14/12)</f>
        <v>120.83333333333333</v>
      </c>
      <c r="AD14" s="23" cm="1">
        <f t="array" aca="1" ref="AD14" ca="1">_xlfn.IFS($F14&lt;=AD$7,0,$G14&gt;AD$7,0,AND(AD$7&gt;$G14,AD$7&lt;$H14),$L14/12*0.5,$H14&lt;AD$7,$L14/12)</f>
        <v>0</v>
      </c>
      <c r="AE14" s="23" cm="1">
        <f t="array" aca="1" ref="AE14" ca="1">_xlfn.IFS($F14&lt;=AE$7,0,$G14&gt;AE$7,0,AND(AE$7&gt;$G14,AE$7&lt;$H14),$L14/12*0.5,$H14&lt;AE$7,$L14/12)</f>
        <v>0</v>
      </c>
      <c r="AF14" s="23" cm="1">
        <f t="array" aca="1" ref="AF14" ca="1">_xlfn.IFS($F14&lt;=AF$7,0,$G14&gt;AF$7,0,AND(AF$7&gt;$G14,AF$7&lt;$H14),$L14/12*0.5,$H14&lt;AF$7,$L14/12)</f>
        <v>0</v>
      </c>
      <c r="AG14" s="23" cm="1">
        <f t="array" aca="1" ref="AG14" ca="1">_xlfn.IFS($F14&lt;=AG$7,0,$G14&gt;AG$7,0,AND(AG$7&gt;$G14,AG$7&lt;$H14),$L14/12*0.5,$H14&lt;AG$7,$L14/12)</f>
        <v>0</v>
      </c>
      <c r="AH14" s="23" cm="1">
        <f t="array" aca="1" ref="AH14" ca="1">_xlfn.IFS($F14&lt;=AH$7,0,$G14&gt;AH$7,0,AND(AH$7&gt;$G14,AH$7&lt;$H14),$L14/12*0.5,$H14&lt;AH$7,$L14/12)</f>
        <v>0</v>
      </c>
      <c r="AI14" s="23" cm="1">
        <f t="array" aca="1" ref="AI14" ca="1">_xlfn.IFS($F14&lt;=AI$7,0,$G14&gt;AI$7,0,AND(AI$7&gt;$G14,AI$7&lt;$H14),$L14/12*0.5,$H14&lt;AI$7,$L14/12)</f>
        <v>0</v>
      </c>
      <c r="AJ14" s="23" cm="1">
        <f t="array" aca="1" ref="AJ14" ca="1">_xlfn.IFS($F14&lt;=AJ$7,0,$G14&gt;AJ$7,0,AND(AJ$7&gt;$G14,AJ$7&lt;$H14),$L14/12*0.5,$H14&lt;AJ$7,$L14/12)</f>
        <v>0</v>
      </c>
      <c r="AK14" s="23" cm="1">
        <f t="array" aca="1" ref="AK14" ca="1">_xlfn.IFS($F14&lt;=AK$7,0,$G14&gt;AK$7,0,AND(AK$7&gt;$G14,AK$7&lt;$H14),$L14/12*0.5,$H14&lt;AK$7,$L14/12)</f>
        <v>0</v>
      </c>
      <c r="AL14" s="23" cm="1">
        <f t="array" aca="1" ref="AL14" ca="1">_xlfn.IFS($F14&lt;=AL$7,0,$G14&gt;AL$7,0,AND(AL$7&gt;$G14,AL$7&lt;$H14),$L14/12*0.5,$H14&lt;AL$7,$L14/12)</f>
        <v>0</v>
      </c>
      <c r="AM14" s="23" cm="1">
        <f t="array" aca="1" ref="AM14" ca="1">_xlfn.IFS($F14&lt;=AM$7,0,$G14&gt;AM$7,0,AND(AM$7&gt;$G14,AM$7&lt;$H14),$L14/12*0.5,$H14&lt;AM$7,$L14/12)</f>
        <v>0</v>
      </c>
      <c r="AN14" s="23" cm="1">
        <f t="array" aca="1" ref="AN14" ca="1">_xlfn.IFS($F14&lt;=AN$7,0,$G14&gt;AN$7,0,AND(AN$7&gt;$G14,AN$7&lt;$H14),$L14/12*0.5,$H14&lt;AN$7,$L14/12)</f>
        <v>0</v>
      </c>
      <c r="AO14" s="23" cm="1">
        <f t="array" aca="1" ref="AO14" ca="1">_xlfn.IFS($F14&lt;=AO$7,0,$G14&gt;AO$7,0,AND(AO$7&gt;$G14,AO$7&lt;$H14),$N14/12*0.5,$H14&lt;AO$7,$N14/12)</f>
        <v>0</v>
      </c>
      <c r="AP14" s="23" cm="1">
        <f t="array" aca="1" ref="AP14" ca="1">_xlfn.IFS($F14&lt;=AP$7,0,$G14&gt;AP$7,0,AND(AP$7&gt;$G14,AP$7&lt;$H14),$N14/12*0.5,$H14&lt;AP$7,$N14/12)</f>
        <v>0</v>
      </c>
      <c r="AQ14" s="23" cm="1">
        <f t="array" aca="1" ref="AQ14" ca="1">_xlfn.IFS($F14&lt;=AQ$7,0,$G14&gt;AQ$7,0,AND(AQ$7&gt;$G14,AQ$7&lt;$H14),$N14/12*0.5,$H14&lt;AQ$7,$N14/12)</f>
        <v>0</v>
      </c>
      <c r="AR14" s="23" cm="1">
        <f t="array" aca="1" ref="AR14" ca="1">_xlfn.IFS($F14&lt;=AR$7,0,$G14&gt;AR$7,0,AND(AR$7&gt;$G14,AR$7&lt;$H14),$N14/12*0.5,$H14&lt;AR$7,$N14/12)</f>
        <v>0</v>
      </c>
      <c r="AS14" s="23" cm="1">
        <f t="array" aca="1" ref="AS14" ca="1">_xlfn.IFS($F14&lt;=AS$7,0,$G14&gt;AS$7,0,AND(AS$7&gt;$G14,AS$7&lt;$H14),$N14/12*0.5,$H14&lt;AS$7,$N14/12)</f>
        <v>0</v>
      </c>
      <c r="AT14" s="23" cm="1">
        <f t="array" aca="1" ref="AT14" ca="1">_xlfn.IFS($F14&lt;=AT$7,0,$G14&gt;AT$7,0,AND(AT$7&gt;$G14,AT$7&lt;$H14),$N14/12*0.5,$H14&lt;AT$7,$N14/12)</f>
        <v>0</v>
      </c>
      <c r="AU14" s="23" cm="1">
        <f t="array" aca="1" ref="AU14" ca="1">_xlfn.IFS($F14&lt;=AU$7,0,$G14&gt;AU$7,0,AND(AU$7&gt;$G14,AU$7&lt;$H14),$N14/12*0.5,$H14&lt;AU$7,$N14/12)</f>
        <v>0</v>
      </c>
      <c r="AV14" s="23" cm="1">
        <f t="array" aca="1" ref="AV14" ca="1">_xlfn.IFS($F14&lt;=AV$7,0,$G14&gt;AV$7,0,AND(AV$7&gt;$G14,AV$7&lt;$H14),$N14/12*0.5,$H14&lt;AV$7,$N14/12)</f>
        <v>0</v>
      </c>
      <c r="AW14" s="23" cm="1">
        <f t="array" aca="1" ref="AW14" ca="1">_xlfn.IFS($F14&lt;=AW$7,0,$G14&gt;AW$7,0,AND(AW$7&gt;$G14,AW$7&lt;$H14),$N14/12*0.5,$H14&lt;AW$7,$N14/12)</f>
        <v>0</v>
      </c>
      <c r="AX14" s="23" cm="1">
        <f t="array" aca="1" ref="AX14" ca="1">_xlfn.IFS($F14&lt;=AX$7,0,$G14&gt;AX$7,0,AND(AX$7&gt;$G14,AX$7&lt;$H14),$N14/12*0.5,$H14&lt;AX$7,$N14/12)</f>
        <v>0</v>
      </c>
      <c r="AY14" s="23" cm="1">
        <f t="array" aca="1" ref="AY14" ca="1">_xlfn.IFS($F14&lt;=AY$7,0,$G14&gt;AY$7,0,AND(AY$7&gt;$G14,AY$7&lt;$H14),$N14/12*0.5,$H14&lt;AY$7,$N14/12)</f>
        <v>0</v>
      </c>
    </row>
    <row r="15" spans="1:89" ht="13" x14ac:dyDescent="0.15">
      <c r="A15" s="47"/>
      <c r="B15" s="87">
        <v>8</v>
      </c>
      <c r="C15" s="87" t="s">
        <v>48</v>
      </c>
      <c r="D15" s="88" t="s">
        <v>15</v>
      </c>
      <c r="E15" s="108">
        <v>44867</v>
      </c>
      <c r="F15" s="108">
        <v>46068</v>
      </c>
      <c r="G15" s="21">
        <f>E15+'Assumptions (START HERE)'!$C$17</f>
        <v>45047</v>
      </c>
      <c r="H15" s="21">
        <f>E15+'Assumptions (START HERE)'!$C$18</f>
        <v>45137</v>
      </c>
      <c r="I15" s="90"/>
      <c r="J15" s="23" cm="1">
        <f t="array" aca="1" ref="J15" ca="1">IF(ISBLANK(I15),
INDEX('Assumptions (START HERE)'!$B$23:$E$26,
MATCH(MID(CELL("filename",$A$1),FIND("]",CELL("filename",$A$1))+1,255),'Assumptions (START HERE)'!$B$23:$B$26,0),
MATCH(J$3,'Assumptions (START HERE)'!$B$23:$E$23,0)),I15)</f>
        <v>1350</v>
      </c>
      <c r="K15" s="90"/>
      <c r="L15" s="23" cm="1">
        <f t="array" aca="1" ref="L15" ca="1">IF(ISBLANK(K15),
INDEX('Assumptions (START HERE)'!$B$23:$E$26,
MATCH(MID(CELL("filename",$A$1),FIND("]",CELL("filename",$A$1))+1,255),'Assumptions (START HERE)'!$B$23:$B$26,0),
MATCH(L$3,'Assumptions (START HERE)'!$B$23:$E$23,0)),K15)</f>
        <v>1450</v>
      </c>
      <c r="M15" s="90"/>
      <c r="N15" s="23" cm="1">
        <f t="array" aca="1" ref="N15" ca="1">IF(ISBLANK(M15),
INDEX('Assumptions (START HERE)'!$B$23:$E$26,
MATCH(MID(CELL("filename",$A$1),FIND("]",CELL("filename",$A$1))+1,255),'Assumptions (START HERE)'!$B$23:$B$26,0),
MATCH(N$3,'Assumptions (START HERE)'!$B$23:$E$23,0)),M15)</f>
        <v>1450</v>
      </c>
      <c r="P15" s="23" cm="1">
        <f t="array" aca="1" ref="P15" ca="1">_xlfn.IFS($F15&lt;=P$7,0,$G15&gt;P$7,0,AND(P$7&gt;$G15,P$7&lt;$H15),$J15/12*0.5,$H15&lt;P$7,$J15/12)</f>
        <v>112.5</v>
      </c>
      <c r="Q15" s="23" cm="1">
        <f t="array" aca="1" ref="Q15" ca="1">_xlfn.IFS($F15&lt;=Q$7,0,$G15&gt;Q$7,0,AND(Q$7&gt;$G15,Q$7&lt;$H15),$J15/12*0.5,$H15&lt;Q$7,$J15/12)</f>
        <v>112.5</v>
      </c>
      <c r="R15" s="23" cm="1">
        <f t="array" aca="1" ref="R15" ca="1">_xlfn.IFS($F15&lt;=R$7,0,$G15&gt;R$7,0,AND(R$7&gt;$G15,R$7&lt;$H15),$J15/12*0.5,$H15&lt;R$7,$J15/12)</f>
        <v>112.5</v>
      </c>
      <c r="S15" s="23" cm="1">
        <f t="array" aca="1" ref="S15" ca="1">_xlfn.IFS($F15&lt;=S$7,0,$G15&gt;S$7,0,AND(S$7&gt;$G15,S$7&lt;$H15),$J15/12*0.5,$H15&lt;S$7,$J15/12)</f>
        <v>112.5</v>
      </c>
      <c r="T15" s="23" cm="1">
        <f t="array" aca="1" ref="T15" ca="1">_xlfn.IFS($F15&lt;=T$7,0,$G15&gt;T$7,0,AND(T$7&gt;$G15,T$7&lt;$H15),$J15/12*0.5,$H15&lt;T$7,$J15/12)</f>
        <v>112.5</v>
      </c>
      <c r="U15" s="23" cm="1">
        <f t="array" aca="1" ref="U15" ca="1">_xlfn.IFS($F15&lt;=U$7,0,$G15&gt;U$7,0,AND(U$7&gt;$G15,U$7&lt;$H15),$J15/12*0.5,$H15&lt;U$7,$J15/12)</f>
        <v>112.5</v>
      </c>
      <c r="V15" s="23" cm="1">
        <f t="array" aca="1" ref="V15" ca="1">_xlfn.IFS($F15&lt;=V$7,0,$G15&gt;V$7,0,AND(V$7&gt;$G15,V$7&lt;$H15),$J15/12*0.5,$H15&lt;V$7,$J15/12)</f>
        <v>112.5</v>
      </c>
      <c r="W15" s="23" cm="1">
        <f t="array" aca="1" ref="W15" ca="1">_xlfn.IFS($F15&lt;=W$7,0,$G15&gt;W$7,0,AND(W$7&gt;$G15,W$7&lt;$H15),$J15/12*0.5,$H15&lt;W$7,$J15/12)</f>
        <v>112.5</v>
      </c>
      <c r="X15" s="23" cm="1">
        <f t="array" aca="1" ref="X15" ca="1">_xlfn.IFS($F15&lt;=X$7,0,$G15&gt;X$7,0,AND(X$7&gt;$G15,X$7&lt;$H15),$J15/12*0.5,$H15&lt;X$7,$J15/12)</f>
        <v>112.5</v>
      </c>
      <c r="Y15" s="23" cm="1">
        <f t="array" aca="1" ref="Y15" ca="1">_xlfn.IFS($F15&lt;=Y$7,0,$G15&gt;Y$7,0,AND(Y$7&gt;$G15,Y$7&lt;$H15),$J15/12*0.5,$H15&lt;Y$7,$J15/12)</f>
        <v>112.5</v>
      </c>
      <c r="Z15" s="23" cm="1">
        <f t="array" aca="1" ref="Z15" ca="1">_xlfn.IFS($F15&lt;=Z$7,0,$G15&gt;Z$7,0,AND(Z$7&gt;$G15,Z$7&lt;$H15),$J15/12*0.5,$H15&lt;Z$7,$J15/12)</f>
        <v>112.5</v>
      </c>
      <c r="AA15" s="23" cm="1">
        <f t="array" aca="1" ref="AA15" ca="1">_xlfn.IFS($F15&lt;=AA$7,0,$G15&gt;AA$7,0,AND(AA$7&gt;$G15,AA$7&lt;$H15),$J15/12*0.5,$H15&lt;AA$7,$J15/12)</f>
        <v>112.5</v>
      </c>
      <c r="AB15" s="23" cm="1">
        <f t="array" aca="1" ref="AB15" ca="1">_xlfn.IFS($F15&lt;=AB$7,0,$G15&gt;AB$7,0,AND(AB$7&gt;$G15,AB$7&lt;$H15),$J15/12*0.5,$H15&lt;AB$7,$J15/12)</f>
        <v>112.5</v>
      </c>
      <c r="AC15" s="23" cm="1">
        <f t="array" aca="1" ref="AC15" ca="1">_xlfn.IFS($F15&lt;=AC$7,0,$G15&gt;AC$7,0,AND(AC$7&gt;$G15,AC$7&lt;$H15),$L15/12*0.5,$H15&lt;AC$7,$L15/12)</f>
        <v>120.83333333333333</v>
      </c>
      <c r="AD15" s="23" cm="1">
        <f t="array" aca="1" ref="AD15" ca="1">_xlfn.IFS($F15&lt;=AD$7,0,$G15&gt;AD$7,0,AND(AD$7&gt;$G15,AD$7&lt;$H15),$L15/12*0.5,$H15&lt;AD$7,$L15/12)</f>
        <v>0</v>
      </c>
      <c r="AE15" s="23" cm="1">
        <f t="array" aca="1" ref="AE15" ca="1">_xlfn.IFS($F15&lt;=AE$7,0,$G15&gt;AE$7,0,AND(AE$7&gt;$G15,AE$7&lt;$H15),$L15/12*0.5,$H15&lt;AE$7,$L15/12)</f>
        <v>0</v>
      </c>
      <c r="AF15" s="23" cm="1">
        <f t="array" aca="1" ref="AF15" ca="1">_xlfn.IFS($F15&lt;=AF$7,0,$G15&gt;AF$7,0,AND(AF$7&gt;$G15,AF$7&lt;$H15),$L15/12*0.5,$H15&lt;AF$7,$L15/12)</f>
        <v>0</v>
      </c>
      <c r="AG15" s="23" cm="1">
        <f t="array" aca="1" ref="AG15" ca="1">_xlfn.IFS($F15&lt;=AG$7,0,$G15&gt;AG$7,0,AND(AG$7&gt;$G15,AG$7&lt;$H15),$L15/12*0.5,$H15&lt;AG$7,$L15/12)</f>
        <v>0</v>
      </c>
      <c r="AH15" s="23" cm="1">
        <f t="array" aca="1" ref="AH15" ca="1">_xlfn.IFS($F15&lt;=AH$7,0,$G15&gt;AH$7,0,AND(AH$7&gt;$G15,AH$7&lt;$H15),$L15/12*0.5,$H15&lt;AH$7,$L15/12)</f>
        <v>0</v>
      </c>
      <c r="AI15" s="23" cm="1">
        <f t="array" aca="1" ref="AI15" ca="1">_xlfn.IFS($F15&lt;=AI$7,0,$G15&gt;AI$7,0,AND(AI$7&gt;$G15,AI$7&lt;$H15),$L15/12*0.5,$H15&lt;AI$7,$L15/12)</f>
        <v>0</v>
      </c>
      <c r="AJ15" s="23" cm="1">
        <f t="array" aca="1" ref="AJ15" ca="1">_xlfn.IFS($F15&lt;=AJ$7,0,$G15&gt;AJ$7,0,AND(AJ$7&gt;$G15,AJ$7&lt;$H15),$L15/12*0.5,$H15&lt;AJ$7,$L15/12)</f>
        <v>0</v>
      </c>
      <c r="AK15" s="23" cm="1">
        <f t="array" aca="1" ref="AK15" ca="1">_xlfn.IFS($F15&lt;=AK$7,0,$G15&gt;AK$7,0,AND(AK$7&gt;$G15,AK$7&lt;$H15),$L15/12*0.5,$H15&lt;AK$7,$L15/12)</f>
        <v>0</v>
      </c>
      <c r="AL15" s="23" cm="1">
        <f t="array" aca="1" ref="AL15" ca="1">_xlfn.IFS($F15&lt;=AL$7,0,$G15&gt;AL$7,0,AND(AL$7&gt;$G15,AL$7&lt;$H15),$L15/12*0.5,$H15&lt;AL$7,$L15/12)</f>
        <v>0</v>
      </c>
      <c r="AM15" s="23" cm="1">
        <f t="array" aca="1" ref="AM15" ca="1">_xlfn.IFS($F15&lt;=AM$7,0,$G15&gt;AM$7,0,AND(AM$7&gt;$G15,AM$7&lt;$H15),$L15/12*0.5,$H15&lt;AM$7,$L15/12)</f>
        <v>0</v>
      </c>
      <c r="AN15" s="23" cm="1">
        <f t="array" aca="1" ref="AN15" ca="1">_xlfn.IFS($F15&lt;=AN$7,0,$G15&gt;AN$7,0,AND(AN$7&gt;$G15,AN$7&lt;$H15),$L15/12*0.5,$H15&lt;AN$7,$L15/12)</f>
        <v>0</v>
      </c>
      <c r="AO15" s="23" cm="1">
        <f t="array" aca="1" ref="AO15" ca="1">_xlfn.IFS($F15&lt;=AO$7,0,$G15&gt;AO$7,0,AND(AO$7&gt;$G15,AO$7&lt;$H15),$N15/12*0.5,$H15&lt;AO$7,$N15/12)</f>
        <v>0</v>
      </c>
      <c r="AP15" s="23" cm="1">
        <f t="array" aca="1" ref="AP15" ca="1">_xlfn.IFS($F15&lt;=AP$7,0,$G15&gt;AP$7,0,AND(AP$7&gt;$G15,AP$7&lt;$H15),$N15/12*0.5,$H15&lt;AP$7,$N15/12)</f>
        <v>0</v>
      </c>
      <c r="AQ15" s="23" cm="1">
        <f t="array" aca="1" ref="AQ15" ca="1">_xlfn.IFS($F15&lt;=AQ$7,0,$G15&gt;AQ$7,0,AND(AQ$7&gt;$G15,AQ$7&lt;$H15),$N15/12*0.5,$H15&lt;AQ$7,$N15/12)</f>
        <v>0</v>
      </c>
      <c r="AR15" s="23" cm="1">
        <f t="array" aca="1" ref="AR15" ca="1">_xlfn.IFS($F15&lt;=AR$7,0,$G15&gt;AR$7,0,AND(AR$7&gt;$G15,AR$7&lt;$H15),$N15/12*0.5,$H15&lt;AR$7,$N15/12)</f>
        <v>0</v>
      </c>
      <c r="AS15" s="23" cm="1">
        <f t="array" aca="1" ref="AS15" ca="1">_xlfn.IFS($F15&lt;=AS$7,0,$G15&gt;AS$7,0,AND(AS$7&gt;$G15,AS$7&lt;$H15),$N15/12*0.5,$H15&lt;AS$7,$N15/12)</f>
        <v>0</v>
      </c>
      <c r="AT15" s="23" cm="1">
        <f t="array" aca="1" ref="AT15" ca="1">_xlfn.IFS($F15&lt;=AT$7,0,$G15&gt;AT$7,0,AND(AT$7&gt;$G15,AT$7&lt;$H15),$N15/12*0.5,$H15&lt;AT$7,$N15/12)</f>
        <v>0</v>
      </c>
      <c r="AU15" s="23" cm="1">
        <f t="array" aca="1" ref="AU15" ca="1">_xlfn.IFS($F15&lt;=AU$7,0,$G15&gt;AU$7,0,AND(AU$7&gt;$G15,AU$7&lt;$H15),$N15/12*0.5,$H15&lt;AU$7,$N15/12)</f>
        <v>0</v>
      </c>
      <c r="AV15" s="23" cm="1">
        <f t="array" aca="1" ref="AV15" ca="1">_xlfn.IFS($F15&lt;=AV$7,0,$G15&gt;AV$7,0,AND(AV$7&gt;$G15,AV$7&lt;$H15),$N15/12*0.5,$H15&lt;AV$7,$N15/12)</f>
        <v>0</v>
      </c>
      <c r="AW15" s="23" cm="1">
        <f t="array" aca="1" ref="AW15" ca="1">_xlfn.IFS($F15&lt;=AW$7,0,$G15&gt;AW$7,0,AND(AW$7&gt;$G15,AW$7&lt;$H15),$N15/12*0.5,$H15&lt;AW$7,$N15/12)</f>
        <v>0</v>
      </c>
      <c r="AX15" s="23" cm="1">
        <f t="array" aca="1" ref="AX15" ca="1">_xlfn.IFS($F15&lt;=AX$7,0,$G15&gt;AX$7,0,AND(AX$7&gt;$G15,AX$7&lt;$H15),$N15/12*0.5,$H15&lt;AX$7,$N15/12)</f>
        <v>0</v>
      </c>
      <c r="AY15" s="23" cm="1">
        <f t="array" aca="1" ref="AY15" ca="1">_xlfn.IFS($F15&lt;=AY$7,0,$G15&gt;AY$7,0,AND(AY$7&gt;$G15,AY$7&lt;$H15),$N15/12*0.5,$H15&lt;AY$7,$N15/12)</f>
        <v>0</v>
      </c>
    </row>
    <row r="16" spans="1:89" ht="13" x14ac:dyDescent="0.15">
      <c r="A16" s="47"/>
      <c r="B16" s="87">
        <v>9</v>
      </c>
      <c r="C16" s="87" t="s">
        <v>49</v>
      </c>
      <c r="D16" s="88" t="s">
        <v>14</v>
      </c>
      <c r="E16" s="108">
        <v>44867</v>
      </c>
      <c r="F16" s="108">
        <v>46006</v>
      </c>
      <c r="G16" s="21">
        <f>E16+'Assumptions (START HERE)'!$C$17</f>
        <v>45047</v>
      </c>
      <c r="H16" s="21">
        <f>E16+'Assumptions (START HERE)'!$C$18</f>
        <v>45137</v>
      </c>
      <c r="I16" s="90">
        <v>500</v>
      </c>
      <c r="J16" s="23" cm="1">
        <f t="array" aca="1" ref="J16" ca="1">IF(ISBLANK(I16),
INDEX('Assumptions (START HERE)'!$B$23:$E$26,
MATCH(MID(CELL("filename",$A$1),FIND("]",CELL("filename",$A$1))+1,255),'Assumptions (START HERE)'!$B$23:$B$26,0),
MATCH(J$3,'Assumptions (START HERE)'!$B$23:$E$23,0)),I16)</f>
        <v>500</v>
      </c>
      <c r="K16" s="90">
        <v>500</v>
      </c>
      <c r="L16" s="23" cm="1">
        <f t="array" aca="1" ref="L16" ca="1">IF(ISBLANK(K16),
INDEX('Assumptions (START HERE)'!$B$23:$E$26,
MATCH(MID(CELL("filename",$A$1),FIND("]",CELL("filename",$A$1))+1,255),'Assumptions (START HERE)'!$B$23:$B$26,0),
MATCH(L$3,'Assumptions (START HERE)'!$B$23:$E$23,0)),K16)</f>
        <v>500</v>
      </c>
      <c r="M16" s="90">
        <v>500</v>
      </c>
      <c r="N16" s="23" cm="1">
        <f t="array" aca="1" ref="N16" ca="1">IF(ISBLANK(M16),
INDEX('Assumptions (START HERE)'!$B$23:$E$26,
MATCH(MID(CELL("filename",$A$1),FIND("]",CELL("filename",$A$1))+1,255),'Assumptions (START HERE)'!$B$23:$B$26,0),
MATCH(N$3,'Assumptions (START HERE)'!$B$23:$E$23,0)),M16)</f>
        <v>500</v>
      </c>
      <c r="P16" s="23" cm="1">
        <f t="array" aca="1" ref="P16" ca="1">_xlfn.IFS($F16&lt;=P$7,0,$G16&gt;P$7,0,AND(P$7&gt;$G16,P$7&lt;$H16),$J16/12*0.5,$H16&lt;P$7,$J16/12)</f>
        <v>41.666666666666664</v>
      </c>
      <c r="Q16" s="23" cm="1">
        <f t="array" aca="1" ref="Q16" ca="1">_xlfn.IFS($F16&lt;=Q$7,0,$G16&gt;Q$7,0,AND(Q$7&gt;$G16,Q$7&lt;$H16),$J16/12*0.5,$H16&lt;Q$7,$J16/12)</f>
        <v>41.666666666666664</v>
      </c>
      <c r="R16" s="23" cm="1">
        <f t="array" aca="1" ref="R16" ca="1">_xlfn.IFS($F16&lt;=R$7,0,$G16&gt;R$7,0,AND(R$7&gt;$G16,R$7&lt;$H16),$J16/12*0.5,$H16&lt;R$7,$J16/12)</f>
        <v>41.666666666666664</v>
      </c>
      <c r="S16" s="23" cm="1">
        <f t="array" aca="1" ref="S16" ca="1">_xlfn.IFS($F16&lt;=S$7,0,$G16&gt;S$7,0,AND(S$7&gt;$G16,S$7&lt;$H16),$J16/12*0.5,$H16&lt;S$7,$J16/12)</f>
        <v>41.666666666666664</v>
      </c>
      <c r="T16" s="23" cm="1">
        <f t="array" aca="1" ref="T16" ca="1">_xlfn.IFS($F16&lt;=T$7,0,$G16&gt;T$7,0,AND(T$7&gt;$G16,T$7&lt;$H16),$J16/12*0.5,$H16&lt;T$7,$J16/12)</f>
        <v>41.666666666666664</v>
      </c>
      <c r="U16" s="23" cm="1">
        <f t="array" aca="1" ref="U16" ca="1">_xlfn.IFS($F16&lt;=U$7,0,$G16&gt;U$7,0,AND(U$7&gt;$G16,U$7&lt;$H16),$J16/12*0.5,$H16&lt;U$7,$J16/12)</f>
        <v>41.666666666666664</v>
      </c>
      <c r="V16" s="23" cm="1">
        <f t="array" aca="1" ref="V16" ca="1">_xlfn.IFS($F16&lt;=V$7,0,$G16&gt;V$7,0,AND(V$7&gt;$G16,V$7&lt;$H16),$J16/12*0.5,$H16&lt;V$7,$J16/12)</f>
        <v>41.666666666666664</v>
      </c>
      <c r="W16" s="23" cm="1">
        <f t="array" aca="1" ref="W16" ca="1">_xlfn.IFS($F16&lt;=W$7,0,$G16&gt;W$7,0,AND(W$7&gt;$G16,W$7&lt;$H16),$J16/12*0.5,$H16&lt;W$7,$J16/12)</f>
        <v>41.666666666666664</v>
      </c>
      <c r="X16" s="23" cm="1">
        <f t="array" aca="1" ref="X16" ca="1">_xlfn.IFS($F16&lt;=X$7,0,$G16&gt;X$7,0,AND(X$7&gt;$G16,X$7&lt;$H16),$J16/12*0.5,$H16&lt;X$7,$J16/12)</f>
        <v>41.666666666666664</v>
      </c>
      <c r="Y16" s="23" cm="1">
        <f t="array" aca="1" ref="Y16" ca="1">_xlfn.IFS($F16&lt;=Y$7,0,$G16&gt;Y$7,0,AND(Y$7&gt;$G16,Y$7&lt;$H16),$J16/12*0.5,$H16&lt;Y$7,$J16/12)</f>
        <v>41.666666666666664</v>
      </c>
      <c r="Z16" s="23" cm="1">
        <f t="array" aca="1" ref="Z16" ca="1">_xlfn.IFS($F16&lt;=Z$7,0,$G16&gt;Z$7,0,AND(Z$7&gt;$G16,Z$7&lt;$H16),$J16/12*0.5,$H16&lt;Z$7,$J16/12)</f>
        <v>41.666666666666664</v>
      </c>
      <c r="AA16" s="23" cm="1">
        <f t="array" aca="1" ref="AA16" ca="1">_xlfn.IFS($F16&lt;=AA$7,0,$G16&gt;AA$7,0,AND(AA$7&gt;$G16,AA$7&lt;$H16),$J16/12*0.5,$H16&lt;AA$7,$J16/12)</f>
        <v>41.666666666666664</v>
      </c>
      <c r="AB16" s="23" cm="1">
        <f t="array" aca="1" ref="AB16" ca="1">_xlfn.IFS($F16&lt;=AB$7,0,$G16&gt;AB$7,0,AND(AB$7&gt;$G16,AB$7&lt;$H16),$J16/12*0.5,$H16&lt;AB$7,$J16/12)</f>
        <v>0</v>
      </c>
      <c r="AC16" s="23" cm="1">
        <f t="array" aca="1" ref="AC16" ca="1">_xlfn.IFS($F16&lt;=AC$7,0,$G16&gt;AC$7,0,AND(AC$7&gt;$G16,AC$7&lt;$H16),$L16/12*0.5,$H16&lt;AC$7,$L16/12)</f>
        <v>0</v>
      </c>
      <c r="AD16" s="23" cm="1">
        <f t="array" aca="1" ref="AD16" ca="1">_xlfn.IFS($F16&lt;=AD$7,0,$G16&gt;AD$7,0,AND(AD$7&gt;$G16,AD$7&lt;$H16),$L16/12*0.5,$H16&lt;AD$7,$L16/12)</f>
        <v>0</v>
      </c>
      <c r="AE16" s="23" cm="1">
        <f t="array" aca="1" ref="AE16" ca="1">_xlfn.IFS($F16&lt;=AE$7,0,$G16&gt;AE$7,0,AND(AE$7&gt;$G16,AE$7&lt;$H16),$L16/12*0.5,$H16&lt;AE$7,$L16/12)</f>
        <v>0</v>
      </c>
      <c r="AF16" s="23" cm="1">
        <f t="array" aca="1" ref="AF16" ca="1">_xlfn.IFS($F16&lt;=AF$7,0,$G16&gt;AF$7,0,AND(AF$7&gt;$G16,AF$7&lt;$H16),$L16/12*0.5,$H16&lt;AF$7,$L16/12)</f>
        <v>0</v>
      </c>
      <c r="AG16" s="23" cm="1">
        <f t="array" aca="1" ref="AG16" ca="1">_xlfn.IFS($F16&lt;=AG$7,0,$G16&gt;AG$7,0,AND(AG$7&gt;$G16,AG$7&lt;$H16),$L16/12*0.5,$H16&lt;AG$7,$L16/12)</f>
        <v>0</v>
      </c>
      <c r="AH16" s="23" cm="1">
        <f t="array" aca="1" ref="AH16" ca="1">_xlfn.IFS($F16&lt;=AH$7,0,$G16&gt;AH$7,0,AND(AH$7&gt;$G16,AH$7&lt;$H16),$L16/12*0.5,$H16&lt;AH$7,$L16/12)</f>
        <v>0</v>
      </c>
      <c r="AI16" s="23" cm="1">
        <f t="array" aca="1" ref="AI16" ca="1">_xlfn.IFS($F16&lt;=AI$7,0,$G16&gt;AI$7,0,AND(AI$7&gt;$G16,AI$7&lt;$H16),$L16/12*0.5,$H16&lt;AI$7,$L16/12)</f>
        <v>0</v>
      </c>
      <c r="AJ16" s="23" cm="1">
        <f t="array" aca="1" ref="AJ16" ca="1">_xlfn.IFS($F16&lt;=AJ$7,0,$G16&gt;AJ$7,0,AND(AJ$7&gt;$G16,AJ$7&lt;$H16),$L16/12*0.5,$H16&lt;AJ$7,$L16/12)</f>
        <v>0</v>
      </c>
      <c r="AK16" s="23" cm="1">
        <f t="array" aca="1" ref="AK16" ca="1">_xlfn.IFS($F16&lt;=AK$7,0,$G16&gt;AK$7,0,AND(AK$7&gt;$G16,AK$7&lt;$H16),$L16/12*0.5,$H16&lt;AK$7,$L16/12)</f>
        <v>0</v>
      </c>
      <c r="AL16" s="23" cm="1">
        <f t="array" aca="1" ref="AL16" ca="1">_xlfn.IFS($F16&lt;=AL$7,0,$G16&gt;AL$7,0,AND(AL$7&gt;$G16,AL$7&lt;$H16),$L16/12*0.5,$H16&lt;AL$7,$L16/12)</f>
        <v>0</v>
      </c>
      <c r="AM16" s="23" cm="1">
        <f t="array" aca="1" ref="AM16" ca="1">_xlfn.IFS($F16&lt;=AM$7,0,$G16&gt;AM$7,0,AND(AM$7&gt;$G16,AM$7&lt;$H16),$L16/12*0.5,$H16&lt;AM$7,$L16/12)</f>
        <v>0</v>
      </c>
      <c r="AN16" s="23" cm="1">
        <f t="array" aca="1" ref="AN16" ca="1">_xlfn.IFS($F16&lt;=AN$7,0,$G16&gt;AN$7,0,AND(AN$7&gt;$G16,AN$7&lt;$H16),$L16/12*0.5,$H16&lt;AN$7,$L16/12)</f>
        <v>0</v>
      </c>
      <c r="AO16" s="23" cm="1">
        <f t="array" aca="1" ref="AO16" ca="1">_xlfn.IFS($F16&lt;=AO$7,0,$G16&gt;AO$7,0,AND(AO$7&gt;$G16,AO$7&lt;$H16),$N16/12*0.5,$H16&lt;AO$7,$N16/12)</f>
        <v>0</v>
      </c>
      <c r="AP16" s="23" cm="1">
        <f t="array" aca="1" ref="AP16" ca="1">_xlfn.IFS($F16&lt;=AP$7,0,$G16&gt;AP$7,0,AND(AP$7&gt;$G16,AP$7&lt;$H16),$N16/12*0.5,$H16&lt;AP$7,$N16/12)</f>
        <v>0</v>
      </c>
      <c r="AQ16" s="23" cm="1">
        <f t="array" aca="1" ref="AQ16" ca="1">_xlfn.IFS($F16&lt;=AQ$7,0,$G16&gt;AQ$7,0,AND(AQ$7&gt;$G16,AQ$7&lt;$H16),$N16/12*0.5,$H16&lt;AQ$7,$N16/12)</f>
        <v>0</v>
      </c>
      <c r="AR16" s="23" cm="1">
        <f t="array" aca="1" ref="AR16" ca="1">_xlfn.IFS($F16&lt;=AR$7,0,$G16&gt;AR$7,0,AND(AR$7&gt;$G16,AR$7&lt;$H16),$N16/12*0.5,$H16&lt;AR$7,$N16/12)</f>
        <v>0</v>
      </c>
      <c r="AS16" s="23" cm="1">
        <f t="array" aca="1" ref="AS16" ca="1">_xlfn.IFS($F16&lt;=AS$7,0,$G16&gt;AS$7,0,AND(AS$7&gt;$G16,AS$7&lt;$H16),$N16/12*0.5,$H16&lt;AS$7,$N16/12)</f>
        <v>0</v>
      </c>
      <c r="AT16" s="23" cm="1">
        <f t="array" aca="1" ref="AT16" ca="1">_xlfn.IFS($F16&lt;=AT$7,0,$G16&gt;AT$7,0,AND(AT$7&gt;$G16,AT$7&lt;$H16),$N16/12*0.5,$H16&lt;AT$7,$N16/12)</f>
        <v>0</v>
      </c>
      <c r="AU16" s="23" cm="1">
        <f t="array" aca="1" ref="AU16" ca="1">_xlfn.IFS($F16&lt;=AU$7,0,$G16&gt;AU$7,0,AND(AU$7&gt;$G16,AU$7&lt;$H16),$N16/12*0.5,$H16&lt;AU$7,$N16/12)</f>
        <v>0</v>
      </c>
      <c r="AV16" s="23" cm="1">
        <f t="array" aca="1" ref="AV16" ca="1">_xlfn.IFS($F16&lt;=AV$7,0,$G16&gt;AV$7,0,AND(AV$7&gt;$G16,AV$7&lt;$H16),$N16/12*0.5,$H16&lt;AV$7,$N16/12)</f>
        <v>0</v>
      </c>
      <c r="AW16" s="23" cm="1">
        <f t="array" aca="1" ref="AW16" ca="1">_xlfn.IFS($F16&lt;=AW$7,0,$G16&gt;AW$7,0,AND(AW$7&gt;$G16,AW$7&lt;$H16),$N16/12*0.5,$H16&lt;AW$7,$N16/12)</f>
        <v>0</v>
      </c>
      <c r="AX16" s="23" cm="1">
        <f t="array" aca="1" ref="AX16" ca="1">_xlfn.IFS($F16&lt;=AX$7,0,$G16&gt;AX$7,0,AND(AX$7&gt;$G16,AX$7&lt;$H16),$N16/12*0.5,$H16&lt;AX$7,$N16/12)</f>
        <v>0</v>
      </c>
      <c r="AY16" s="23" cm="1">
        <f t="array" aca="1" ref="AY16" ca="1">_xlfn.IFS($F16&lt;=AY$7,0,$G16&gt;AY$7,0,AND(AY$7&gt;$G16,AY$7&lt;$H16),$N16/12*0.5,$H16&lt;AY$7,$N16/12)</f>
        <v>0</v>
      </c>
    </row>
    <row r="17" spans="1:51" ht="13" x14ac:dyDescent="0.15">
      <c r="A17" s="47"/>
      <c r="B17" s="87">
        <v>10</v>
      </c>
      <c r="C17" s="87" t="s">
        <v>50</v>
      </c>
      <c r="D17" s="88" t="s">
        <v>15</v>
      </c>
      <c r="E17" s="108">
        <v>44895</v>
      </c>
      <c r="F17" s="108">
        <v>46096</v>
      </c>
      <c r="G17" s="21">
        <f>E17+'Assumptions (START HERE)'!$C$17</f>
        <v>45075</v>
      </c>
      <c r="H17" s="21">
        <f>E17+'Assumptions (START HERE)'!$C$18</f>
        <v>45165</v>
      </c>
      <c r="I17" s="90"/>
      <c r="J17" s="23" cm="1">
        <f t="array" aca="1" ref="J17" ca="1">IF(ISBLANK(I17),
INDEX('Assumptions (START HERE)'!$B$23:$E$26,
MATCH(MID(CELL("filename",$A$1),FIND("]",CELL("filename",$A$1))+1,255),'Assumptions (START HERE)'!$B$23:$B$26,0),
MATCH(J$3,'Assumptions (START HERE)'!$B$23:$E$23,0)),I17)</f>
        <v>1350</v>
      </c>
      <c r="K17" s="90"/>
      <c r="L17" s="23" cm="1">
        <f t="array" aca="1" ref="L17" ca="1">IF(ISBLANK(K17),
INDEX('Assumptions (START HERE)'!$B$23:$E$26,
MATCH(MID(CELL("filename",$A$1),FIND("]",CELL("filename",$A$1))+1,255),'Assumptions (START HERE)'!$B$23:$B$26,0),
MATCH(L$3,'Assumptions (START HERE)'!$B$23:$E$23,0)),K17)</f>
        <v>1450</v>
      </c>
      <c r="M17" s="90"/>
      <c r="N17" s="23" cm="1">
        <f t="array" aca="1" ref="N17" ca="1">IF(ISBLANK(M17),
INDEX('Assumptions (START HERE)'!$B$23:$E$26,
MATCH(MID(CELL("filename",$A$1),FIND("]",CELL("filename",$A$1))+1,255),'Assumptions (START HERE)'!$B$23:$B$26,0),
MATCH(N$3,'Assumptions (START HERE)'!$B$23:$E$23,0)),M17)</f>
        <v>1450</v>
      </c>
      <c r="P17" s="23" cm="1">
        <f t="array" aca="1" ref="P17" ca="1">_xlfn.IFS($F17&lt;=P$7,0,$G17&gt;P$7,0,AND(P$7&gt;$G17,P$7&lt;$H17),$J17/12*0.5,$H17&lt;P$7,$J17/12)</f>
        <v>112.5</v>
      </c>
      <c r="Q17" s="23" cm="1">
        <f t="array" aca="1" ref="Q17" ca="1">_xlfn.IFS($F17&lt;=Q$7,0,$G17&gt;Q$7,0,AND(Q$7&gt;$G17,Q$7&lt;$H17),$J17/12*0.5,$H17&lt;Q$7,$J17/12)</f>
        <v>112.5</v>
      </c>
      <c r="R17" s="23" cm="1">
        <f t="array" aca="1" ref="R17" ca="1">_xlfn.IFS($F17&lt;=R$7,0,$G17&gt;R$7,0,AND(R$7&gt;$G17,R$7&lt;$H17),$J17/12*0.5,$H17&lt;R$7,$J17/12)</f>
        <v>112.5</v>
      </c>
      <c r="S17" s="23" cm="1">
        <f t="array" aca="1" ref="S17" ca="1">_xlfn.IFS($F17&lt;=S$7,0,$G17&gt;S$7,0,AND(S$7&gt;$G17,S$7&lt;$H17),$J17/12*0.5,$H17&lt;S$7,$J17/12)</f>
        <v>112.5</v>
      </c>
      <c r="T17" s="23" cm="1">
        <f t="array" aca="1" ref="T17" ca="1">_xlfn.IFS($F17&lt;=T$7,0,$G17&gt;T$7,0,AND(T$7&gt;$G17,T$7&lt;$H17),$J17/12*0.5,$H17&lt;T$7,$J17/12)</f>
        <v>112.5</v>
      </c>
      <c r="U17" s="23" cm="1">
        <f t="array" aca="1" ref="U17" ca="1">_xlfn.IFS($F17&lt;=U$7,0,$G17&gt;U$7,0,AND(U$7&gt;$G17,U$7&lt;$H17),$J17/12*0.5,$H17&lt;U$7,$J17/12)</f>
        <v>112.5</v>
      </c>
      <c r="V17" s="23" cm="1">
        <f t="array" aca="1" ref="V17" ca="1">_xlfn.IFS($F17&lt;=V$7,0,$G17&gt;V$7,0,AND(V$7&gt;$G17,V$7&lt;$H17),$J17/12*0.5,$H17&lt;V$7,$J17/12)</f>
        <v>112.5</v>
      </c>
      <c r="W17" s="23" cm="1">
        <f t="array" aca="1" ref="W17" ca="1">_xlfn.IFS($F17&lt;=W$7,0,$G17&gt;W$7,0,AND(W$7&gt;$G17,W$7&lt;$H17),$J17/12*0.5,$H17&lt;W$7,$J17/12)</f>
        <v>112.5</v>
      </c>
      <c r="X17" s="23" cm="1">
        <f t="array" aca="1" ref="X17" ca="1">_xlfn.IFS($F17&lt;=X$7,0,$G17&gt;X$7,0,AND(X$7&gt;$G17,X$7&lt;$H17),$J17/12*0.5,$H17&lt;X$7,$J17/12)</f>
        <v>112.5</v>
      </c>
      <c r="Y17" s="23" cm="1">
        <f t="array" aca="1" ref="Y17" ca="1">_xlfn.IFS($F17&lt;=Y$7,0,$G17&gt;Y$7,0,AND(Y$7&gt;$G17,Y$7&lt;$H17),$J17/12*0.5,$H17&lt;Y$7,$J17/12)</f>
        <v>112.5</v>
      </c>
      <c r="Z17" s="23" cm="1">
        <f t="array" aca="1" ref="Z17" ca="1">_xlfn.IFS($F17&lt;=Z$7,0,$G17&gt;Z$7,0,AND(Z$7&gt;$G17,Z$7&lt;$H17),$J17/12*0.5,$H17&lt;Z$7,$J17/12)</f>
        <v>112.5</v>
      </c>
      <c r="AA17" s="23" cm="1">
        <f t="array" aca="1" ref="AA17" ca="1">_xlfn.IFS($F17&lt;=AA$7,0,$G17&gt;AA$7,0,AND(AA$7&gt;$G17,AA$7&lt;$H17),$J17/12*0.5,$H17&lt;AA$7,$J17/12)</f>
        <v>112.5</v>
      </c>
      <c r="AB17" s="23" cm="1">
        <f t="array" aca="1" ref="AB17" ca="1">_xlfn.IFS($F17&lt;=AB$7,0,$G17&gt;AB$7,0,AND(AB$7&gt;$G17,AB$7&lt;$H17),$J17/12*0.5,$H17&lt;AB$7,$J17/12)</f>
        <v>112.5</v>
      </c>
      <c r="AC17" s="23" cm="1">
        <f t="array" aca="1" ref="AC17" ca="1">_xlfn.IFS($F17&lt;=AC$7,0,$G17&gt;AC$7,0,AND(AC$7&gt;$G17,AC$7&lt;$H17),$L17/12*0.5,$H17&lt;AC$7,$L17/12)</f>
        <v>120.83333333333333</v>
      </c>
      <c r="AD17" s="23" cm="1">
        <f t="array" aca="1" ref="AD17" ca="1">_xlfn.IFS($F17&lt;=AD$7,0,$G17&gt;AD$7,0,AND(AD$7&gt;$G17,AD$7&lt;$H17),$L17/12*0.5,$H17&lt;AD$7,$L17/12)</f>
        <v>120.83333333333333</v>
      </c>
      <c r="AE17" s="23" cm="1">
        <f t="array" aca="1" ref="AE17" ca="1">_xlfn.IFS($F17&lt;=AE$7,0,$G17&gt;AE$7,0,AND(AE$7&gt;$G17,AE$7&lt;$H17),$L17/12*0.5,$H17&lt;AE$7,$L17/12)</f>
        <v>0</v>
      </c>
      <c r="AF17" s="23" cm="1">
        <f t="array" aca="1" ref="AF17" ca="1">_xlfn.IFS($F17&lt;=AF$7,0,$G17&gt;AF$7,0,AND(AF$7&gt;$G17,AF$7&lt;$H17),$L17/12*0.5,$H17&lt;AF$7,$L17/12)</f>
        <v>0</v>
      </c>
      <c r="AG17" s="23" cm="1">
        <f t="array" aca="1" ref="AG17" ca="1">_xlfn.IFS($F17&lt;=AG$7,0,$G17&gt;AG$7,0,AND(AG$7&gt;$G17,AG$7&lt;$H17),$L17/12*0.5,$H17&lt;AG$7,$L17/12)</f>
        <v>0</v>
      </c>
      <c r="AH17" s="23" cm="1">
        <f t="array" aca="1" ref="AH17" ca="1">_xlfn.IFS($F17&lt;=AH$7,0,$G17&gt;AH$7,0,AND(AH$7&gt;$G17,AH$7&lt;$H17),$L17/12*0.5,$H17&lt;AH$7,$L17/12)</f>
        <v>0</v>
      </c>
      <c r="AI17" s="23" cm="1">
        <f t="array" aca="1" ref="AI17" ca="1">_xlfn.IFS($F17&lt;=AI$7,0,$G17&gt;AI$7,0,AND(AI$7&gt;$G17,AI$7&lt;$H17),$L17/12*0.5,$H17&lt;AI$7,$L17/12)</f>
        <v>0</v>
      </c>
      <c r="AJ17" s="23" cm="1">
        <f t="array" aca="1" ref="AJ17" ca="1">_xlfn.IFS($F17&lt;=AJ$7,0,$G17&gt;AJ$7,0,AND(AJ$7&gt;$G17,AJ$7&lt;$H17),$L17/12*0.5,$H17&lt;AJ$7,$L17/12)</f>
        <v>0</v>
      </c>
      <c r="AK17" s="23" cm="1">
        <f t="array" aca="1" ref="AK17" ca="1">_xlfn.IFS($F17&lt;=AK$7,0,$G17&gt;AK$7,0,AND(AK$7&gt;$G17,AK$7&lt;$H17),$L17/12*0.5,$H17&lt;AK$7,$L17/12)</f>
        <v>0</v>
      </c>
      <c r="AL17" s="23" cm="1">
        <f t="array" aca="1" ref="AL17" ca="1">_xlfn.IFS($F17&lt;=AL$7,0,$G17&gt;AL$7,0,AND(AL$7&gt;$G17,AL$7&lt;$H17),$L17/12*0.5,$H17&lt;AL$7,$L17/12)</f>
        <v>0</v>
      </c>
      <c r="AM17" s="23" cm="1">
        <f t="array" aca="1" ref="AM17" ca="1">_xlfn.IFS($F17&lt;=AM$7,0,$G17&gt;AM$7,0,AND(AM$7&gt;$G17,AM$7&lt;$H17),$L17/12*0.5,$H17&lt;AM$7,$L17/12)</f>
        <v>0</v>
      </c>
      <c r="AN17" s="23" cm="1">
        <f t="array" aca="1" ref="AN17" ca="1">_xlfn.IFS($F17&lt;=AN$7,0,$G17&gt;AN$7,0,AND(AN$7&gt;$G17,AN$7&lt;$H17),$L17/12*0.5,$H17&lt;AN$7,$L17/12)</f>
        <v>0</v>
      </c>
      <c r="AO17" s="23" cm="1">
        <f t="array" aca="1" ref="AO17" ca="1">_xlfn.IFS($F17&lt;=AO$7,0,$G17&gt;AO$7,0,AND(AO$7&gt;$G17,AO$7&lt;$H17),$N17/12*0.5,$H17&lt;AO$7,$N17/12)</f>
        <v>0</v>
      </c>
      <c r="AP17" s="23" cm="1">
        <f t="array" aca="1" ref="AP17" ca="1">_xlfn.IFS($F17&lt;=AP$7,0,$G17&gt;AP$7,0,AND(AP$7&gt;$G17,AP$7&lt;$H17),$N17/12*0.5,$H17&lt;AP$7,$N17/12)</f>
        <v>0</v>
      </c>
      <c r="AQ17" s="23" cm="1">
        <f t="array" aca="1" ref="AQ17" ca="1">_xlfn.IFS($F17&lt;=AQ$7,0,$G17&gt;AQ$7,0,AND(AQ$7&gt;$G17,AQ$7&lt;$H17),$N17/12*0.5,$H17&lt;AQ$7,$N17/12)</f>
        <v>0</v>
      </c>
      <c r="AR17" s="23" cm="1">
        <f t="array" aca="1" ref="AR17" ca="1">_xlfn.IFS($F17&lt;=AR$7,0,$G17&gt;AR$7,0,AND(AR$7&gt;$G17,AR$7&lt;$H17),$N17/12*0.5,$H17&lt;AR$7,$N17/12)</f>
        <v>0</v>
      </c>
      <c r="AS17" s="23" cm="1">
        <f t="array" aca="1" ref="AS17" ca="1">_xlfn.IFS($F17&lt;=AS$7,0,$G17&gt;AS$7,0,AND(AS$7&gt;$G17,AS$7&lt;$H17),$N17/12*0.5,$H17&lt;AS$7,$N17/12)</f>
        <v>0</v>
      </c>
      <c r="AT17" s="23" cm="1">
        <f t="array" aca="1" ref="AT17" ca="1">_xlfn.IFS($F17&lt;=AT$7,0,$G17&gt;AT$7,0,AND(AT$7&gt;$G17,AT$7&lt;$H17),$N17/12*0.5,$H17&lt;AT$7,$N17/12)</f>
        <v>0</v>
      </c>
      <c r="AU17" s="23" cm="1">
        <f t="array" aca="1" ref="AU17" ca="1">_xlfn.IFS($F17&lt;=AU$7,0,$G17&gt;AU$7,0,AND(AU$7&gt;$G17,AU$7&lt;$H17),$N17/12*0.5,$H17&lt;AU$7,$N17/12)</f>
        <v>0</v>
      </c>
      <c r="AV17" s="23" cm="1">
        <f t="array" aca="1" ref="AV17" ca="1">_xlfn.IFS($F17&lt;=AV$7,0,$G17&gt;AV$7,0,AND(AV$7&gt;$G17,AV$7&lt;$H17),$N17/12*0.5,$H17&lt;AV$7,$N17/12)</f>
        <v>0</v>
      </c>
      <c r="AW17" s="23" cm="1">
        <f t="array" aca="1" ref="AW17" ca="1">_xlfn.IFS($F17&lt;=AW$7,0,$G17&gt;AW$7,0,AND(AW$7&gt;$G17,AW$7&lt;$H17),$N17/12*0.5,$H17&lt;AW$7,$N17/12)</f>
        <v>0</v>
      </c>
      <c r="AX17" s="23" cm="1">
        <f t="array" aca="1" ref="AX17" ca="1">_xlfn.IFS($F17&lt;=AX$7,0,$G17&gt;AX$7,0,AND(AX$7&gt;$G17,AX$7&lt;$H17),$N17/12*0.5,$H17&lt;AX$7,$N17/12)</f>
        <v>0</v>
      </c>
      <c r="AY17" s="23" cm="1">
        <f t="array" aca="1" ref="AY17" ca="1">_xlfn.IFS($F17&lt;=AY$7,0,$G17&gt;AY$7,0,AND(AY$7&gt;$G17,AY$7&lt;$H17),$N17/12*0.5,$H17&lt;AY$7,$N17/12)</f>
        <v>0</v>
      </c>
    </row>
    <row r="18" spans="1:51" ht="13" x14ac:dyDescent="0.15">
      <c r="A18" s="47"/>
      <c r="B18" s="87">
        <v>11</v>
      </c>
      <c r="C18" s="87" t="s">
        <v>51</v>
      </c>
      <c r="D18" s="88" t="s">
        <v>14</v>
      </c>
      <c r="E18" s="108">
        <v>44895</v>
      </c>
      <c r="F18" s="108">
        <v>45976</v>
      </c>
      <c r="G18" s="21">
        <f>E18+'Assumptions (START HERE)'!$C$17</f>
        <v>45075</v>
      </c>
      <c r="H18" s="21">
        <f>E18+'Assumptions (START HERE)'!$C$18</f>
        <v>45165</v>
      </c>
      <c r="I18" s="90"/>
      <c r="J18" s="23" cm="1">
        <f t="array" aca="1" ref="J18" ca="1">IF(ISBLANK(I18),
INDEX('Assumptions (START HERE)'!$B$23:$E$26,
MATCH(MID(CELL("filename",$A$1),FIND("]",CELL("filename",$A$1))+1,255),'Assumptions (START HERE)'!$B$23:$B$26,0),
MATCH(J$3,'Assumptions (START HERE)'!$B$23:$E$23,0)),I18)</f>
        <v>1350</v>
      </c>
      <c r="K18" s="90"/>
      <c r="L18" s="23" cm="1">
        <f t="array" aca="1" ref="L18" ca="1">IF(ISBLANK(K18),
INDEX('Assumptions (START HERE)'!$B$23:$E$26,
MATCH(MID(CELL("filename",$A$1),FIND("]",CELL("filename",$A$1))+1,255),'Assumptions (START HERE)'!$B$23:$B$26,0),
MATCH(L$3,'Assumptions (START HERE)'!$B$23:$E$23,0)),K18)</f>
        <v>1450</v>
      </c>
      <c r="M18" s="90"/>
      <c r="N18" s="23" cm="1">
        <f t="array" aca="1" ref="N18" ca="1">IF(ISBLANK(M18),
INDEX('Assumptions (START HERE)'!$B$23:$E$26,
MATCH(MID(CELL("filename",$A$1),FIND("]",CELL("filename",$A$1))+1,255),'Assumptions (START HERE)'!$B$23:$B$26,0),
MATCH(N$3,'Assumptions (START HERE)'!$B$23:$E$23,0)),M18)</f>
        <v>1450</v>
      </c>
      <c r="P18" s="23" cm="1">
        <f t="array" aca="1" ref="P18" ca="1">_xlfn.IFS($F18&lt;=P$7,0,$G18&gt;P$7,0,AND(P$7&gt;$G18,P$7&lt;$H18),$J18/12*0.5,$H18&lt;P$7,$J18/12)</f>
        <v>112.5</v>
      </c>
      <c r="Q18" s="23" cm="1">
        <f t="array" aca="1" ref="Q18" ca="1">_xlfn.IFS($F18&lt;=Q$7,0,$G18&gt;Q$7,0,AND(Q$7&gt;$G18,Q$7&lt;$H18),$J18/12*0.5,$H18&lt;Q$7,$J18/12)</f>
        <v>112.5</v>
      </c>
      <c r="R18" s="23" cm="1">
        <f t="array" aca="1" ref="R18" ca="1">_xlfn.IFS($F18&lt;=R$7,0,$G18&gt;R$7,0,AND(R$7&gt;$G18,R$7&lt;$H18),$J18/12*0.5,$H18&lt;R$7,$J18/12)</f>
        <v>112.5</v>
      </c>
      <c r="S18" s="23" cm="1">
        <f t="array" aca="1" ref="S18" ca="1">_xlfn.IFS($F18&lt;=S$7,0,$G18&gt;S$7,0,AND(S$7&gt;$G18,S$7&lt;$H18),$J18/12*0.5,$H18&lt;S$7,$J18/12)</f>
        <v>112.5</v>
      </c>
      <c r="T18" s="23" cm="1">
        <f t="array" aca="1" ref="T18" ca="1">_xlfn.IFS($F18&lt;=T$7,0,$G18&gt;T$7,0,AND(T$7&gt;$G18,T$7&lt;$H18),$J18/12*0.5,$H18&lt;T$7,$J18/12)</f>
        <v>112.5</v>
      </c>
      <c r="U18" s="23" cm="1">
        <f t="array" aca="1" ref="U18" ca="1">_xlfn.IFS($F18&lt;=U$7,0,$G18&gt;U$7,0,AND(U$7&gt;$G18,U$7&lt;$H18),$J18/12*0.5,$H18&lt;U$7,$J18/12)</f>
        <v>112.5</v>
      </c>
      <c r="V18" s="23" cm="1">
        <f t="array" aca="1" ref="V18" ca="1">_xlfn.IFS($F18&lt;=V$7,0,$G18&gt;V$7,0,AND(V$7&gt;$G18,V$7&lt;$H18),$J18/12*0.5,$H18&lt;V$7,$J18/12)</f>
        <v>112.5</v>
      </c>
      <c r="W18" s="23" cm="1">
        <f t="array" aca="1" ref="W18" ca="1">_xlfn.IFS($F18&lt;=W$7,0,$G18&gt;W$7,0,AND(W$7&gt;$G18,W$7&lt;$H18),$J18/12*0.5,$H18&lt;W$7,$J18/12)</f>
        <v>112.5</v>
      </c>
      <c r="X18" s="23" cm="1">
        <f t="array" aca="1" ref="X18" ca="1">_xlfn.IFS($F18&lt;=X$7,0,$G18&gt;X$7,0,AND(X$7&gt;$G18,X$7&lt;$H18),$J18/12*0.5,$H18&lt;X$7,$J18/12)</f>
        <v>112.5</v>
      </c>
      <c r="Y18" s="23" cm="1">
        <f t="array" aca="1" ref="Y18" ca="1">_xlfn.IFS($F18&lt;=Y$7,0,$G18&gt;Y$7,0,AND(Y$7&gt;$G18,Y$7&lt;$H18),$J18/12*0.5,$H18&lt;Y$7,$J18/12)</f>
        <v>112.5</v>
      </c>
      <c r="Z18" s="23" cm="1">
        <f t="array" aca="1" ref="Z18" ca="1">_xlfn.IFS($F18&lt;=Z$7,0,$G18&gt;Z$7,0,AND(Z$7&gt;$G18,Z$7&lt;$H18),$J18/12*0.5,$H18&lt;Z$7,$J18/12)</f>
        <v>112.5</v>
      </c>
      <c r="AA18" s="23" cm="1">
        <f t="array" aca="1" ref="AA18" ca="1">_xlfn.IFS($F18&lt;=AA$7,0,$G18&gt;AA$7,0,AND(AA$7&gt;$G18,AA$7&lt;$H18),$J18/12*0.5,$H18&lt;AA$7,$J18/12)</f>
        <v>0</v>
      </c>
      <c r="AB18" s="23" cm="1">
        <f t="array" aca="1" ref="AB18" ca="1">_xlfn.IFS($F18&lt;=AB$7,0,$G18&gt;AB$7,0,AND(AB$7&gt;$G18,AB$7&lt;$H18),$J18/12*0.5,$H18&lt;AB$7,$J18/12)</f>
        <v>0</v>
      </c>
      <c r="AC18" s="23" cm="1">
        <f t="array" aca="1" ref="AC18" ca="1">_xlfn.IFS($F18&lt;=AC$7,0,$G18&gt;AC$7,0,AND(AC$7&gt;$G18,AC$7&lt;$H18),$L18/12*0.5,$H18&lt;AC$7,$L18/12)</f>
        <v>0</v>
      </c>
      <c r="AD18" s="23" cm="1">
        <f t="array" aca="1" ref="AD18" ca="1">_xlfn.IFS($F18&lt;=AD$7,0,$G18&gt;AD$7,0,AND(AD$7&gt;$G18,AD$7&lt;$H18),$L18/12*0.5,$H18&lt;AD$7,$L18/12)</f>
        <v>0</v>
      </c>
      <c r="AE18" s="23" cm="1">
        <f t="array" aca="1" ref="AE18" ca="1">_xlfn.IFS($F18&lt;=AE$7,0,$G18&gt;AE$7,0,AND(AE$7&gt;$G18,AE$7&lt;$H18),$L18/12*0.5,$H18&lt;AE$7,$L18/12)</f>
        <v>0</v>
      </c>
      <c r="AF18" s="23" cm="1">
        <f t="array" aca="1" ref="AF18" ca="1">_xlfn.IFS($F18&lt;=AF$7,0,$G18&gt;AF$7,0,AND(AF$7&gt;$G18,AF$7&lt;$H18),$L18/12*0.5,$H18&lt;AF$7,$L18/12)</f>
        <v>0</v>
      </c>
      <c r="AG18" s="23" cm="1">
        <f t="array" aca="1" ref="AG18" ca="1">_xlfn.IFS($F18&lt;=AG$7,0,$G18&gt;AG$7,0,AND(AG$7&gt;$G18,AG$7&lt;$H18),$L18/12*0.5,$H18&lt;AG$7,$L18/12)</f>
        <v>0</v>
      </c>
      <c r="AH18" s="23" cm="1">
        <f t="array" aca="1" ref="AH18" ca="1">_xlfn.IFS($F18&lt;=AH$7,0,$G18&gt;AH$7,0,AND(AH$7&gt;$G18,AH$7&lt;$H18),$L18/12*0.5,$H18&lt;AH$7,$L18/12)</f>
        <v>0</v>
      </c>
      <c r="AI18" s="23" cm="1">
        <f t="array" aca="1" ref="AI18" ca="1">_xlfn.IFS($F18&lt;=AI$7,0,$G18&gt;AI$7,0,AND(AI$7&gt;$G18,AI$7&lt;$H18),$L18/12*0.5,$H18&lt;AI$7,$L18/12)</f>
        <v>0</v>
      </c>
      <c r="AJ18" s="23" cm="1">
        <f t="array" aca="1" ref="AJ18" ca="1">_xlfn.IFS($F18&lt;=AJ$7,0,$G18&gt;AJ$7,0,AND(AJ$7&gt;$G18,AJ$7&lt;$H18),$L18/12*0.5,$H18&lt;AJ$7,$L18/12)</f>
        <v>0</v>
      </c>
      <c r="AK18" s="23" cm="1">
        <f t="array" aca="1" ref="AK18" ca="1">_xlfn.IFS($F18&lt;=AK$7,0,$G18&gt;AK$7,0,AND(AK$7&gt;$G18,AK$7&lt;$H18),$L18/12*0.5,$H18&lt;AK$7,$L18/12)</f>
        <v>0</v>
      </c>
      <c r="AL18" s="23" cm="1">
        <f t="array" aca="1" ref="AL18" ca="1">_xlfn.IFS($F18&lt;=AL$7,0,$G18&gt;AL$7,0,AND(AL$7&gt;$G18,AL$7&lt;$H18),$L18/12*0.5,$H18&lt;AL$7,$L18/12)</f>
        <v>0</v>
      </c>
      <c r="AM18" s="23" cm="1">
        <f t="array" aca="1" ref="AM18" ca="1">_xlfn.IFS($F18&lt;=AM$7,0,$G18&gt;AM$7,0,AND(AM$7&gt;$G18,AM$7&lt;$H18),$L18/12*0.5,$H18&lt;AM$7,$L18/12)</f>
        <v>0</v>
      </c>
      <c r="AN18" s="23" cm="1">
        <f t="array" aca="1" ref="AN18" ca="1">_xlfn.IFS($F18&lt;=AN$7,0,$G18&gt;AN$7,0,AND(AN$7&gt;$G18,AN$7&lt;$H18),$L18/12*0.5,$H18&lt;AN$7,$L18/12)</f>
        <v>0</v>
      </c>
      <c r="AO18" s="23" cm="1">
        <f t="array" aca="1" ref="AO18" ca="1">_xlfn.IFS($F18&lt;=AO$7,0,$G18&gt;AO$7,0,AND(AO$7&gt;$G18,AO$7&lt;$H18),$N18/12*0.5,$H18&lt;AO$7,$N18/12)</f>
        <v>0</v>
      </c>
      <c r="AP18" s="23" cm="1">
        <f t="array" aca="1" ref="AP18" ca="1">_xlfn.IFS($F18&lt;=AP$7,0,$G18&gt;AP$7,0,AND(AP$7&gt;$G18,AP$7&lt;$H18),$N18/12*0.5,$H18&lt;AP$7,$N18/12)</f>
        <v>0</v>
      </c>
      <c r="AQ18" s="23" cm="1">
        <f t="array" aca="1" ref="AQ18" ca="1">_xlfn.IFS($F18&lt;=AQ$7,0,$G18&gt;AQ$7,0,AND(AQ$7&gt;$G18,AQ$7&lt;$H18),$N18/12*0.5,$H18&lt;AQ$7,$N18/12)</f>
        <v>0</v>
      </c>
      <c r="AR18" s="23" cm="1">
        <f t="array" aca="1" ref="AR18" ca="1">_xlfn.IFS($F18&lt;=AR$7,0,$G18&gt;AR$7,0,AND(AR$7&gt;$G18,AR$7&lt;$H18),$N18/12*0.5,$H18&lt;AR$7,$N18/12)</f>
        <v>0</v>
      </c>
      <c r="AS18" s="23" cm="1">
        <f t="array" aca="1" ref="AS18" ca="1">_xlfn.IFS($F18&lt;=AS$7,0,$G18&gt;AS$7,0,AND(AS$7&gt;$G18,AS$7&lt;$H18),$N18/12*0.5,$H18&lt;AS$7,$N18/12)</f>
        <v>0</v>
      </c>
      <c r="AT18" s="23" cm="1">
        <f t="array" aca="1" ref="AT18" ca="1">_xlfn.IFS($F18&lt;=AT$7,0,$G18&gt;AT$7,0,AND(AT$7&gt;$G18,AT$7&lt;$H18),$N18/12*0.5,$H18&lt;AT$7,$N18/12)</f>
        <v>0</v>
      </c>
      <c r="AU18" s="23" cm="1">
        <f t="array" aca="1" ref="AU18" ca="1">_xlfn.IFS($F18&lt;=AU$7,0,$G18&gt;AU$7,0,AND(AU$7&gt;$G18,AU$7&lt;$H18),$N18/12*0.5,$H18&lt;AU$7,$N18/12)</f>
        <v>0</v>
      </c>
      <c r="AV18" s="23" cm="1">
        <f t="array" aca="1" ref="AV18" ca="1">_xlfn.IFS($F18&lt;=AV$7,0,$G18&gt;AV$7,0,AND(AV$7&gt;$G18,AV$7&lt;$H18),$N18/12*0.5,$H18&lt;AV$7,$N18/12)</f>
        <v>0</v>
      </c>
      <c r="AW18" s="23" cm="1">
        <f t="array" aca="1" ref="AW18" ca="1">_xlfn.IFS($F18&lt;=AW$7,0,$G18&gt;AW$7,0,AND(AW$7&gt;$G18,AW$7&lt;$H18),$N18/12*0.5,$H18&lt;AW$7,$N18/12)</f>
        <v>0</v>
      </c>
      <c r="AX18" s="23" cm="1">
        <f t="array" aca="1" ref="AX18" ca="1">_xlfn.IFS($F18&lt;=AX$7,0,$G18&gt;AX$7,0,AND(AX$7&gt;$G18,AX$7&lt;$H18),$N18/12*0.5,$H18&lt;AX$7,$N18/12)</f>
        <v>0</v>
      </c>
      <c r="AY18" s="23" cm="1">
        <f t="array" aca="1" ref="AY18" ca="1">_xlfn.IFS($F18&lt;=AY$7,0,$G18&gt;AY$7,0,AND(AY$7&gt;$G18,AY$7&lt;$H18),$N18/12*0.5,$H18&lt;AY$7,$N18/12)</f>
        <v>0</v>
      </c>
    </row>
    <row r="19" spans="1:51" ht="13" x14ac:dyDescent="0.15">
      <c r="A19" s="47"/>
      <c r="B19" s="87">
        <v>12</v>
      </c>
      <c r="C19" s="87" t="s">
        <v>52</v>
      </c>
      <c r="D19" s="88" t="s">
        <v>15</v>
      </c>
      <c r="E19" s="108">
        <v>44930</v>
      </c>
      <c r="F19" s="108">
        <v>46096</v>
      </c>
      <c r="G19" s="21">
        <f>E19+'Assumptions (START HERE)'!$C$17</f>
        <v>45110</v>
      </c>
      <c r="H19" s="21">
        <f>E19+'Assumptions (START HERE)'!$C$18</f>
        <v>45200</v>
      </c>
      <c r="I19" s="90"/>
      <c r="J19" s="23" cm="1">
        <f t="array" aca="1" ref="J19" ca="1">IF(ISBLANK(I19),
INDEX('Assumptions (START HERE)'!$B$23:$E$26,
MATCH(MID(CELL("filename",$A$1),FIND("]",CELL("filename",$A$1))+1,255),'Assumptions (START HERE)'!$B$23:$B$26,0),
MATCH(J$3,'Assumptions (START HERE)'!$B$23:$E$23,0)),I19)</f>
        <v>1350</v>
      </c>
      <c r="K19" s="90"/>
      <c r="L19" s="23" cm="1">
        <f t="array" aca="1" ref="L19" ca="1">IF(ISBLANK(K19),
INDEX('Assumptions (START HERE)'!$B$23:$E$26,
MATCH(MID(CELL("filename",$A$1),FIND("]",CELL("filename",$A$1))+1,255),'Assumptions (START HERE)'!$B$23:$B$26,0),
MATCH(L$3,'Assumptions (START HERE)'!$B$23:$E$23,0)),K19)</f>
        <v>1450</v>
      </c>
      <c r="M19" s="90"/>
      <c r="N19" s="23" cm="1">
        <f t="array" aca="1" ref="N19" ca="1">IF(ISBLANK(M19),
INDEX('Assumptions (START HERE)'!$B$23:$E$26,
MATCH(MID(CELL("filename",$A$1),FIND("]",CELL("filename",$A$1))+1,255),'Assumptions (START HERE)'!$B$23:$B$26,0),
MATCH(N$3,'Assumptions (START HERE)'!$B$23:$E$23,0)),M19)</f>
        <v>1450</v>
      </c>
      <c r="P19" s="23" cm="1">
        <f t="array" aca="1" ref="P19" ca="1">_xlfn.IFS($F19&lt;=P$7,0,$G19&gt;P$7,0,AND(P$7&gt;$G19,P$7&lt;$H19),$J19/12*0.5,$H19&lt;P$7,$J19/12)</f>
        <v>112.5</v>
      </c>
      <c r="Q19" s="23" cm="1">
        <f t="array" aca="1" ref="Q19" ca="1">_xlfn.IFS($F19&lt;=Q$7,0,$G19&gt;Q$7,0,AND(Q$7&gt;$G19,Q$7&lt;$H19),$J19/12*0.5,$H19&lt;Q$7,$J19/12)</f>
        <v>112.5</v>
      </c>
      <c r="R19" s="23" cm="1">
        <f t="array" aca="1" ref="R19" ca="1">_xlfn.IFS($F19&lt;=R$7,0,$G19&gt;R$7,0,AND(R$7&gt;$G19,R$7&lt;$H19),$J19/12*0.5,$H19&lt;R$7,$J19/12)</f>
        <v>112.5</v>
      </c>
      <c r="S19" s="23" cm="1">
        <f t="array" aca="1" ref="S19" ca="1">_xlfn.IFS($F19&lt;=S$7,0,$G19&gt;S$7,0,AND(S$7&gt;$G19,S$7&lt;$H19),$J19/12*0.5,$H19&lt;S$7,$J19/12)</f>
        <v>112.5</v>
      </c>
      <c r="T19" s="23" cm="1">
        <f t="array" aca="1" ref="T19" ca="1">_xlfn.IFS($F19&lt;=T$7,0,$G19&gt;T$7,0,AND(T$7&gt;$G19,T$7&lt;$H19),$J19/12*0.5,$H19&lt;T$7,$J19/12)</f>
        <v>112.5</v>
      </c>
      <c r="U19" s="23" cm="1">
        <f t="array" aca="1" ref="U19" ca="1">_xlfn.IFS($F19&lt;=U$7,0,$G19&gt;U$7,0,AND(U$7&gt;$G19,U$7&lt;$H19),$J19/12*0.5,$H19&lt;U$7,$J19/12)</f>
        <v>112.5</v>
      </c>
      <c r="V19" s="23" cm="1">
        <f t="array" aca="1" ref="V19" ca="1">_xlfn.IFS($F19&lt;=V$7,0,$G19&gt;V$7,0,AND(V$7&gt;$G19,V$7&lt;$H19),$J19/12*0.5,$H19&lt;V$7,$J19/12)</f>
        <v>112.5</v>
      </c>
      <c r="W19" s="23" cm="1">
        <f t="array" aca="1" ref="W19" ca="1">_xlfn.IFS($F19&lt;=W$7,0,$G19&gt;W$7,0,AND(W$7&gt;$G19,W$7&lt;$H19),$J19/12*0.5,$H19&lt;W$7,$J19/12)</f>
        <v>112.5</v>
      </c>
      <c r="X19" s="23" cm="1">
        <f t="array" aca="1" ref="X19" ca="1">_xlfn.IFS($F19&lt;=X$7,0,$G19&gt;X$7,0,AND(X$7&gt;$G19,X$7&lt;$H19),$J19/12*0.5,$H19&lt;X$7,$J19/12)</f>
        <v>112.5</v>
      </c>
      <c r="Y19" s="23" cm="1">
        <f t="array" aca="1" ref="Y19" ca="1">_xlfn.IFS($F19&lt;=Y$7,0,$G19&gt;Y$7,0,AND(Y$7&gt;$G19,Y$7&lt;$H19),$J19/12*0.5,$H19&lt;Y$7,$J19/12)</f>
        <v>112.5</v>
      </c>
      <c r="Z19" s="23" cm="1">
        <f t="array" aca="1" ref="Z19" ca="1">_xlfn.IFS($F19&lt;=Z$7,0,$G19&gt;Z$7,0,AND(Z$7&gt;$G19,Z$7&lt;$H19),$J19/12*0.5,$H19&lt;Z$7,$J19/12)</f>
        <v>112.5</v>
      </c>
      <c r="AA19" s="23" cm="1">
        <f t="array" aca="1" ref="AA19" ca="1">_xlfn.IFS($F19&lt;=AA$7,0,$G19&gt;AA$7,0,AND(AA$7&gt;$G19,AA$7&lt;$H19),$J19/12*0.5,$H19&lt;AA$7,$J19/12)</f>
        <v>112.5</v>
      </c>
      <c r="AB19" s="23" cm="1">
        <f t="array" aca="1" ref="AB19" ca="1">_xlfn.IFS($F19&lt;=AB$7,0,$G19&gt;AB$7,0,AND(AB$7&gt;$G19,AB$7&lt;$H19),$J19/12*0.5,$H19&lt;AB$7,$J19/12)</f>
        <v>112.5</v>
      </c>
      <c r="AC19" s="23" cm="1">
        <f t="array" aca="1" ref="AC19" ca="1">_xlfn.IFS($F19&lt;=AC$7,0,$G19&gt;AC$7,0,AND(AC$7&gt;$G19,AC$7&lt;$H19),$L19/12*0.5,$H19&lt;AC$7,$L19/12)</f>
        <v>120.83333333333333</v>
      </c>
      <c r="AD19" s="23" cm="1">
        <f t="array" aca="1" ref="AD19" ca="1">_xlfn.IFS($F19&lt;=AD$7,0,$G19&gt;AD$7,0,AND(AD$7&gt;$G19,AD$7&lt;$H19),$L19/12*0.5,$H19&lt;AD$7,$L19/12)</f>
        <v>120.83333333333333</v>
      </c>
      <c r="AE19" s="23" cm="1">
        <f t="array" aca="1" ref="AE19" ca="1">_xlfn.IFS($F19&lt;=AE$7,0,$G19&gt;AE$7,0,AND(AE$7&gt;$G19,AE$7&lt;$H19),$L19/12*0.5,$H19&lt;AE$7,$L19/12)</f>
        <v>0</v>
      </c>
      <c r="AF19" s="23" cm="1">
        <f t="array" aca="1" ref="AF19" ca="1">_xlfn.IFS($F19&lt;=AF$7,0,$G19&gt;AF$7,0,AND(AF$7&gt;$G19,AF$7&lt;$H19),$L19/12*0.5,$H19&lt;AF$7,$L19/12)</f>
        <v>0</v>
      </c>
      <c r="AG19" s="23" cm="1">
        <f t="array" aca="1" ref="AG19" ca="1">_xlfn.IFS($F19&lt;=AG$7,0,$G19&gt;AG$7,0,AND(AG$7&gt;$G19,AG$7&lt;$H19),$L19/12*0.5,$H19&lt;AG$7,$L19/12)</f>
        <v>0</v>
      </c>
      <c r="AH19" s="23" cm="1">
        <f t="array" aca="1" ref="AH19" ca="1">_xlfn.IFS($F19&lt;=AH$7,0,$G19&gt;AH$7,0,AND(AH$7&gt;$G19,AH$7&lt;$H19),$L19/12*0.5,$H19&lt;AH$7,$L19/12)</f>
        <v>0</v>
      </c>
      <c r="AI19" s="23" cm="1">
        <f t="array" aca="1" ref="AI19" ca="1">_xlfn.IFS($F19&lt;=AI$7,0,$G19&gt;AI$7,0,AND(AI$7&gt;$G19,AI$7&lt;$H19),$L19/12*0.5,$H19&lt;AI$7,$L19/12)</f>
        <v>0</v>
      </c>
      <c r="AJ19" s="23" cm="1">
        <f t="array" aca="1" ref="AJ19" ca="1">_xlfn.IFS($F19&lt;=AJ$7,0,$G19&gt;AJ$7,0,AND(AJ$7&gt;$G19,AJ$7&lt;$H19),$L19/12*0.5,$H19&lt;AJ$7,$L19/12)</f>
        <v>0</v>
      </c>
      <c r="AK19" s="23" cm="1">
        <f t="array" aca="1" ref="AK19" ca="1">_xlfn.IFS($F19&lt;=AK$7,0,$G19&gt;AK$7,0,AND(AK$7&gt;$G19,AK$7&lt;$H19),$L19/12*0.5,$H19&lt;AK$7,$L19/12)</f>
        <v>0</v>
      </c>
      <c r="AL19" s="23" cm="1">
        <f t="array" aca="1" ref="AL19" ca="1">_xlfn.IFS($F19&lt;=AL$7,0,$G19&gt;AL$7,0,AND(AL$7&gt;$G19,AL$7&lt;$H19),$L19/12*0.5,$H19&lt;AL$7,$L19/12)</f>
        <v>0</v>
      </c>
      <c r="AM19" s="23" cm="1">
        <f t="array" aca="1" ref="AM19" ca="1">_xlfn.IFS($F19&lt;=AM$7,0,$G19&gt;AM$7,0,AND(AM$7&gt;$G19,AM$7&lt;$H19),$L19/12*0.5,$H19&lt;AM$7,$L19/12)</f>
        <v>0</v>
      </c>
      <c r="AN19" s="23" cm="1">
        <f t="array" aca="1" ref="AN19" ca="1">_xlfn.IFS($F19&lt;=AN$7,0,$G19&gt;AN$7,0,AND(AN$7&gt;$G19,AN$7&lt;$H19),$L19/12*0.5,$H19&lt;AN$7,$L19/12)</f>
        <v>0</v>
      </c>
      <c r="AO19" s="23" cm="1">
        <f t="array" aca="1" ref="AO19" ca="1">_xlfn.IFS($F19&lt;=AO$7,0,$G19&gt;AO$7,0,AND(AO$7&gt;$G19,AO$7&lt;$H19),$N19/12*0.5,$H19&lt;AO$7,$N19/12)</f>
        <v>0</v>
      </c>
      <c r="AP19" s="23" cm="1">
        <f t="array" aca="1" ref="AP19" ca="1">_xlfn.IFS($F19&lt;=AP$7,0,$G19&gt;AP$7,0,AND(AP$7&gt;$G19,AP$7&lt;$H19),$N19/12*0.5,$H19&lt;AP$7,$N19/12)</f>
        <v>0</v>
      </c>
      <c r="AQ19" s="23" cm="1">
        <f t="array" aca="1" ref="AQ19" ca="1">_xlfn.IFS($F19&lt;=AQ$7,0,$G19&gt;AQ$7,0,AND(AQ$7&gt;$G19,AQ$7&lt;$H19),$N19/12*0.5,$H19&lt;AQ$7,$N19/12)</f>
        <v>0</v>
      </c>
      <c r="AR19" s="23" cm="1">
        <f t="array" aca="1" ref="AR19" ca="1">_xlfn.IFS($F19&lt;=AR$7,0,$G19&gt;AR$7,0,AND(AR$7&gt;$G19,AR$7&lt;$H19),$N19/12*0.5,$H19&lt;AR$7,$N19/12)</f>
        <v>0</v>
      </c>
      <c r="AS19" s="23" cm="1">
        <f t="array" aca="1" ref="AS19" ca="1">_xlfn.IFS($F19&lt;=AS$7,0,$G19&gt;AS$7,0,AND(AS$7&gt;$G19,AS$7&lt;$H19),$N19/12*0.5,$H19&lt;AS$7,$N19/12)</f>
        <v>0</v>
      </c>
      <c r="AT19" s="23" cm="1">
        <f t="array" aca="1" ref="AT19" ca="1">_xlfn.IFS($F19&lt;=AT$7,0,$G19&gt;AT$7,0,AND(AT$7&gt;$G19,AT$7&lt;$H19),$N19/12*0.5,$H19&lt;AT$7,$N19/12)</f>
        <v>0</v>
      </c>
      <c r="AU19" s="23" cm="1">
        <f t="array" aca="1" ref="AU19" ca="1">_xlfn.IFS($F19&lt;=AU$7,0,$G19&gt;AU$7,0,AND(AU$7&gt;$G19,AU$7&lt;$H19),$N19/12*0.5,$H19&lt;AU$7,$N19/12)</f>
        <v>0</v>
      </c>
      <c r="AV19" s="23" cm="1">
        <f t="array" aca="1" ref="AV19" ca="1">_xlfn.IFS($F19&lt;=AV$7,0,$G19&gt;AV$7,0,AND(AV$7&gt;$G19,AV$7&lt;$H19),$N19/12*0.5,$H19&lt;AV$7,$N19/12)</f>
        <v>0</v>
      </c>
      <c r="AW19" s="23" cm="1">
        <f t="array" aca="1" ref="AW19" ca="1">_xlfn.IFS($F19&lt;=AW$7,0,$G19&gt;AW$7,0,AND(AW$7&gt;$G19,AW$7&lt;$H19),$N19/12*0.5,$H19&lt;AW$7,$N19/12)</f>
        <v>0</v>
      </c>
      <c r="AX19" s="23" cm="1">
        <f t="array" aca="1" ref="AX19" ca="1">_xlfn.IFS($F19&lt;=AX$7,0,$G19&gt;AX$7,0,AND(AX$7&gt;$G19,AX$7&lt;$H19),$N19/12*0.5,$H19&lt;AX$7,$N19/12)</f>
        <v>0</v>
      </c>
      <c r="AY19" s="23" cm="1">
        <f t="array" aca="1" ref="AY19" ca="1">_xlfn.IFS($F19&lt;=AY$7,0,$G19&gt;AY$7,0,AND(AY$7&gt;$G19,AY$7&lt;$H19),$N19/12*0.5,$H19&lt;AY$7,$N19/12)</f>
        <v>0</v>
      </c>
    </row>
    <row r="20" spans="1:51" ht="13" x14ac:dyDescent="0.15">
      <c r="A20" s="47"/>
      <c r="B20" s="87">
        <v>13</v>
      </c>
      <c r="C20" s="87" t="s">
        <v>53</v>
      </c>
      <c r="D20" s="88" t="s">
        <v>18</v>
      </c>
      <c r="E20" s="108">
        <v>44986</v>
      </c>
      <c r="F20" s="108">
        <v>46600</v>
      </c>
      <c r="G20" s="21">
        <f>E20+'Assumptions (START HERE)'!$C$17</f>
        <v>45166</v>
      </c>
      <c r="H20" s="21">
        <f>E20+'Assumptions (START HERE)'!$C$18</f>
        <v>45256</v>
      </c>
      <c r="I20" s="90"/>
      <c r="J20" s="23" cm="1">
        <f t="array" aca="1" ref="J20" ca="1">IF(ISBLANK(I20),
INDEX('Assumptions (START HERE)'!$B$23:$E$26,
MATCH(MID(CELL("filename",$A$1),FIND("]",CELL("filename",$A$1))+1,255),'Assumptions (START HERE)'!$B$23:$B$26,0),
MATCH(J$3,'Assumptions (START HERE)'!$B$23:$E$23,0)),I20)</f>
        <v>1350</v>
      </c>
      <c r="K20" s="90"/>
      <c r="L20" s="23" cm="1">
        <f t="array" aca="1" ref="L20" ca="1">IF(ISBLANK(K20),
INDEX('Assumptions (START HERE)'!$B$23:$E$26,
MATCH(MID(CELL("filename",$A$1),FIND("]",CELL("filename",$A$1))+1,255),'Assumptions (START HERE)'!$B$23:$B$26,0),
MATCH(L$3,'Assumptions (START HERE)'!$B$23:$E$23,0)),K20)</f>
        <v>1450</v>
      </c>
      <c r="M20" s="90"/>
      <c r="N20" s="23" cm="1">
        <f t="array" aca="1" ref="N20" ca="1">IF(ISBLANK(M20),
INDEX('Assumptions (START HERE)'!$B$23:$E$26,
MATCH(MID(CELL("filename",$A$1),FIND("]",CELL("filename",$A$1))+1,255),'Assumptions (START HERE)'!$B$23:$B$26,0),
MATCH(N$3,'Assumptions (START HERE)'!$B$23:$E$23,0)),M20)</f>
        <v>1450</v>
      </c>
      <c r="P20" s="23" cm="1">
        <f t="array" aca="1" ref="P20" ca="1">_xlfn.IFS($F20&lt;=P$7,0,$G20&gt;P$7,0,AND(P$7&gt;$G20,P$7&lt;$H20),$J20/12*0.5,$H20&lt;P$7,$J20/12)</f>
        <v>112.5</v>
      </c>
      <c r="Q20" s="23" cm="1">
        <f t="array" aca="1" ref="Q20" ca="1">_xlfn.IFS($F20&lt;=Q$7,0,$G20&gt;Q$7,0,AND(Q$7&gt;$G20,Q$7&lt;$H20),$J20/12*0.5,$H20&lt;Q$7,$J20/12)</f>
        <v>112.5</v>
      </c>
      <c r="R20" s="23" cm="1">
        <f t="array" aca="1" ref="R20" ca="1">_xlfn.IFS($F20&lt;=R$7,0,$G20&gt;R$7,0,AND(R$7&gt;$G20,R$7&lt;$H20),$J20/12*0.5,$H20&lt;R$7,$J20/12)</f>
        <v>112.5</v>
      </c>
      <c r="S20" s="23" cm="1">
        <f t="array" aca="1" ref="S20" ca="1">_xlfn.IFS($F20&lt;=S$7,0,$G20&gt;S$7,0,AND(S$7&gt;$G20,S$7&lt;$H20),$J20/12*0.5,$H20&lt;S$7,$J20/12)</f>
        <v>112.5</v>
      </c>
      <c r="T20" s="23" cm="1">
        <f t="array" aca="1" ref="T20" ca="1">_xlfn.IFS($F20&lt;=T$7,0,$G20&gt;T$7,0,AND(T$7&gt;$G20,T$7&lt;$H20),$J20/12*0.5,$H20&lt;T$7,$J20/12)</f>
        <v>112.5</v>
      </c>
      <c r="U20" s="23" cm="1">
        <f t="array" aca="1" ref="U20" ca="1">_xlfn.IFS($F20&lt;=U$7,0,$G20&gt;U$7,0,AND(U$7&gt;$G20,U$7&lt;$H20),$J20/12*0.5,$H20&lt;U$7,$J20/12)</f>
        <v>112.5</v>
      </c>
      <c r="V20" s="23" cm="1">
        <f t="array" aca="1" ref="V20" ca="1">_xlfn.IFS($F20&lt;=V$7,0,$G20&gt;V$7,0,AND(V$7&gt;$G20,V$7&lt;$H20),$J20/12*0.5,$H20&lt;V$7,$J20/12)</f>
        <v>112.5</v>
      </c>
      <c r="W20" s="23" cm="1">
        <f t="array" aca="1" ref="W20" ca="1">_xlfn.IFS($F20&lt;=W$7,0,$G20&gt;W$7,0,AND(W$7&gt;$G20,W$7&lt;$H20),$J20/12*0.5,$H20&lt;W$7,$J20/12)</f>
        <v>112.5</v>
      </c>
      <c r="X20" s="23" cm="1">
        <f t="array" aca="1" ref="X20" ca="1">_xlfn.IFS($F20&lt;=X$7,0,$G20&gt;X$7,0,AND(X$7&gt;$G20,X$7&lt;$H20),$J20/12*0.5,$H20&lt;X$7,$J20/12)</f>
        <v>112.5</v>
      </c>
      <c r="Y20" s="23" cm="1">
        <f t="array" aca="1" ref="Y20" ca="1">_xlfn.IFS($F20&lt;=Y$7,0,$G20&gt;Y$7,0,AND(Y$7&gt;$G20,Y$7&lt;$H20),$J20/12*0.5,$H20&lt;Y$7,$J20/12)</f>
        <v>112.5</v>
      </c>
      <c r="Z20" s="23" cm="1">
        <f t="array" aca="1" ref="Z20" ca="1">_xlfn.IFS($F20&lt;=Z$7,0,$G20&gt;Z$7,0,AND(Z$7&gt;$G20,Z$7&lt;$H20),$J20/12*0.5,$H20&lt;Z$7,$J20/12)</f>
        <v>112.5</v>
      </c>
      <c r="AA20" s="23" cm="1">
        <f t="array" aca="1" ref="AA20" ca="1">_xlfn.IFS($F20&lt;=AA$7,0,$G20&gt;AA$7,0,AND(AA$7&gt;$G20,AA$7&lt;$H20),$J20/12*0.5,$H20&lt;AA$7,$J20/12)</f>
        <v>112.5</v>
      </c>
      <c r="AB20" s="23" cm="1">
        <f t="array" aca="1" ref="AB20" ca="1">_xlfn.IFS($F20&lt;=AB$7,0,$G20&gt;AB$7,0,AND(AB$7&gt;$G20,AB$7&lt;$H20),$J20/12*0.5,$H20&lt;AB$7,$J20/12)</f>
        <v>112.5</v>
      </c>
      <c r="AC20" s="23" cm="1">
        <f t="array" aca="1" ref="AC20" ca="1">_xlfn.IFS($F20&lt;=AC$7,0,$G20&gt;AC$7,0,AND(AC$7&gt;$G20,AC$7&lt;$H20),$L20/12*0.5,$H20&lt;AC$7,$L20/12)</f>
        <v>120.83333333333333</v>
      </c>
      <c r="AD20" s="23" cm="1">
        <f t="array" aca="1" ref="AD20" ca="1">_xlfn.IFS($F20&lt;=AD$7,0,$G20&gt;AD$7,0,AND(AD$7&gt;$G20,AD$7&lt;$H20),$L20/12*0.5,$H20&lt;AD$7,$L20/12)</f>
        <v>120.83333333333333</v>
      </c>
      <c r="AE20" s="23" cm="1">
        <f t="array" aca="1" ref="AE20" ca="1">_xlfn.IFS($F20&lt;=AE$7,0,$G20&gt;AE$7,0,AND(AE$7&gt;$G20,AE$7&lt;$H20),$L20/12*0.5,$H20&lt;AE$7,$L20/12)</f>
        <v>120.83333333333333</v>
      </c>
      <c r="AF20" s="23" cm="1">
        <f t="array" aca="1" ref="AF20" ca="1">_xlfn.IFS($F20&lt;=AF$7,0,$G20&gt;AF$7,0,AND(AF$7&gt;$G20,AF$7&lt;$H20),$L20/12*0.5,$H20&lt;AF$7,$L20/12)</f>
        <v>120.83333333333333</v>
      </c>
      <c r="AG20" s="23" cm="1">
        <f t="array" aca="1" ref="AG20" ca="1">_xlfn.IFS($F20&lt;=AG$7,0,$G20&gt;AG$7,0,AND(AG$7&gt;$G20,AG$7&lt;$H20),$L20/12*0.5,$H20&lt;AG$7,$L20/12)</f>
        <v>120.83333333333333</v>
      </c>
      <c r="AH20" s="23" cm="1">
        <f t="array" aca="1" ref="AH20" ca="1">_xlfn.IFS($F20&lt;=AH$7,0,$G20&gt;AH$7,0,AND(AH$7&gt;$G20,AH$7&lt;$H20),$L20/12*0.5,$H20&lt;AH$7,$L20/12)</f>
        <v>120.83333333333333</v>
      </c>
      <c r="AI20" s="23" cm="1">
        <f t="array" aca="1" ref="AI20" ca="1">_xlfn.IFS($F20&lt;=AI$7,0,$G20&gt;AI$7,0,AND(AI$7&gt;$G20,AI$7&lt;$H20),$L20/12*0.5,$H20&lt;AI$7,$L20/12)</f>
        <v>120.83333333333333</v>
      </c>
      <c r="AJ20" s="23" cm="1">
        <f t="array" aca="1" ref="AJ20" ca="1">_xlfn.IFS($F20&lt;=AJ$7,0,$G20&gt;AJ$7,0,AND(AJ$7&gt;$G20,AJ$7&lt;$H20),$L20/12*0.5,$H20&lt;AJ$7,$L20/12)</f>
        <v>120.83333333333333</v>
      </c>
      <c r="AK20" s="23" cm="1">
        <f t="array" aca="1" ref="AK20" ca="1">_xlfn.IFS($F20&lt;=AK$7,0,$G20&gt;AK$7,0,AND(AK$7&gt;$G20,AK$7&lt;$H20),$L20/12*0.5,$H20&lt;AK$7,$L20/12)</f>
        <v>120.83333333333333</v>
      </c>
      <c r="AL20" s="23" cm="1">
        <f t="array" aca="1" ref="AL20" ca="1">_xlfn.IFS($F20&lt;=AL$7,0,$G20&gt;AL$7,0,AND(AL$7&gt;$G20,AL$7&lt;$H20),$L20/12*0.5,$H20&lt;AL$7,$L20/12)</f>
        <v>120.83333333333333</v>
      </c>
      <c r="AM20" s="23" cm="1">
        <f t="array" aca="1" ref="AM20" ca="1">_xlfn.IFS($F20&lt;=AM$7,0,$G20&gt;AM$7,0,AND(AM$7&gt;$G20,AM$7&lt;$H20),$L20/12*0.5,$H20&lt;AM$7,$L20/12)</f>
        <v>120.83333333333333</v>
      </c>
      <c r="AN20" s="23" cm="1">
        <f t="array" aca="1" ref="AN20" ca="1">_xlfn.IFS($F20&lt;=AN$7,0,$G20&gt;AN$7,0,AND(AN$7&gt;$G20,AN$7&lt;$H20),$L20/12*0.5,$H20&lt;AN$7,$L20/12)</f>
        <v>120.83333333333333</v>
      </c>
      <c r="AO20" s="23" cm="1">
        <f t="array" aca="1" ref="AO20" ca="1">_xlfn.IFS($F20&lt;=AO$7,0,$G20&gt;AO$7,0,AND(AO$7&gt;$G20,AO$7&lt;$H20),$N20/12*0.5,$H20&lt;AO$7,$N20/12)</f>
        <v>120.83333333333333</v>
      </c>
      <c r="AP20" s="23" cm="1">
        <f t="array" aca="1" ref="AP20" ca="1">_xlfn.IFS($F20&lt;=AP$7,0,$G20&gt;AP$7,0,AND(AP$7&gt;$G20,AP$7&lt;$H20),$N20/12*0.5,$H20&lt;AP$7,$N20/12)</f>
        <v>120.83333333333333</v>
      </c>
      <c r="AQ20" s="23" cm="1">
        <f t="array" aca="1" ref="AQ20" ca="1">_xlfn.IFS($F20&lt;=AQ$7,0,$G20&gt;AQ$7,0,AND(AQ$7&gt;$G20,AQ$7&lt;$H20),$N20/12*0.5,$H20&lt;AQ$7,$N20/12)</f>
        <v>120.83333333333333</v>
      </c>
      <c r="AR20" s="23" cm="1">
        <f t="array" aca="1" ref="AR20" ca="1">_xlfn.IFS($F20&lt;=AR$7,0,$G20&gt;AR$7,0,AND(AR$7&gt;$G20,AR$7&lt;$H20),$N20/12*0.5,$H20&lt;AR$7,$N20/12)</f>
        <v>120.83333333333333</v>
      </c>
      <c r="AS20" s="23" cm="1">
        <f t="array" aca="1" ref="AS20" ca="1">_xlfn.IFS($F20&lt;=AS$7,0,$G20&gt;AS$7,0,AND(AS$7&gt;$G20,AS$7&lt;$H20),$N20/12*0.5,$H20&lt;AS$7,$N20/12)</f>
        <v>120.83333333333333</v>
      </c>
      <c r="AT20" s="23" cm="1">
        <f t="array" aca="1" ref="AT20" ca="1">_xlfn.IFS($F20&lt;=AT$7,0,$G20&gt;AT$7,0,AND(AT$7&gt;$G20,AT$7&lt;$H20),$N20/12*0.5,$H20&lt;AT$7,$N20/12)</f>
        <v>120.83333333333333</v>
      </c>
      <c r="AU20" s="23" cm="1">
        <f t="array" aca="1" ref="AU20" ca="1">_xlfn.IFS($F20&lt;=AU$7,0,$G20&gt;AU$7,0,AND(AU$7&gt;$G20,AU$7&lt;$H20),$N20/12*0.5,$H20&lt;AU$7,$N20/12)</f>
        <v>0</v>
      </c>
      <c r="AV20" s="23" cm="1">
        <f t="array" aca="1" ref="AV20" ca="1">_xlfn.IFS($F20&lt;=AV$7,0,$G20&gt;AV$7,0,AND(AV$7&gt;$G20,AV$7&lt;$H20),$N20/12*0.5,$H20&lt;AV$7,$N20/12)</f>
        <v>0</v>
      </c>
      <c r="AW20" s="23" cm="1">
        <f t="array" aca="1" ref="AW20" ca="1">_xlfn.IFS($F20&lt;=AW$7,0,$G20&gt;AW$7,0,AND(AW$7&gt;$G20,AW$7&lt;$H20),$N20/12*0.5,$H20&lt;AW$7,$N20/12)</f>
        <v>0</v>
      </c>
      <c r="AX20" s="23" cm="1">
        <f t="array" aca="1" ref="AX20" ca="1">_xlfn.IFS($F20&lt;=AX$7,0,$G20&gt;AX$7,0,AND(AX$7&gt;$G20,AX$7&lt;$H20),$N20/12*0.5,$H20&lt;AX$7,$N20/12)</f>
        <v>0</v>
      </c>
      <c r="AY20" s="23" cm="1">
        <f t="array" aca="1" ref="AY20" ca="1">_xlfn.IFS($F20&lt;=AY$7,0,$G20&gt;AY$7,0,AND(AY$7&gt;$G20,AY$7&lt;$H20),$N20/12*0.5,$H20&lt;AY$7,$N20/12)</f>
        <v>0</v>
      </c>
    </row>
    <row r="21" spans="1:51" ht="13" x14ac:dyDescent="0.15">
      <c r="A21" s="47"/>
      <c r="B21" s="87">
        <v>14</v>
      </c>
      <c r="C21" s="87" t="s">
        <v>54</v>
      </c>
      <c r="D21" s="88" t="s">
        <v>16</v>
      </c>
      <c r="E21" s="108">
        <v>45000</v>
      </c>
      <c r="F21" s="108">
        <v>45703</v>
      </c>
      <c r="G21" s="21">
        <f>E21+'Assumptions (START HERE)'!$C$17</f>
        <v>45180</v>
      </c>
      <c r="H21" s="21">
        <f>E21+'Assumptions (START HERE)'!$C$18</f>
        <v>45270</v>
      </c>
      <c r="I21" s="90"/>
      <c r="J21" s="23" cm="1">
        <f t="array" aca="1" ref="J21" ca="1">IF(ISBLANK(I21),
INDEX('Assumptions (START HERE)'!$B$23:$E$26,
MATCH(MID(CELL("filename",$A$1),FIND("]",CELL("filename",$A$1))+1,255),'Assumptions (START HERE)'!$B$23:$B$26,0),
MATCH(J$3,'Assumptions (START HERE)'!$B$23:$E$23,0)),I21)</f>
        <v>1350</v>
      </c>
      <c r="K21" s="90"/>
      <c r="L21" s="23" cm="1">
        <f t="array" aca="1" ref="L21" ca="1">IF(ISBLANK(K21),
INDEX('Assumptions (START HERE)'!$B$23:$E$26,
MATCH(MID(CELL("filename",$A$1),FIND("]",CELL("filename",$A$1))+1,255),'Assumptions (START HERE)'!$B$23:$B$26,0),
MATCH(L$3,'Assumptions (START HERE)'!$B$23:$E$23,0)),K21)</f>
        <v>1450</v>
      </c>
      <c r="M21" s="90"/>
      <c r="N21" s="23" cm="1">
        <f t="array" aca="1" ref="N21" ca="1">IF(ISBLANK(M21),
INDEX('Assumptions (START HERE)'!$B$23:$E$26,
MATCH(MID(CELL("filename",$A$1),FIND("]",CELL("filename",$A$1))+1,255),'Assumptions (START HERE)'!$B$23:$B$26,0),
MATCH(N$3,'Assumptions (START HERE)'!$B$23:$E$23,0)),M21)</f>
        <v>1450</v>
      </c>
      <c r="P21" s="23" cm="1">
        <f t="array" aca="1" ref="P21" ca="1">_xlfn.IFS($F21&lt;=P$7,0,$G21&gt;P$7,0,AND(P$7&gt;$G21,P$7&lt;$H21),$J21/12*0.5,$H21&lt;P$7,$J21/12)</f>
        <v>112.5</v>
      </c>
      <c r="Q21" s="23" cm="1">
        <f t="array" aca="1" ref="Q21" ca="1">_xlfn.IFS($F21&lt;=Q$7,0,$G21&gt;Q$7,0,AND(Q$7&gt;$G21,Q$7&lt;$H21),$J21/12*0.5,$H21&lt;Q$7,$J21/12)</f>
        <v>112.5</v>
      </c>
      <c r="R21" s="23" cm="1">
        <f t="array" aca="1" ref="R21" ca="1">_xlfn.IFS($F21&lt;=R$7,0,$G21&gt;R$7,0,AND(R$7&gt;$G21,R$7&lt;$H21),$J21/12*0.5,$H21&lt;R$7,$J21/12)</f>
        <v>0</v>
      </c>
      <c r="S21" s="23" cm="1">
        <f t="array" aca="1" ref="S21" ca="1">_xlfn.IFS($F21&lt;=S$7,0,$G21&gt;S$7,0,AND(S$7&gt;$G21,S$7&lt;$H21),$J21/12*0.5,$H21&lt;S$7,$J21/12)</f>
        <v>0</v>
      </c>
      <c r="T21" s="23" cm="1">
        <f t="array" aca="1" ref="T21" ca="1">_xlfn.IFS($F21&lt;=T$7,0,$G21&gt;T$7,0,AND(T$7&gt;$G21,T$7&lt;$H21),$J21/12*0.5,$H21&lt;T$7,$J21/12)</f>
        <v>0</v>
      </c>
      <c r="U21" s="23" cm="1">
        <f t="array" aca="1" ref="U21" ca="1">_xlfn.IFS($F21&lt;=U$7,0,$G21&gt;U$7,0,AND(U$7&gt;$G21,U$7&lt;$H21),$J21/12*0.5,$H21&lt;U$7,$J21/12)</f>
        <v>0</v>
      </c>
      <c r="V21" s="23" cm="1">
        <f t="array" aca="1" ref="V21" ca="1">_xlfn.IFS($F21&lt;=V$7,0,$G21&gt;V$7,0,AND(V$7&gt;$G21,V$7&lt;$H21),$J21/12*0.5,$H21&lt;V$7,$J21/12)</f>
        <v>0</v>
      </c>
      <c r="W21" s="23" cm="1">
        <f t="array" aca="1" ref="W21" ca="1">_xlfn.IFS($F21&lt;=W$7,0,$G21&gt;W$7,0,AND(W$7&gt;$G21,W$7&lt;$H21),$J21/12*0.5,$H21&lt;W$7,$J21/12)</f>
        <v>0</v>
      </c>
      <c r="X21" s="23" cm="1">
        <f t="array" aca="1" ref="X21" ca="1">_xlfn.IFS($F21&lt;=X$7,0,$G21&gt;X$7,0,AND(X$7&gt;$G21,X$7&lt;$H21),$J21/12*0.5,$H21&lt;X$7,$J21/12)</f>
        <v>0</v>
      </c>
      <c r="Y21" s="23" cm="1">
        <f t="array" aca="1" ref="Y21" ca="1">_xlfn.IFS($F21&lt;=Y$7,0,$G21&gt;Y$7,0,AND(Y$7&gt;$G21,Y$7&lt;$H21),$J21/12*0.5,$H21&lt;Y$7,$J21/12)</f>
        <v>0</v>
      </c>
      <c r="Z21" s="23" cm="1">
        <f t="array" aca="1" ref="Z21" ca="1">_xlfn.IFS($F21&lt;=Z$7,0,$G21&gt;Z$7,0,AND(Z$7&gt;$G21,Z$7&lt;$H21),$J21/12*0.5,$H21&lt;Z$7,$J21/12)</f>
        <v>0</v>
      </c>
      <c r="AA21" s="23" cm="1">
        <f t="array" aca="1" ref="AA21" ca="1">_xlfn.IFS($F21&lt;=AA$7,0,$G21&gt;AA$7,0,AND(AA$7&gt;$G21,AA$7&lt;$H21),$J21/12*0.5,$H21&lt;AA$7,$J21/12)</f>
        <v>0</v>
      </c>
      <c r="AB21" s="23" cm="1">
        <f t="array" aca="1" ref="AB21" ca="1">_xlfn.IFS($F21&lt;=AB$7,0,$G21&gt;AB$7,0,AND(AB$7&gt;$G21,AB$7&lt;$H21),$J21/12*0.5,$H21&lt;AB$7,$J21/12)</f>
        <v>0</v>
      </c>
      <c r="AC21" s="23" cm="1">
        <f t="array" aca="1" ref="AC21" ca="1">_xlfn.IFS($F21&lt;=AC$7,0,$G21&gt;AC$7,0,AND(AC$7&gt;$G21,AC$7&lt;$H21),$L21/12*0.5,$H21&lt;AC$7,$L21/12)</f>
        <v>0</v>
      </c>
      <c r="AD21" s="23" cm="1">
        <f t="array" aca="1" ref="AD21" ca="1">_xlfn.IFS($F21&lt;=AD$7,0,$G21&gt;AD$7,0,AND(AD$7&gt;$G21,AD$7&lt;$H21),$L21/12*0.5,$H21&lt;AD$7,$L21/12)</f>
        <v>0</v>
      </c>
      <c r="AE21" s="23" cm="1">
        <f t="array" aca="1" ref="AE21" ca="1">_xlfn.IFS($F21&lt;=AE$7,0,$G21&gt;AE$7,0,AND(AE$7&gt;$G21,AE$7&lt;$H21),$L21/12*0.5,$H21&lt;AE$7,$L21/12)</f>
        <v>0</v>
      </c>
      <c r="AF21" s="23" cm="1">
        <f t="array" aca="1" ref="AF21" ca="1">_xlfn.IFS($F21&lt;=AF$7,0,$G21&gt;AF$7,0,AND(AF$7&gt;$G21,AF$7&lt;$H21),$L21/12*0.5,$H21&lt;AF$7,$L21/12)</f>
        <v>0</v>
      </c>
      <c r="AG21" s="23" cm="1">
        <f t="array" aca="1" ref="AG21" ca="1">_xlfn.IFS($F21&lt;=AG$7,0,$G21&gt;AG$7,0,AND(AG$7&gt;$G21,AG$7&lt;$H21),$L21/12*0.5,$H21&lt;AG$7,$L21/12)</f>
        <v>0</v>
      </c>
      <c r="AH21" s="23" cm="1">
        <f t="array" aca="1" ref="AH21" ca="1">_xlfn.IFS($F21&lt;=AH$7,0,$G21&gt;AH$7,0,AND(AH$7&gt;$G21,AH$7&lt;$H21),$L21/12*0.5,$H21&lt;AH$7,$L21/12)</f>
        <v>0</v>
      </c>
      <c r="AI21" s="23" cm="1">
        <f t="array" aca="1" ref="AI21" ca="1">_xlfn.IFS($F21&lt;=AI$7,0,$G21&gt;AI$7,0,AND(AI$7&gt;$G21,AI$7&lt;$H21),$L21/12*0.5,$H21&lt;AI$7,$L21/12)</f>
        <v>0</v>
      </c>
      <c r="AJ21" s="23" cm="1">
        <f t="array" aca="1" ref="AJ21" ca="1">_xlfn.IFS($F21&lt;=AJ$7,0,$G21&gt;AJ$7,0,AND(AJ$7&gt;$G21,AJ$7&lt;$H21),$L21/12*0.5,$H21&lt;AJ$7,$L21/12)</f>
        <v>0</v>
      </c>
      <c r="AK21" s="23" cm="1">
        <f t="array" aca="1" ref="AK21" ca="1">_xlfn.IFS($F21&lt;=AK$7,0,$G21&gt;AK$7,0,AND(AK$7&gt;$G21,AK$7&lt;$H21),$L21/12*0.5,$H21&lt;AK$7,$L21/12)</f>
        <v>0</v>
      </c>
      <c r="AL21" s="23" cm="1">
        <f t="array" aca="1" ref="AL21" ca="1">_xlfn.IFS($F21&lt;=AL$7,0,$G21&gt;AL$7,0,AND(AL$7&gt;$G21,AL$7&lt;$H21),$L21/12*0.5,$H21&lt;AL$7,$L21/12)</f>
        <v>0</v>
      </c>
      <c r="AM21" s="23" cm="1">
        <f t="array" aca="1" ref="AM21" ca="1">_xlfn.IFS($F21&lt;=AM$7,0,$G21&gt;AM$7,0,AND(AM$7&gt;$G21,AM$7&lt;$H21),$L21/12*0.5,$H21&lt;AM$7,$L21/12)</f>
        <v>0</v>
      </c>
      <c r="AN21" s="23" cm="1">
        <f t="array" aca="1" ref="AN21" ca="1">_xlfn.IFS($F21&lt;=AN$7,0,$G21&gt;AN$7,0,AND(AN$7&gt;$G21,AN$7&lt;$H21),$L21/12*0.5,$H21&lt;AN$7,$L21/12)</f>
        <v>0</v>
      </c>
      <c r="AO21" s="23" cm="1">
        <f t="array" aca="1" ref="AO21" ca="1">_xlfn.IFS($F21&lt;=AO$7,0,$G21&gt;AO$7,0,AND(AO$7&gt;$G21,AO$7&lt;$H21),$N21/12*0.5,$H21&lt;AO$7,$N21/12)</f>
        <v>0</v>
      </c>
      <c r="AP21" s="23" cm="1">
        <f t="array" aca="1" ref="AP21" ca="1">_xlfn.IFS($F21&lt;=AP$7,0,$G21&gt;AP$7,0,AND(AP$7&gt;$G21,AP$7&lt;$H21),$N21/12*0.5,$H21&lt;AP$7,$N21/12)</f>
        <v>0</v>
      </c>
      <c r="AQ21" s="23" cm="1">
        <f t="array" aca="1" ref="AQ21" ca="1">_xlfn.IFS($F21&lt;=AQ$7,0,$G21&gt;AQ$7,0,AND(AQ$7&gt;$G21,AQ$7&lt;$H21),$N21/12*0.5,$H21&lt;AQ$7,$N21/12)</f>
        <v>0</v>
      </c>
      <c r="AR21" s="23" cm="1">
        <f t="array" aca="1" ref="AR21" ca="1">_xlfn.IFS($F21&lt;=AR$7,0,$G21&gt;AR$7,0,AND(AR$7&gt;$G21,AR$7&lt;$H21),$N21/12*0.5,$H21&lt;AR$7,$N21/12)</f>
        <v>0</v>
      </c>
      <c r="AS21" s="23" cm="1">
        <f t="array" aca="1" ref="AS21" ca="1">_xlfn.IFS($F21&lt;=AS$7,0,$G21&gt;AS$7,0,AND(AS$7&gt;$G21,AS$7&lt;$H21),$N21/12*0.5,$H21&lt;AS$7,$N21/12)</f>
        <v>0</v>
      </c>
      <c r="AT21" s="23" cm="1">
        <f t="array" aca="1" ref="AT21" ca="1">_xlfn.IFS($F21&lt;=AT$7,0,$G21&gt;AT$7,0,AND(AT$7&gt;$G21,AT$7&lt;$H21),$N21/12*0.5,$H21&lt;AT$7,$N21/12)</f>
        <v>0</v>
      </c>
      <c r="AU21" s="23" cm="1">
        <f t="array" aca="1" ref="AU21" ca="1">_xlfn.IFS($F21&lt;=AU$7,0,$G21&gt;AU$7,0,AND(AU$7&gt;$G21,AU$7&lt;$H21),$N21/12*0.5,$H21&lt;AU$7,$N21/12)</f>
        <v>0</v>
      </c>
      <c r="AV21" s="23" cm="1">
        <f t="array" aca="1" ref="AV21" ca="1">_xlfn.IFS($F21&lt;=AV$7,0,$G21&gt;AV$7,0,AND(AV$7&gt;$G21,AV$7&lt;$H21),$N21/12*0.5,$H21&lt;AV$7,$N21/12)</f>
        <v>0</v>
      </c>
      <c r="AW21" s="23" cm="1">
        <f t="array" aca="1" ref="AW21" ca="1">_xlfn.IFS($F21&lt;=AW$7,0,$G21&gt;AW$7,0,AND(AW$7&gt;$G21,AW$7&lt;$H21),$N21/12*0.5,$H21&lt;AW$7,$N21/12)</f>
        <v>0</v>
      </c>
      <c r="AX21" s="23" cm="1">
        <f t="array" aca="1" ref="AX21" ca="1">_xlfn.IFS($F21&lt;=AX$7,0,$G21&gt;AX$7,0,AND(AX$7&gt;$G21,AX$7&lt;$H21),$N21/12*0.5,$H21&lt;AX$7,$N21/12)</f>
        <v>0</v>
      </c>
      <c r="AY21" s="23" cm="1">
        <f t="array" aca="1" ref="AY21" ca="1">_xlfn.IFS($F21&lt;=AY$7,0,$G21&gt;AY$7,0,AND(AY$7&gt;$G21,AY$7&lt;$H21),$N21/12*0.5,$H21&lt;AY$7,$N21/12)</f>
        <v>0</v>
      </c>
    </row>
    <row r="22" spans="1:51" ht="13" x14ac:dyDescent="0.15">
      <c r="A22" s="47"/>
      <c r="B22" s="87">
        <v>15</v>
      </c>
      <c r="C22" s="87" t="s">
        <v>55</v>
      </c>
      <c r="D22" s="88" t="s">
        <v>18</v>
      </c>
      <c r="E22" s="108">
        <v>45021</v>
      </c>
      <c r="F22" s="108">
        <v>45703</v>
      </c>
      <c r="G22" s="21">
        <f>E22+'Assumptions (START HERE)'!$C$17</f>
        <v>45201</v>
      </c>
      <c r="H22" s="21">
        <f>E22+'Assumptions (START HERE)'!$C$18</f>
        <v>45291</v>
      </c>
      <c r="I22" s="90"/>
      <c r="J22" s="23" cm="1">
        <f t="array" aca="1" ref="J22" ca="1">IF(ISBLANK(I22),
INDEX('Assumptions (START HERE)'!$B$23:$E$26,
MATCH(MID(CELL("filename",$A$1),FIND("]",CELL("filename",$A$1))+1,255),'Assumptions (START HERE)'!$B$23:$B$26,0),
MATCH(J$3,'Assumptions (START HERE)'!$B$23:$E$23,0)),I22)</f>
        <v>1350</v>
      </c>
      <c r="K22" s="90"/>
      <c r="L22" s="23" cm="1">
        <f t="array" aca="1" ref="L22" ca="1">IF(ISBLANK(K22),
INDEX('Assumptions (START HERE)'!$B$23:$E$26,
MATCH(MID(CELL("filename",$A$1),FIND("]",CELL("filename",$A$1))+1,255),'Assumptions (START HERE)'!$B$23:$B$26,0),
MATCH(L$3,'Assumptions (START HERE)'!$B$23:$E$23,0)),K22)</f>
        <v>1450</v>
      </c>
      <c r="M22" s="90"/>
      <c r="N22" s="23" cm="1">
        <f t="array" aca="1" ref="N22" ca="1">IF(ISBLANK(M22),
INDEX('Assumptions (START HERE)'!$B$23:$E$26,
MATCH(MID(CELL("filename",$A$1),FIND("]",CELL("filename",$A$1))+1,255),'Assumptions (START HERE)'!$B$23:$B$26,0),
MATCH(N$3,'Assumptions (START HERE)'!$B$23:$E$23,0)),M22)</f>
        <v>1450</v>
      </c>
      <c r="P22" s="23" cm="1">
        <f t="array" aca="1" ref="P22" ca="1">_xlfn.IFS($F22&lt;=P$7,0,$G22&gt;P$7,0,AND(P$7&gt;$G22,P$7&lt;$H22),$J22/12*0.5,$H22&lt;P$7,$J22/12)</f>
        <v>112.5</v>
      </c>
      <c r="Q22" s="23" cm="1">
        <f t="array" aca="1" ref="Q22" ca="1">_xlfn.IFS($F22&lt;=Q$7,0,$G22&gt;Q$7,0,AND(Q$7&gt;$G22,Q$7&lt;$H22),$J22/12*0.5,$H22&lt;Q$7,$J22/12)</f>
        <v>112.5</v>
      </c>
      <c r="R22" s="23" cm="1">
        <f t="array" aca="1" ref="R22" ca="1">_xlfn.IFS($F22&lt;=R$7,0,$G22&gt;R$7,0,AND(R$7&gt;$G22,R$7&lt;$H22),$J22/12*0.5,$H22&lt;R$7,$J22/12)</f>
        <v>0</v>
      </c>
      <c r="S22" s="23" cm="1">
        <f t="array" aca="1" ref="S22" ca="1">_xlfn.IFS($F22&lt;=S$7,0,$G22&gt;S$7,0,AND(S$7&gt;$G22,S$7&lt;$H22),$J22/12*0.5,$H22&lt;S$7,$J22/12)</f>
        <v>0</v>
      </c>
      <c r="T22" s="23" cm="1">
        <f t="array" aca="1" ref="T22" ca="1">_xlfn.IFS($F22&lt;=T$7,0,$G22&gt;T$7,0,AND(T$7&gt;$G22,T$7&lt;$H22),$J22/12*0.5,$H22&lt;T$7,$J22/12)</f>
        <v>0</v>
      </c>
      <c r="U22" s="23" cm="1">
        <f t="array" aca="1" ref="U22" ca="1">_xlfn.IFS($F22&lt;=U$7,0,$G22&gt;U$7,0,AND(U$7&gt;$G22,U$7&lt;$H22),$J22/12*0.5,$H22&lt;U$7,$J22/12)</f>
        <v>0</v>
      </c>
      <c r="V22" s="23" cm="1">
        <f t="array" aca="1" ref="V22" ca="1">_xlfn.IFS($F22&lt;=V$7,0,$G22&gt;V$7,0,AND(V$7&gt;$G22,V$7&lt;$H22),$J22/12*0.5,$H22&lt;V$7,$J22/12)</f>
        <v>0</v>
      </c>
      <c r="W22" s="23" cm="1">
        <f t="array" aca="1" ref="W22" ca="1">_xlfn.IFS($F22&lt;=W$7,0,$G22&gt;W$7,0,AND(W$7&gt;$G22,W$7&lt;$H22),$J22/12*0.5,$H22&lt;W$7,$J22/12)</f>
        <v>0</v>
      </c>
      <c r="X22" s="23" cm="1">
        <f t="array" aca="1" ref="X22" ca="1">_xlfn.IFS($F22&lt;=X$7,0,$G22&gt;X$7,0,AND(X$7&gt;$G22,X$7&lt;$H22),$J22/12*0.5,$H22&lt;X$7,$J22/12)</f>
        <v>0</v>
      </c>
      <c r="Y22" s="23" cm="1">
        <f t="array" aca="1" ref="Y22" ca="1">_xlfn.IFS($F22&lt;=Y$7,0,$G22&gt;Y$7,0,AND(Y$7&gt;$G22,Y$7&lt;$H22),$J22/12*0.5,$H22&lt;Y$7,$J22/12)</f>
        <v>0</v>
      </c>
      <c r="Z22" s="23" cm="1">
        <f t="array" aca="1" ref="Z22" ca="1">_xlfn.IFS($F22&lt;=Z$7,0,$G22&gt;Z$7,0,AND(Z$7&gt;$G22,Z$7&lt;$H22),$J22/12*0.5,$H22&lt;Z$7,$J22/12)</f>
        <v>0</v>
      </c>
      <c r="AA22" s="23" cm="1">
        <f t="array" aca="1" ref="AA22" ca="1">_xlfn.IFS($F22&lt;=AA$7,0,$G22&gt;AA$7,0,AND(AA$7&gt;$G22,AA$7&lt;$H22),$J22/12*0.5,$H22&lt;AA$7,$J22/12)</f>
        <v>0</v>
      </c>
      <c r="AB22" s="23" cm="1">
        <f t="array" aca="1" ref="AB22" ca="1">_xlfn.IFS($F22&lt;=AB$7,0,$G22&gt;AB$7,0,AND(AB$7&gt;$G22,AB$7&lt;$H22),$J22/12*0.5,$H22&lt;AB$7,$J22/12)</f>
        <v>0</v>
      </c>
      <c r="AC22" s="23" cm="1">
        <f t="array" aca="1" ref="AC22" ca="1">_xlfn.IFS($F22&lt;=AC$7,0,$G22&gt;AC$7,0,AND(AC$7&gt;$G22,AC$7&lt;$H22),$L22/12*0.5,$H22&lt;AC$7,$L22/12)</f>
        <v>0</v>
      </c>
      <c r="AD22" s="23" cm="1">
        <f t="array" aca="1" ref="AD22" ca="1">_xlfn.IFS($F22&lt;=AD$7,0,$G22&gt;AD$7,0,AND(AD$7&gt;$G22,AD$7&lt;$H22),$L22/12*0.5,$H22&lt;AD$7,$L22/12)</f>
        <v>0</v>
      </c>
      <c r="AE22" s="23" cm="1">
        <f t="array" aca="1" ref="AE22" ca="1">_xlfn.IFS($F22&lt;=AE$7,0,$G22&gt;AE$7,0,AND(AE$7&gt;$G22,AE$7&lt;$H22),$L22/12*0.5,$H22&lt;AE$7,$L22/12)</f>
        <v>0</v>
      </c>
      <c r="AF22" s="23" cm="1">
        <f t="array" aca="1" ref="AF22" ca="1">_xlfn.IFS($F22&lt;=AF$7,0,$G22&gt;AF$7,0,AND(AF$7&gt;$G22,AF$7&lt;$H22),$L22/12*0.5,$H22&lt;AF$7,$L22/12)</f>
        <v>0</v>
      </c>
      <c r="AG22" s="23" cm="1">
        <f t="array" aca="1" ref="AG22" ca="1">_xlfn.IFS($F22&lt;=AG$7,0,$G22&gt;AG$7,0,AND(AG$7&gt;$G22,AG$7&lt;$H22),$L22/12*0.5,$H22&lt;AG$7,$L22/12)</f>
        <v>0</v>
      </c>
      <c r="AH22" s="23" cm="1">
        <f t="array" aca="1" ref="AH22" ca="1">_xlfn.IFS($F22&lt;=AH$7,0,$G22&gt;AH$7,0,AND(AH$7&gt;$G22,AH$7&lt;$H22),$L22/12*0.5,$H22&lt;AH$7,$L22/12)</f>
        <v>0</v>
      </c>
      <c r="AI22" s="23" cm="1">
        <f t="array" aca="1" ref="AI22" ca="1">_xlfn.IFS($F22&lt;=AI$7,0,$G22&gt;AI$7,0,AND(AI$7&gt;$G22,AI$7&lt;$H22),$L22/12*0.5,$H22&lt;AI$7,$L22/12)</f>
        <v>0</v>
      </c>
      <c r="AJ22" s="23" cm="1">
        <f t="array" aca="1" ref="AJ22" ca="1">_xlfn.IFS($F22&lt;=AJ$7,0,$G22&gt;AJ$7,0,AND(AJ$7&gt;$G22,AJ$7&lt;$H22),$L22/12*0.5,$H22&lt;AJ$7,$L22/12)</f>
        <v>0</v>
      </c>
      <c r="AK22" s="23" cm="1">
        <f t="array" aca="1" ref="AK22" ca="1">_xlfn.IFS($F22&lt;=AK$7,0,$G22&gt;AK$7,0,AND(AK$7&gt;$G22,AK$7&lt;$H22),$L22/12*0.5,$H22&lt;AK$7,$L22/12)</f>
        <v>0</v>
      </c>
      <c r="AL22" s="23" cm="1">
        <f t="array" aca="1" ref="AL22" ca="1">_xlfn.IFS($F22&lt;=AL$7,0,$G22&gt;AL$7,0,AND(AL$7&gt;$G22,AL$7&lt;$H22),$L22/12*0.5,$H22&lt;AL$7,$L22/12)</f>
        <v>0</v>
      </c>
      <c r="AM22" s="23" cm="1">
        <f t="array" aca="1" ref="AM22" ca="1">_xlfn.IFS($F22&lt;=AM$7,0,$G22&gt;AM$7,0,AND(AM$7&gt;$G22,AM$7&lt;$H22),$L22/12*0.5,$H22&lt;AM$7,$L22/12)</f>
        <v>0</v>
      </c>
      <c r="AN22" s="23" cm="1">
        <f t="array" aca="1" ref="AN22" ca="1">_xlfn.IFS($F22&lt;=AN$7,0,$G22&gt;AN$7,0,AND(AN$7&gt;$G22,AN$7&lt;$H22),$L22/12*0.5,$H22&lt;AN$7,$L22/12)</f>
        <v>0</v>
      </c>
      <c r="AO22" s="23" cm="1">
        <f t="array" aca="1" ref="AO22" ca="1">_xlfn.IFS($F22&lt;=AO$7,0,$G22&gt;AO$7,0,AND(AO$7&gt;$G22,AO$7&lt;$H22),$N22/12*0.5,$H22&lt;AO$7,$N22/12)</f>
        <v>0</v>
      </c>
      <c r="AP22" s="23" cm="1">
        <f t="array" aca="1" ref="AP22" ca="1">_xlfn.IFS($F22&lt;=AP$7,0,$G22&gt;AP$7,0,AND(AP$7&gt;$G22,AP$7&lt;$H22),$N22/12*0.5,$H22&lt;AP$7,$N22/12)</f>
        <v>0</v>
      </c>
      <c r="AQ22" s="23" cm="1">
        <f t="array" aca="1" ref="AQ22" ca="1">_xlfn.IFS($F22&lt;=AQ$7,0,$G22&gt;AQ$7,0,AND(AQ$7&gt;$G22,AQ$7&lt;$H22),$N22/12*0.5,$H22&lt;AQ$7,$N22/12)</f>
        <v>0</v>
      </c>
      <c r="AR22" s="23" cm="1">
        <f t="array" aca="1" ref="AR22" ca="1">_xlfn.IFS($F22&lt;=AR$7,0,$G22&gt;AR$7,0,AND(AR$7&gt;$G22,AR$7&lt;$H22),$N22/12*0.5,$H22&lt;AR$7,$N22/12)</f>
        <v>0</v>
      </c>
      <c r="AS22" s="23" cm="1">
        <f t="array" aca="1" ref="AS22" ca="1">_xlfn.IFS($F22&lt;=AS$7,0,$G22&gt;AS$7,0,AND(AS$7&gt;$G22,AS$7&lt;$H22),$N22/12*0.5,$H22&lt;AS$7,$N22/12)</f>
        <v>0</v>
      </c>
      <c r="AT22" s="23" cm="1">
        <f t="array" aca="1" ref="AT22" ca="1">_xlfn.IFS($F22&lt;=AT$7,0,$G22&gt;AT$7,0,AND(AT$7&gt;$G22,AT$7&lt;$H22),$N22/12*0.5,$H22&lt;AT$7,$N22/12)</f>
        <v>0</v>
      </c>
      <c r="AU22" s="23" cm="1">
        <f t="array" aca="1" ref="AU22" ca="1">_xlfn.IFS($F22&lt;=AU$7,0,$G22&gt;AU$7,0,AND(AU$7&gt;$G22,AU$7&lt;$H22),$N22/12*0.5,$H22&lt;AU$7,$N22/12)</f>
        <v>0</v>
      </c>
      <c r="AV22" s="23" cm="1">
        <f t="array" aca="1" ref="AV22" ca="1">_xlfn.IFS($F22&lt;=AV$7,0,$G22&gt;AV$7,0,AND(AV$7&gt;$G22,AV$7&lt;$H22),$N22/12*0.5,$H22&lt;AV$7,$N22/12)</f>
        <v>0</v>
      </c>
      <c r="AW22" s="23" cm="1">
        <f t="array" aca="1" ref="AW22" ca="1">_xlfn.IFS($F22&lt;=AW$7,0,$G22&gt;AW$7,0,AND(AW$7&gt;$G22,AW$7&lt;$H22),$N22/12*0.5,$H22&lt;AW$7,$N22/12)</f>
        <v>0</v>
      </c>
      <c r="AX22" s="23" cm="1">
        <f t="array" aca="1" ref="AX22" ca="1">_xlfn.IFS($F22&lt;=AX$7,0,$G22&gt;AX$7,0,AND(AX$7&gt;$G22,AX$7&lt;$H22),$N22/12*0.5,$H22&lt;AX$7,$N22/12)</f>
        <v>0</v>
      </c>
      <c r="AY22" s="23" cm="1">
        <f t="array" aca="1" ref="AY22" ca="1">_xlfn.IFS($F22&lt;=AY$7,0,$G22&gt;AY$7,0,AND(AY$7&gt;$G22,AY$7&lt;$H22),$N22/12*0.5,$H22&lt;AY$7,$N22/12)</f>
        <v>0</v>
      </c>
    </row>
    <row r="23" spans="1:51" ht="13" x14ac:dyDescent="0.15">
      <c r="A23" s="47"/>
      <c r="B23" s="87">
        <v>16</v>
      </c>
      <c r="C23" s="87" t="s">
        <v>56</v>
      </c>
      <c r="D23" s="89" t="s">
        <v>13</v>
      </c>
      <c r="E23" s="108">
        <v>45021</v>
      </c>
      <c r="F23" s="108">
        <v>46068</v>
      </c>
      <c r="G23" s="21">
        <f>E23+'Assumptions (START HERE)'!$C$17</f>
        <v>45201</v>
      </c>
      <c r="H23" s="21">
        <f>E23+'Assumptions (START HERE)'!$C$18</f>
        <v>45291</v>
      </c>
      <c r="I23" s="90"/>
      <c r="J23" s="23" cm="1">
        <f t="array" aca="1" ref="J23" ca="1">IF(ISBLANK(I23),
INDEX('Assumptions (START HERE)'!$B$23:$E$26,
MATCH(MID(CELL("filename",$A$1),FIND("]",CELL("filename",$A$1))+1,255),'Assumptions (START HERE)'!$B$23:$B$26,0),
MATCH(J$3,'Assumptions (START HERE)'!$B$23:$E$23,0)),I23)</f>
        <v>1350</v>
      </c>
      <c r="K23" s="90"/>
      <c r="L23" s="23" cm="1">
        <f t="array" aca="1" ref="L23" ca="1">IF(ISBLANK(K23),
INDEX('Assumptions (START HERE)'!$B$23:$E$26,
MATCH(MID(CELL("filename",$A$1),FIND("]",CELL("filename",$A$1))+1,255),'Assumptions (START HERE)'!$B$23:$B$26,0),
MATCH(L$3,'Assumptions (START HERE)'!$B$23:$E$23,0)),K23)</f>
        <v>1450</v>
      </c>
      <c r="M23" s="90"/>
      <c r="N23" s="23" cm="1">
        <f t="array" aca="1" ref="N23" ca="1">IF(ISBLANK(M23),
INDEX('Assumptions (START HERE)'!$B$23:$E$26,
MATCH(MID(CELL("filename",$A$1),FIND("]",CELL("filename",$A$1))+1,255),'Assumptions (START HERE)'!$B$23:$B$26,0),
MATCH(N$3,'Assumptions (START HERE)'!$B$23:$E$23,0)),M23)</f>
        <v>1450</v>
      </c>
      <c r="P23" s="23" cm="1">
        <f t="array" aca="1" ref="P23" ca="1">_xlfn.IFS($F23&lt;=P$7,0,$G23&gt;P$7,0,AND(P$7&gt;$G23,P$7&lt;$H23),$J23/12*0.5,$H23&lt;P$7,$J23/12)</f>
        <v>112.5</v>
      </c>
      <c r="Q23" s="23" cm="1">
        <f t="array" aca="1" ref="Q23" ca="1">_xlfn.IFS($F23&lt;=Q$7,0,$G23&gt;Q$7,0,AND(Q$7&gt;$G23,Q$7&lt;$H23),$J23/12*0.5,$H23&lt;Q$7,$J23/12)</f>
        <v>112.5</v>
      </c>
      <c r="R23" s="23" cm="1">
        <f t="array" aca="1" ref="R23" ca="1">_xlfn.IFS($F23&lt;=R$7,0,$G23&gt;R$7,0,AND(R$7&gt;$G23,R$7&lt;$H23),$J23/12*0.5,$H23&lt;R$7,$J23/12)</f>
        <v>112.5</v>
      </c>
      <c r="S23" s="23" cm="1">
        <f t="array" aca="1" ref="S23" ca="1">_xlfn.IFS($F23&lt;=S$7,0,$G23&gt;S$7,0,AND(S$7&gt;$G23,S$7&lt;$H23),$J23/12*0.5,$H23&lt;S$7,$J23/12)</f>
        <v>112.5</v>
      </c>
      <c r="T23" s="23" cm="1">
        <f t="array" aca="1" ref="T23" ca="1">_xlfn.IFS($F23&lt;=T$7,0,$G23&gt;T$7,0,AND(T$7&gt;$G23,T$7&lt;$H23),$J23/12*0.5,$H23&lt;T$7,$J23/12)</f>
        <v>112.5</v>
      </c>
      <c r="U23" s="23" cm="1">
        <f t="array" aca="1" ref="U23" ca="1">_xlfn.IFS($F23&lt;=U$7,0,$G23&gt;U$7,0,AND(U$7&gt;$G23,U$7&lt;$H23),$J23/12*0.5,$H23&lt;U$7,$J23/12)</f>
        <v>112.5</v>
      </c>
      <c r="V23" s="23" cm="1">
        <f t="array" aca="1" ref="V23" ca="1">_xlfn.IFS($F23&lt;=V$7,0,$G23&gt;V$7,0,AND(V$7&gt;$G23,V$7&lt;$H23),$J23/12*0.5,$H23&lt;V$7,$J23/12)</f>
        <v>112.5</v>
      </c>
      <c r="W23" s="23" cm="1">
        <f t="array" aca="1" ref="W23" ca="1">_xlfn.IFS($F23&lt;=W$7,0,$G23&gt;W$7,0,AND(W$7&gt;$G23,W$7&lt;$H23),$J23/12*0.5,$H23&lt;W$7,$J23/12)</f>
        <v>112.5</v>
      </c>
      <c r="X23" s="23" cm="1">
        <f t="array" aca="1" ref="X23" ca="1">_xlfn.IFS($F23&lt;=X$7,0,$G23&gt;X$7,0,AND(X$7&gt;$G23,X$7&lt;$H23),$J23/12*0.5,$H23&lt;X$7,$J23/12)</f>
        <v>112.5</v>
      </c>
      <c r="Y23" s="23" cm="1">
        <f t="array" aca="1" ref="Y23" ca="1">_xlfn.IFS($F23&lt;=Y$7,0,$G23&gt;Y$7,0,AND(Y$7&gt;$G23,Y$7&lt;$H23),$J23/12*0.5,$H23&lt;Y$7,$J23/12)</f>
        <v>112.5</v>
      </c>
      <c r="Z23" s="23" cm="1">
        <f t="array" aca="1" ref="Z23" ca="1">_xlfn.IFS($F23&lt;=Z$7,0,$G23&gt;Z$7,0,AND(Z$7&gt;$G23,Z$7&lt;$H23),$J23/12*0.5,$H23&lt;Z$7,$J23/12)</f>
        <v>112.5</v>
      </c>
      <c r="AA23" s="23" cm="1">
        <f t="array" aca="1" ref="AA23" ca="1">_xlfn.IFS($F23&lt;=AA$7,0,$G23&gt;AA$7,0,AND(AA$7&gt;$G23,AA$7&lt;$H23),$J23/12*0.5,$H23&lt;AA$7,$J23/12)</f>
        <v>112.5</v>
      </c>
      <c r="AB23" s="23" cm="1">
        <f t="array" aca="1" ref="AB23" ca="1">_xlfn.IFS($F23&lt;=AB$7,0,$G23&gt;AB$7,0,AND(AB$7&gt;$G23,AB$7&lt;$H23),$J23/12*0.5,$H23&lt;AB$7,$J23/12)</f>
        <v>112.5</v>
      </c>
      <c r="AC23" s="23" cm="1">
        <f t="array" aca="1" ref="AC23" ca="1">_xlfn.IFS($F23&lt;=AC$7,0,$G23&gt;AC$7,0,AND(AC$7&gt;$G23,AC$7&lt;$H23),$L23/12*0.5,$H23&lt;AC$7,$L23/12)</f>
        <v>120.83333333333333</v>
      </c>
      <c r="AD23" s="23" cm="1">
        <f t="array" aca="1" ref="AD23" ca="1">_xlfn.IFS($F23&lt;=AD$7,0,$G23&gt;AD$7,0,AND(AD$7&gt;$G23,AD$7&lt;$H23),$L23/12*0.5,$H23&lt;AD$7,$L23/12)</f>
        <v>0</v>
      </c>
      <c r="AE23" s="23" cm="1">
        <f t="array" aca="1" ref="AE23" ca="1">_xlfn.IFS($F23&lt;=AE$7,0,$G23&gt;AE$7,0,AND(AE$7&gt;$G23,AE$7&lt;$H23),$L23/12*0.5,$H23&lt;AE$7,$L23/12)</f>
        <v>0</v>
      </c>
      <c r="AF23" s="23" cm="1">
        <f t="array" aca="1" ref="AF23" ca="1">_xlfn.IFS($F23&lt;=AF$7,0,$G23&gt;AF$7,0,AND(AF$7&gt;$G23,AF$7&lt;$H23),$L23/12*0.5,$H23&lt;AF$7,$L23/12)</f>
        <v>0</v>
      </c>
      <c r="AG23" s="23" cm="1">
        <f t="array" aca="1" ref="AG23" ca="1">_xlfn.IFS($F23&lt;=AG$7,0,$G23&gt;AG$7,0,AND(AG$7&gt;$G23,AG$7&lt;$H23),$L23/12*0.5,$H23&lt;AG$7,$L23/12)</f>
        <v>0</v>
      </c>
      <c r="AH23" s="23" cm="1">
        <f t="array" aca="1" ref="AH23" ca="1">_xlfn.IFS($F23&lt;=AH$7,0,$G23&gt;AH$7,0,AND(AH$7&gt;$G23,AH$7&lt;$H23),$L23/12*0.5,$H23&lt;AH$7,$L23/12)</f>
        <v>0</v>
      </c>
      <c r="AI23" s="23" cm="1">
        <f t="array" aca="1" ref="AI23" ca="1">_xlfn.IFS($F23&lt;=AI$7,0,$G23&gt;AI$7,0,AND(AI$7&gt;$G23,AI$7&lt;$H23),$L23/12*0.5,$H23&lt;AI$7,$L23/12)</f>
        <v>0</v>
      </c>
      <c r="AJ23" s="23" cm="1">
        <f t="array" aca="1" ref="AJ23" ca="1">_xlfn.IFS($F23&lt;=AJ$7,0,$G23&gt;AJ$7,0,AND(AJ$7&gt;$G23,AJ$7&lt;$H23),$L23/12*0.5,$H23&lt;AJ$7,$L23/12)</f>
        <v>0</v>
      </c>
      <c r="AK23" s="23" cm="1">
        <f t="array" aca="1" ref="AK23" ca="1">_xlfn.IFS($F23&lt;=AK$7,0,$G23&gt;AK$7,0,AND(AK$7&gt;$G23,AK$7&lt;$H23),$L23/12*0.5,$H23&lt;AK$7,$L23/12)</f>
        <v>0</v>
      </c>
      <c r="AL23" s="23" cm="1">
        <f t="array" aca="1" ref="AL23" ca="1">_xlfn.IFS($F23&lt;=AL$7,0,$G23&gt;AL$7,0,AND(AL$7&gt;$G23,AL$7&lt;$H23),$L23/12*0.5,$H23&lt;AL$7,$L23/12)</f>
        <v>0</v>
      </c>
      <c r="AM23" s="23" cm="1">
        <f t="array" aca="1" ref="AM23" ca="1">_xlfn.IFS($F23&lt;=AM$7,0,$G23&gt;AM$7,0,AND(AM$7&gt;$G23,AM$7&lt;$H23),$L23/12*0.5,$H23&lt;AM$7,$L23/12)</f>
        <v>0</v>
      </c>
      <c r="AN23" s="23" cm="1">
        <f t="array" aca="1" ref="AN23" ca="1">_xlfn.IFS($F23&lt;=AN$7,0,$G23&gt;AN$7,0,AND(AN$7&gt;$G23,AN$7&lt;$H23),$L23/12*0.5,$H23&lt;AN$7,$L23/12)</f>
        <v>0</v>
      </c>
      <c r="AO23" s="23" cm="1">
        <f t="array" aca="1" ref="AO23" ca="1">_xlfn.IFS($F23&lt;=AO$7,0,$G23&gt;AO$7,0,AND(AO$7&gt;$G23,AO$7&lt;$H23),$N23/12*0.5,$H23&lt;AO$7,$N23/12)</f>
        <v>0</v>
      </c>
      <c r="AP23" s="23" cm="1">
        <f t="array" aca="1" ref="AP23" ca="1">_xlfn.IFS($F23&lt;=AP$7,0,$G23&gt;AP$7,0,AND(AP$7&gt;$G23,AP$7&lt;$H23),$N23/12*0.5,$H23&lt;AP$7,$N23/12)</f>
        <v>0</v>
      </c>
      <c r="AQ23" s="23" cm="1">
        <f t="array" aca="1" ref="AQ23" ca="1">_xlfn.IFS($F23&lt;=AQ$7,0,$G23&gt;AQ$7,0,AND(AQ$7&gt;$G23,AQ$7&lt;$H23),$N23/12*0.5,$H23&lt;AQ$7,$N23/12)</f>
        <v>0</v>
      </c>
      <c r="AR23" s="23" cm="1">
        <f t="array" aca="1" ref="AR23" ca="1">_xlfn.IFS($F23&lt;=AR$7,0,$G23&gt;AR$7,0,AND(AR$7&gt;$G23,AR$7&lt;$H23),$N23/12*0.5,$H23&lt;AR$7,$N23/12)</f>
        <v>0</v>
      </c>
      <c r="AS23" s="23" cm="1">
        <f t="array" aca="1" ref="AS23" ca="1">_xlfn.IFS($F23&lt;=AS$7,0,$G23&gt;AS$7,0,AND(AS$7&gt;$G23,AS$7&lt;$H23),$N23/12*0.5,$H23&lt;AS$7,$N23/12)</f>
        <v>0</v>
      </c>
      <c r="AT23" s="23" cm="1">
        <f t="array" aca="1" ref="AT23" ca="1">_xlfn.IFS($F23&lt;=AT$7,0,$G23&gt;AT$7,0,AND(AT$7&gt;$G23,AT$7&lt;$H23),$N23/12*0.5,$H23&lt;AT$7,$N23/12)</f>
        <v>0</v>
      </c>
      <c r="AU23" s="23" cm="1">
        <f t="array" aca="1" ref="AU23" ca="1">_xlfn.IFS($F23&lt;=AU$7,0,$G23&gt;AU$7,0,AND(AU$7&gt;$G23,AU$7&lt;$H23),$N23/12*0.5,$H23&lt;AU$7,$N23/12)</f>
        <v>0</v>
      </c>
      <c r="AV23" s="23" cm="1">
        <f t="array" aca="1" ref="AV23" ca="1">_xlfn.IFS($F23&lt;=AV$7,0,$G23&gt;AV$7,0,AND(AV$7&gt;$G23,AV$7&lt;$H23),$N23/12*0.5,$H23&lt;AV$7,$N23/12)</f>
        <v>0</v>
      </c>
      <c r="AW23" s="23" cm="1">
        <f t="array" aca="1" ref="AW23" ca="1">_xlfn.IFS($F23&lt;=AW$7,0,$G23&gt;AW$7,0,AND(AW$7&gt;$G23,AW$7&lt;$H23),$N23/12*0.5,$H23&lt;AW$7,$N23/12)</f>
        <v>0</v>
      </c>
      <c r="AX23" s="23" cm="1">
        <f t="array" aca="1" ref="AX23" ca="1">_xlfn.IFS($F23&lt;=AX$7,0,$G23&gt;AX$7,0,AND(AX$7&gt;$G23,AX$7&lt;$H23),$N23/12*0.5,$H23&lt;AX$7,$N23/12)</f>
        <v>0</v>
      </c>
      <c r="AY23" s="23" cm="1">
        <f t="array" aca="1" ref="AY23" ca="1">_xlfn.IFS($F23&lt;=AY$7,0,$G23&gt;AY$7,0,AND(AY$7&gt;$G23,AY$7&lt;$H23),$N23/12*0.5,$H23&lt;AY$7,$N23/12)</f>
        <v>0</v>
      </c>
    </row>
    <row r="24" spans="1:51" ht="13" x14ac:dyDescent="0.15">
      <c r="A24" s="47"/>
      <c r="B24" s="87">
        <v>17</v>
      </c>
      <c r="C24" s="87" t="s">
        <v>57</v>
      </c>
      <c r="D24" s="88" t="s">
        <v>18</v>
      </c>
      <c r="E24" s="108">
        <v>45028</v>
      </c>
      <c r="F24" s="109">
        <v>45884</v>
      </c>
      <c r="G24" s="21">
        <f>E24+'Assumptions (START HERE)'!$C$17</f>
        <v>45208</v>
      </c>
      <c r="H24" s="21">
        <f>E24+'Assumptions (START HERE)'!$C$18</f>
        <v>45298</v>
      </c>
      <c r="I24" s="90"/>
      <c r="J24" s="23" cm="1">
        <f t="array" aca="1" ref="J24" ca="1">IF(ISBLANK(I24),
INDEX('Assumptions (START HERE)'!$B$23:$E$26,
MATCH(MID(CELL("filename",$A$1),FIND("]",CELL("filename",$A$1))+1,255),'Assumptions (START HERE)'!$B$23:$B$26,0),
MATCH(J$3,'Assumptions (START HERE)'!$B$23:$E$23,0)),I24)</f>
        <v>1350</v>
      </c>
      <c r="K24" s="90"/>
      <c r="L24" s="23" cm="1">
        <f t="array" aca="1" ref="L24" ca="1">IF(ISBLANK(K24),
INDEX('Assumptions (START HERE)'!$B$23:$E$26,
MATCH(MID(CELL("filename",$A$1),FIND("]",CELL("filename",$A$1))+1,255),'Assumptions (START HERE)'!$B$23:$B$26,0),
MATCH(L$3,'Assumptions (START HERE)'!$B$23:$E$23,0)),K24)</f>
        <v>1450</v>
      </c>
      <c r="M24" s="90"/>
      <c r="N24" s="23" cm="1">
        <f t="array" aca="1" ref="N24" ca="1">IF(ISBLANK(M24),
INDEX('Assumptions (START HERE)'!$B$23:$E$26,
MATCH(MID(CELL("filename",$A$1),FIND("]",CELL("filename",$A$1))+1,255),'Assumptions (START HERE)'!$B$23:$B$26,0),
MATCH(N$3,'Assumptions (START HERE)'!$B$23:$E$23,0)),M24)</f>
        <v>1450</v>
      </c>
      <c r="P24" s="23" cm="1">
        <f t="array" aca="1" ref="P24" ca="1">_xlfn.IFS($F24&lt;=P$7,0,$G24&gt;P$7,0,AND(P$7&gt;$G24,P$7&lt;$H24),$J24/12*0.5,$H24&lt;P$7,$J24/12)</f>
        <v>112.5</v>
      </c>
      <c r="Q24" s="23" cm="1">
        <f t="array" aca="1" ref="Q24" ca="1">_xlfn.IFS($F24&lt;=Q$7,0,$G24&gt;Q$7,0,AND(Q$7&gt;$G24,Q$7&lt;$H24),$J24/12*0.5,$H24&lt;Q$7,$J24/12)</f>
        <v>112.5</v>
      </c>
      <c r="R24" s="23" cm="1">
        <f t="array" aca="1" ref="R24" ca="1">_xlfn.IFS($F24&lt;=R$7,0,$G24&gt;R$7,0,AND(R$7&gt;$G24,R$7&lt;$H24),$J24/12*0.5,$H24&lt;R$7,$J24/12)</f>
        <v>112.5</v>
      </c>
      <c r="S24" s="23" cm="1">
        <f t="array" aca="1" ref="S24" ca="1">_xlfn.IFS($F24&lt;=S$7,0,$G24&gt;S$7,0,AND(S$7&gt;$G24,S$7&lt;$H24),$J24/12*0.5,$H24&lt;S$7,$J24/12)</f>
        <v>112.5</v>
      </c>
      <c r="T24" s="23" cm="1">
        <f t="array" aca="1" ref="T24" ca="1">_xlfn.IFS($F24&lt;=T$7,0,$G24&gt;T$7,0,AND(T$7&gt;$G24,T$7&lt;$H24),$J24/12*0.5,$H24&lt;T$7,$J24/12)</f>
        <v>112.5</v>
      </c>
      <c r="U24" s="23" cm="1">
        <f t="array" aca="1" ref="U24" ca="1">_xlfn.IFS($F24&lt;=U$7,0,$G24&gt;U$7,0,AND(U$7&gt;$G24,U$7&lt;$H24),$J24/12*0.5,$H24&lt;U$7,$J24/12)</f>
        <v>112.5</v>
      </c>
      <c r="V24" s="23" cm="1">
        <f t="array" aca="1" ref="V24" ca="1">_xlfn.IFS($F24&lt;=V$7,0,$G24&gt;V$7,0,AND(V$7&gt;$G24,V$7&lt;$H24),$J24/12*0.5,$H24&lt;V$7,$J24/12)</f>
        <v>112.5</v>
      </c>
      <c r="W24" s="23" cm="1">
        <f t="array" aca="1" ref="W24" ca="1">_xlfn.IFS($F24&lt;=W$7,0,$G24&gt;W$7,0,AND(W$7&gt;$G24,W$7&lt;$H24),$J24/12*0.5,$H24&lt;W$7,$J24/12)</f>
        <v>112.5</v>
      </c>
      <c r="X24" s="23" cm="1">
        <f t="array" aca="1" ref="X24" ca="1">_xlfn.IFS($F24&lt;=X$7,0,$G24&gt;X$7,0,AND(X$7&gt;$G24,X$7&lt;$H24),$J24/12*0.5,$H24&lt;X$7,$J24/12)</f>
        <v>0</v>
      </c>
      <c r="Y24" s="23" cm="1">
        <f t="array" aca="1" ref="Y24" ca="1">_xlfn.IFS($F24&lt;=Y$7,0,$G24&gt;Y$7,0,AND(Y$7&gt;$G24,Y$7&lt;$H24),$J24/12*0.5,$H24&lt;Y$7,$J24/12)</f>
        <v>0</v>
      </c>
      <c r="Z24" s="23" cm="1">
        <f t="array" aca="1" ref="Z24" ca="1">_xlfn.IFS($F24&lt;=Z$7,0,$G24&gt;Z$7,0,AND(Z$7&gt;$G24,Z$7&lt;$H24),$J24/12*0.5,$H24&lt;Z$7,$J24/12)</f>
        <v>0</v>
      </c>
      <c r="AA24" s="23" cm="1">
        <f t="array" aca="1" ref="AA24" ca="1">_xlfn.IFS($F24&lt;=AA$7,0,$G24&gt;AA$7,0,AND(AA$7&gt;$G24,AA$7&lt;$H24),$J24/12*0.5,$H24&lt;AA$7,$J24/12)</f>
        <v>0</v>
      </c>
      <c r="AB24" s="23" cm="1">
        <f t="array" aca="1" ref="AB24" ca="1">_xlfn.IFS($F24&lt;=AB$7,0,$G24&gt;AB$7,0,AND(AB$7&gt;$G24,AB$7&lt;$H24),$J24/12*0.5,$H24&lt;AB$7,$J24/12)</f>
        <v>0</v>
      </c>
      <c r="AC24" s="23" cm="1">
        <f t="array" aca="1" ref="AC24" ca="1">_xlfn.IFS($F24&lt;=AC$7,0,$G24&gt;AC$7,0,AND(AC$7&gt;$G24,AC$7&lt;$H24),$L24/12*0.5,$H24&lt;AC$7,$L24/12)</f>
        <v>0</v>
      </c>
      <c r="AD24" s="23" cm="1">
        <f t="array" aca="1" ref="AD24" ca="1">_xlfn.IFS($F24&lt;=AD$7,0,$G24&gt;AD$7,0,AND(AD$7&gt;$G24,AD$7&lt;$H24),$L24/12*0.5,$H24&lt;AD$7,$L24/12)</f>
        <v>0</v>
      </c>
      <c r="AE24" s="23" cm="1">
        <f t="array" aca="1" ref="AE24" ca="1">_xlfn.IFS($F24&lt;=AE$7,0,$G24&gt;AE$7,0,AND(AE$7&gt;$G24,AE$7&lt;$H24),$L24/12*0.5,$H24&lt;AE$7,$L24/12)</f>
        <v>0</v>
      </c>
      <c r="AF24" s="23" cm="1">
        <f t="array" aca="1" ref="AF24" ca="1">_xlfn.IFS($F24&lt;=AF$7,0,$G24&gt;AF$7,0,AND(AF$7&gt;$G24,AF$7&lt;$H24),$L24/12*0.5,$H24&lt;AF$7,$L24/12)</f>
        <v>0</v>
      </c>
      <c r="AG24" s="23" cm="1">
        <f t="array" aca="1" ref="AG24" ca="1">_xlfn.IFS($F24&lt;=AG$7,0,$G24&gt;AG$7,0,AND(AG$7&gt;$G24,AG$7&lt;$H24),$L24/12*0.5,$H24&lt;AG$7,$L24/12)</f>
        <v>0</v>
      </c>
      <c r="AH24" s="23" cm="1">
        <f t="array" aca="1" ref="AH24" ca="1">_xlfn.IFS($F24&lt;=AH$7,0,$G24&gt;AH$7,0,AND(AH$7&gt;$G24,AH$7&lt;$H24),$L24/12*0.5,$H24&lt;AH$7,$L24/12)</f>
        <v>0</v>
      </c>
      <c r="AI24" s="23" cm="1">
        <f t="array" aca="1" ref="AI24" ca="1">_xlfn.IFS($F24&lt;=AI$7,0,$G24&gt;AI$7,0,AND(AI$7&gt;$G24,AI$7&lt;$H24),$L24/12*0.5,$H24&lt;AI$7,$L24/12)</f>
        <v>0</v>
      </c>
      <c r="AJ24" s="23" cm="1">
        <f t="array" aca="1" ref="AJ24" ca="1">_xlfn.IFS($F24&lt;=AJ$7,0,$G24&gt;AJ$7,0,AND(AJ$7&gt;$G24,AJ$7&lt;$H24),$L24/12*0.5,$H24&lt;AJ$7,$L24/12)</f>
        <v>0</v>
      </c>
      <c r="AK24" s="23" cm="1">
        <f t="array" aca="1" ref="AK24" ca="1">_xlfn.IFS($F24&lt;=AK$7,0,$G24&gt;AK$7,0,AND(AK$7&gt;$G24,AK$7&lt;$H24),$L24/12*0.5,$H24&lt;AK$7,$L24/12)</f>
        <v>0</v>
      </c>
      <c r="AL24" s="23" cm="1">
        <f t="array" aca="1" ref="AL24" ca="1">_xlfn.IFS($F24&lt;=AL$7,0,$G24&gt;AL$7,0,AND(AL$7&gt;$G24,AL$7&lt;$H24),$L24/12*0.5,$H24&lt;AL$7,$L24/12)</f>
        <v>0</v>
      </c>
      <c r="AM24" s="23" cm="1">
        <f t="array" aca="1" ref="AM24" ca="1">_xlfn.IFS($F24&lt;=AM$7,0,$G24&gt;AM$7,0,AND(AM$7&gt;$G24,AM$7&lt;$H24),$L24/12*0.5,$H24&lt;AM$7,$L24/12)</f>
        <v>0</v>
      </c>
      <c r="AN24" s="23" cm="1">
        <f t="array" aca="1" ref="AN24" ca="1">_xlfn.IFS($F24&lt;=AN$7,0,$G24&gt;AN$7,0,AND(AN$7&gt;$G24,AN$7&lt;$H24),$L24/12*0.5,$H24&lt;AN$7,$L24/12)</f>
        <v>0</v>
      </c>
      <c r="AO24" s="23" cm="1">
        <f t="array" aca="1" ref="AO24" ca="1">_xlfn.IFS($F24&lt;=AO$7,0,$G24&gt;AO$7,0,AND(AO$7&gt;$G24,AO$7&lt;$H24),$N24/12*0.5,$H24&lt;AO$7,$N24/12)</f>
        <v>0</v>
      </c>
      <c r="AP24" s="23" cm="1">
        <f t="array" aca="1" ref="AP24" ca="1">_xlfn.IFS($F24&lt;=AP$7,0,$G24&gt;AP$7,0,AND(AP$7&gt;$G24,AP$7&lt;$H24),$N24/12*0.5,$H24&lt;AP$7,$N24/12)</f>
        <v>0</v>
      </c>
      <c r="AQ24" s="23" cm="1">
        <f t="array" aca="1" ref="AQ24" ca="1">_xlfn.IFS($F24&lt;=AQ$7,0,$G24&gt;AQ$7,0,AND(AQ$7&gt;$G24,AQ$7&lt;$H24),$N24/12*0.5,$H24&lt;AQ$7,$N24/12)</f>
        <v>0</v>
      </c>
      <c r="AR24" s="23" cm="1">
        <f t="array" aca="1" ref="AR24" ca="1">_xlfn.IFS($F24&lt;=AR$7,0,$G24&gt;AR$7,0,AND(AR$7&gt;$G24,AR$7&lt;$H24),$N24/12*0.5,$H24&lt;AR$7,$N24/12)</f>
        <v>0</v>
      </c>
      <c r="AS24" s="23" cm="1">
        <f t="array" aca="1" ref="AS24" ca="1">_xlfn.IFS($F24&lt;=AS$7,0,$G24&gt;AS$7,0,AND(AS$7&gt;$G24,AS$7&lt;$H24),$N24/12*0.5,$H24&lt;AS$7,$N24/12)</f>
        <v>0</v>
      </c>
      <c r="AT24" s="23" cm="1">
        <f t="array" aca="1" ref="AT24" ca="1">_xlfn.IFS($F24&lt;=AT$7,0,$G24&gt;AT$7,0,AND(AT$7&gt;$G24,AT$7&lt;$H24),$N24/12*0.5,$H24&lt;AT$7,$N24/12)</f>
        <v>0</v>
      </c>
      <c r="AU24" s="23" cm="1">
        <f t="array" aca="1" ref="AU24" ca="1">_xlfn.IFS($F24&lt;=AU$7,0,$G24&gt;AU$7,0,AND(AU$7&gt;$G24,AU$7&lt;$H24),$N24/12*0.5,$H24&lt;AU$7,$N24/12)</f>
        <v>0</v>
      </c>
      <c r="AV24" s="23" cm="1">
        <f t="array" aca="1" ref="AV24" ca="1">_xlfn.IFS($F24&lt;=AV$7,0,$G24&gt;AV$7,0,AND(AV$7&gt;$G24,AV$7&lt;$H24),$N24/12*0.5,$H24&lt;AV$7,$N24/12)</f>
        <v>0</v>
      </c>
      <c r="AW24" s="23" cm="1">
        <f t="array" aca="1" ref="AW24" ca="1">_xlfn.IFS($F24&lt;=AW$7,0,$G24&gt;AW$7,0,AND(AW$7&gt;$G24,AW$7&lt;$H24),$N24/12*0.5,$H24&lt;AW$7,$N24/12)</f>
        <v>0</v>
      </c>
      <c r="AX24" s="23" cm="1">
        <f t="array" aca="1" ref="AX24" ca="1">_xlfn.IFS($F24&lt;=AX$7,0,$G24&gt;AX$7,0,AND(AX$7&gt;$G24,AX$7&lt;$H24),$N24/12*0.5,$H24&lt;AX$7,$N24/12)</f>
        <v>0</v>
      </c>
      <c r="AY24" s="23" cm="1">
        <f t="array" aca="1" ref="AY24" ca="1">_xlfn.IFS($F24&lt;=AY$7,0,$G24&gt;AY$7,0,AND(AY$7&gt;$G24,AY$7&lt;$H24),$N24/12*0.5,$H24&lt;AY$7,$N24/12)</f>
        <v>0</v>
      </c>
    </row>
    <row r="25" spans="1:51" ht="13" x14ac:dyDescent="0.15">
      <c r="A25" s="47"/>
      <c r="B25" s="87">
        <v>18</v>
      </c>
      <c r="C25" s="87" t="s">
        <v>58</v>
      </c>
      <c r="D25" s="88" t="s">
        <v>18</v>
      </c>
      <c r="E25" s="108">
        <v>45063</v>
      </c>
      <c r="F25" s="108">
        <v>45792</v>
      </c>
      <c r="G25" s="21">
        <f>E25+'Assumptions (START HERE)'!$C$17</f>
        <v>45243</v>
      </c>
      <c r="H25" s="21">
        <f>E25+'Assumptions (START HERE)'!$C$18</f>
        <v>45333</v>
      </c>
      <c r="I25" s="90"/>
      <c r="J25" s="23" cm="1">
        <f t="array" aca="1" ref="J25" ca="1">IF(ISBLANK(I25),
INDEX('Assumptions (START HERE)'!$B$23:$E$26,
MATCH(MID(CELL("filename",$A$1),FIND("]",CELL("filename",$A$1))+1,255),'Assumptions (START HERE)'!$B$23:$B$26,0),
MATCH(J$3,'Assumptions (START HERE)'!$B$23:$E$23,0)),I25)</f>
        <v>1350</v>
      </c>
      <c r="K25" s="90"/>
      <c r="L25" s="23" cm="1">
        <f t="array" aca="1" ref="L25" ca="1">IF(ISBLANK(K25),
INDEX('Assumptions (START HERE)'!$B$23:$E$26,
MATCH(MID(CELL("filename",$A$1),FIND("]",CELL("filename",$A$1))+1,255),'Assumptions (START HERE)'!$B$23:$B$26,0),
MATCH(L$3,'Assumptions (START HERE)'!$B$23:$E$23,0)),K25)</f>
        <v>1450</v>
      </c>
      <c r="M25" s="90"/>
      <c r="N25" s="23" cm="1">
        <f t="array" aca="1" ref="N25" ca="1">IF(ISBLANK(M25),
INDEX('Assumptions (START HERE)'!$B$23:$E$26,
MATCH(MID(CELL("filename",$A$1),FIND("]",CELL("filename",$A$1))+1,255),'Assumptions (START HERE)'!$B$23:$B$26,0),
MATCH(N$3,'Assumptions (START HERE)'!$B$23:$E$23,0)),M25)</f>
        <v>1450</v>
      </c>
      <c r="P25" s="23" cm="1">
        <f t="array" aca="1" ref="P25" ca="1">_xlfn.IFS($F25&lt;=P$7,0,$G25&gt;P$7,0,AND(P$7&gt;$G25,P$7&lt;$H25),$J25/12*0.5,$H25&lt;P$7,$J25/12)</f>
        <v>112.5</v>
      </c>
      <c r="Q25" s="23" cm="1">
        <f t="array" aca="1" ref="Q25" ca="1">_xlfn.IFS($F25&lt;=Q$7,0,$G25&gt;Q$7,0,AND(Q$7&gt;$G25,Q$7&lt;$H25),$J25/12*0.5,$H25&lt;Q$7,$J25/12)</f>
        <v>112.5</v>
      </c>
      <c r="R25" s="23" cm="1">
        <f t="array" aca="1" ref="R25" ca="1">_xlfn.IFS($F25&lt;=R$7,0,$G25&gt;R$7,0,AND(R$7&gt;$G25,R$7&lt;$H25),$J25/12*0.5,$H25&lt;R$7,$J25/12)</f>
        <v>112.5</v>
      </c>
      <c r="S25" s="23" cm="1">
        <f t="array" aca="1" ref="S25" ca="1">_xlfn.IFS($F25&lt;=S$7,0,$G25&gt;S$7,0,AND(S$7&gt;$G25,S$7&lt;$H25),$J25/12*0.5,$H25&lt;S$7,$J25/12)</f>
        <v>112.5</v>
      </c>
      <c r="T25" s="23" cm="1">
        <f t="array" aca="1" ref="T25" ca="1">_xlfn.IFS($F25&lt;=T$7,0,$G25&gt;T$7,0,AND(T$7&gt;$G25,T$7&lt;$H25),$J25/12*0.5,$H25&lt;T$7,$J25/12)</f>
        <v>112.5</v>
      </c>
      <c r="U25" s="23" cm="1">
        <f t="array" aca="1" ref="U25" ca="1">_xlfn.IFS($F25&lt;=U$7,0,$G25&gt;U$7,0,AND(U$7&gt;$G25,U$7&lt;$H25),$J25/12*0.5,$H25&lt;U$7,$J25/12)</f>
        <v>0</v>
      </c>
      <c r="V25" s="23" cm="1">
        <f t="array" aca="1" ref="V25" ca="1">_xlfn.IFS($F25&lt;=V$7,0,$G25&gt;V$7,0,AND(V$7&gt;$G25,V$7&lt;$H25),$J25/12*0.5,$H25&lt;V$7,$J25/12)</f>
        <v>0</v>
      </c>
      <c r="W25" s="23" cm="1">
        <f t="array" aca="1" ref="W25" ca="1">_xlfn.IFS($F25&lt;=W$7,0,$G25&gt;W$7,0,AND(W$7&gt;$G25,W$7&lt;$H25),$J25/12*0.5,$H25&lt;W$7,$J25/12)</f>
        <v>0</v>
      </c>
      <c r="X25" s="23" cm="1">
        <f t="array" aca="1" ref="X25" ca="1">_xlfn.IFS($F25&lt;=X$7,0,$G25&gt;X$7,0,AND(X$7&gt;$G25,X$7&lt;$H25),$J25/12*0.5,$H25&lt;X$7,$J25/12)</f>
        <v>0</v>
      </c>
      <c r="Y25" s="23" cm="1">
        <f t="array" aca="1" ref="Y25" ca="1">_xlfn.IFS($F25&lt;=Y$7,0,$G25&gt;Y$7,0,AND(Y$7&gt;$G25,Y$7&lt;$H25),$J25/12*0.5,$H25&lt;Y$7,$J25/12)</f>
        <v>0</v>
      </c>
      <c r="Z25" s="23" cm="1">
        <f t="array" aca="1" ref="Z25" ca="1">_xlfn.IFS($F25&lt;=Z$7,0,$G25&gt;Z$7,0,AND(Z$7&gt;$G25,Z$7&lt;$H25),$J25/12*0.5,$H25&lt;Z$7,$J25/12)</f>
        <v>0</v>
      </c>
      <c r="AA25" s="23" cm="1">
        <f t="array" aca="1" ref="AA25" ca="1">_xlfn.IFS($F25&lt;=AA$7,0,$G25&gt;AA$7,0,AND(AA$7&gt;$G25,AA$7&lt;$H25),$J25/12*0.5,$H25&lt;AA$7,$J25/12)</f>
        <v>0</v>
      </c>
      <c r="AB25" s="23" cm="1">
        <f t="array" aca="1" ref="AB25" ca="1">_xlfn.IFS($F25&lt;=AB$7,0,$G25&gt;AB$7,0,AND(AB$7&gt;$G25,AB$7&lt;$H25),$J25/12*0.5,$H25&lt;AB$7,$J25/12)</f>
        <v>0</v>
      </c>
      <c r="AC25" s="23" cm="1">
        <f t="array" aca="1" ref="AC25" ca="1">_xlfn.IFS($F25&lt;=AC$7,0,$G25&gt;AC$7,0,AND(AC$7&gt;$G25,AC$7&lt;$H25),$L25/12*0.5,$H25&lt;AC$7,$L25/12)</f>
        <v>0</v>
      </c>
      <c r="AD25" s="23" cm="1">
        <f t="array" aca="1" ref="AD25" ca="1">_xlfn.IFS($F25&lt;=AD$7,0,$G25&gt;AD$7,0,AND(AD$7&gt;$G25,AD$7&lt;$H25),$L25/12*0.5,$H25&lt;AD$7,$L25/12)</f>
        <v>0</v>
      </c>
      <c r="AE25" s="23" cm="1">
        <f t="array" aca="1" ref="AE25" ca="1">_xlfn.IFS($F25&lt;=AE$7,0,$G25&gt;AE$7,0,AND(AE$7&gt;$G25,AE$7&lt;$H25),$L25/12*0.5,$H25&lt;AE$7,$L25/12)</f>
        <v>0</v>
      </c>
      <c r="AF25" s="23" cm="1">
        <f t="array" aca="1" ref="AF25" ca="1">_xlfn.IFS($F25&lt;=AF$7,0,$G25&gt;AF$7,0,AND(AF$7&gt;$G25,AF$7&lt;$H25),$L25/12*0.5,$H25&lt;AF$7,$L25/12)</f>
        <v>0</v>
      </c>
      <c r="AG25" s="23" cm="1">
        <f t="array" aca="1" ref="AG25" ca="1">_xlfn.IFS($F25&lt;=AG$7,0,$G25&gt;AG$7,0,AND(AG$7&gt;$G25,AG$7&lt;$H25),$L25/12*0.5,$H25&lt;AG$7,$L25/12)</f>
        <v>0</v>
      </c>
      <c r="AH25" s="23" cm="1">
        <f t="array" aca="1" ref="AH25" ca="1">_xlfn.IFS($F25&lt;=AH$7,0,$G25&gt;AH$7,0,AND(AH$7&gt;$G25,AH$7&lt;$H25),$L25/12*0.5,$H25&lt;AH$7,$L25/12)</f>
        <v>0</v>
      </c>
      <c r="AI25" s="23" cm="1">
        <f t="array" aca="1" ref="AI25" ca="1">_xlfn.IFS($F25&lt;=AI$7,0,$G25&gt;AI$7,0,AND(AI$7&gt;$G25,AI$7&lt;$H25),$L25/12*0.5,$H25&lt;AI$7,$L25/12)</f>
        <v>0</v>
      </c>
      <c r="AJ25" s="23" cm="1">
        <f t="array" aca="1" ref="AJ25" ca="1">_xlfn.IFS($F25&lt;=AJ$7,0,$G25&gt;AJ$7,0,AND(AJ$7&gt;$G25,AJ$7&lt;$H25),$L25/12*0.5,$H25&lt;AJ$7,$L25/12)</f>
        <v>0</v>
      </c>
      <c r="AK25" s="23" cm="1">
        <f t="array" aca="1" ref="AK25" ca="1">_xlfn.IFS($F25&lt;=AK$7,0,$G25&gt;AK$7,0,AND(AK$7&gt;$G25,AK$7&lt;$H25),$L25/12*0.5,$H25&lt;AK$7,$L25/12)</f>
        <v>0</v>
      </c>
      <c r="AL25" s="23" cm="1">
        <f t="array" aca="1" ref="AL25" ca="1">_xlfn.IFS($F25&lt;=AL$7,0,$G25&gt;AL$7,0,AND(AL$7&gt;$G25,AL$7&lt;$H25),$L25/12*0.5,$H25&lt;AL$7,$L25/12)</f>
        <v>0</v>
      </c>
      <c r="AM25" s="23" cm="1">
        <f t="array" aca="1" ref="AM25" ca="1">_xlfn.IFS($F25&lt;=AM$7,0,$G25&gt;AM$7,0,AND(AM$7&gt;$G25,AM$7&lt;$H25),$L25/12*0.5,$H25&lt;AM$7,$L25/12)</f>
        <v>0</v>
      </c>
      <c r="AN25" s="23" cm="1">
        <f t="array" aca="1" ref="AN25" ca="1">_xlfn.IFS($F25&lt;=AN$7,0,$G25&gt;AN$7,0,AND(AN$7&gt;$G25,AN$7&lt;$H25),$L25/12*0.5,$H25&lt;AN$7,$L25/12)</f>
        <v>0</v>
      </c>
      <c r="AO25" s="23" cm="1">
        <f t="array" aca="1" ref="AO25" ca="1">_xlfn.IFS($F25&lt;=AO$7,0,$G25&gt;AO$7,0,AND(AO$7&gt;$G25,AO$7&lt;$H25),$N25/12*0.5,$H25&lt;AO$7,$N25/12)</f>
        <v>0</v>
      </c>
      <c r="AP25" s="23" cm="1">
        <f t="array" aca="1" ref="AP25" ca="1">_xlfn.IFS($F25&lt;=AP$7,0,$G25&gt;AP$7,0,AND(AP$7&gt;$G25,AP$7&lt;$H25),$N25/12*0.5,$H25&lt;AP$7,$N25/12)</f>
        <v>0</v>
      </c>
      <c r="AQ25" s="23" cm="1">
        <f t="array" aca="1" ref="AQ25" ca="1">_xlfn.IFS($F25&lt;=AQ$7,0,$G25&gt;AQ$7,0,AND(AQ$7&gt;$G25,AQ$7&lt;$H25),$N25/12*0.5,$H25&lt;AQ$7,$N25/12)</f>
        <v>0</v>
      </c>
      <c r="AR25" s="23" cm="1">
        <f t="array" aca="1" ref="AR25" ca="1">_xlfn.IFS($F25&lt;=AR$7,0,$G25&gt;AR$7,0,AND(AR$7&gt;$G25,AR$7&lt;$H25),$N25/12*0.5,$H25&lt;AR$7,$N25/12)</f>
        <v>0</v>
      </c>
      <c r="AS25" s="23" cm="1">
        <f t="array" aca="1" ref="AS25" ca="1">_xlfn.IFS($F25&lt;=AS$7,0,$G25&gt;AS$7,0,AND(AS$7&gt;$G25,AS$7&lt;$H25),$N25/12*0.5,$H25&lt;AS$7,$N25/12)</f>
        <v>0</v>
      </c>
      <c r="AT25" s="23" cm="1">
        <f t="array" aca="1" ref="AT25" ca="1">_xlfn.IFS($F25&lt;=AT$7,0,$G25&gt;AT$7,0,AND(AT$7&gt;$G25,AT$7&lt;$H25),$N25/12*0.5,$H25&lt;AT$7,$N25/12)</f>
        <v>0</v>
      </c>
      <c r="AU25" s="23" cm="1">
        <f t="array" aca="1" ref="AU25" ca="1">_xlfn.IFS($F25&lt;=AU$7,0,$G25&gt;AU$7,0,AND(AU$7&gt;$G25,AU$7&lt;$H25),$N25/12*0.5,$H25&lt;AU$7,$N25/12)</f>
        <v>0</v>
      </c>
      <c r="AV25" s="23" cm="1">
        <f t="array" aca="1" ref="AV25" ca="1">_xlfn.IFS($F25&lt;=AV$7,0,$G25&gt;AV$7,0,AND(AV$7&gt;$G25,AV$7&lt;$H25),$N25/12*0.5,$H25&lt;AV$7,$N25/12)</f>
        <v>0</v>
      </c>
      <c r="AW25" s="23" cm="1">
        <f t="array" aca="1" ref="AW25" ca="1">_xlfn.IFS($F25&lt;=AW$7,0,$G25&gt;AW$7,0,AND(AW$7&gt;$G25,AW$7&lt;$H25),$N25/12*0.5,$H25&lt;AW$7,$N25/12)</f>
        <v>0</v>
      </c>
      <c r="AX25" s="23" cm="1">
        <f t="array" aca="1" ref="AX25" ca="1">_xlfn.IFS($F25&lt;=AX$7,0,$G25&gt;AX$7,0,AND(AX$7&gt;$G25,AX$7&lt;$H25),$N25/12*0.5,$H25&lt;AX$7,$N25/12)</f>
        <v>0</v>
      </c>
      <c r="AY25" s="23" cm="1">
        <f t="array" aca="1" ref="AY25" ca="1">_xlfn.IFS($F25&lt;=AY$7,0,$G25&gt;AY$7,0,AND(AY$7&gt;$G25,AY$7&lt;$H25),$N25/12*0.5,$H25&lt;AY$7,$N25/12)</f>
        <v>0</v>
      </c>
    </row>
    <row r="26" spans="1:51" ht="13" x14ac:dyDescent="0.15">
      <c r="A26" s="47"/>
      <c r="B26" s="87">
        <v>19</v>
      </c>
      <c r="C26" s="87" t="s">
        <v>59</v>
      </c>
      <c r="D26" s="89" t="s">
        <v>19</v>
      </c>
      <c r="E26" s="108">
        <v>45098</v>
      </c>
      <c r="F26" s="108">
        <v>46068</v>
      </c>
      <c r="G26" s="21">
        <f>E26+'Assumptions (START HERE)'!$C$17</f>
        <v>45278</v>
      </c>
      <c r="H26" s="21">
        <f>E26+'Assumptions (START HERE)'!$C$18</f>
        <v>45368</v>
      </c>
      <c r="I26" s="90"/>
      <c r="J26" s="23" cm="1">
        <f t="array" aca="1" ref="J26" ca="1">IF(ISBLANK(I26),
INDEX('Assumptions (START HERE)'!$B$23:$E$26,
MATCH(MID(CELL("filename",$A$1),FIND("]",CELL("filename",$A$1))+1,255),'Assumptions (START HERE)'!$B$23:$B$26,0),
MATCH(J$3,'Assumptions (START HERE)'!$B$23:$E$23,0)),I26)</f>
        <v>1350</v>
      </c>
      <c r="K26" s="90"/>
      <c r="L26" s="23" cm="1">
        <f t="array" aca="1" ref="L26" ca="1">IF(ISBLANK(K26),
INDEX('Assumptions (START HERE)'!$B$23:$E$26,
MATCH(MID(CELL("filename",$A$1),FIND("]",CELL("filename",$A$1))+1,255),'Assumptions (START HERE)'!$B$23:$B$26,0),
MATCH(L$3,'Assumptions (START HERE)'!$B$23:$E$23,0)),K26)</f>
        <v>1450</v>
      </c>
      <c r="M26" s="90"/>
      <c r="N26" s="23" cm="1">
        <f t="array" aca="1" ref="N26" ca="1">IF(ISBLANK(M26),
INDEX('Assumptions (START HERE)'!$B$23:$E$26,
MATCH(MID(CELL("filename",$A$1),FIND("]",CELL("filename",$A$1))+1,255),'Assumptions (START HERE)'!$B$23:$B$26,0),
MATCH(N$3,'Assumptions (START HERE)'!$B$23:$E$23,0)),M26)</f>
        <v>1450</v>
      </c>
      <c r="P26" s="23" cm="1">
        <f t="array" aca="1" ref="P26" ca="1">_xlfn.IFS($F26&lt;=P$7,0,$G26&gt;P$7,0,AND(P$7&gt;$G26,P$7&lt;$H26),$J26/12*0.5,$H26&lt;P$7,$J26/12)</f>
        <v>112.5</v>
      </c>
      <c r="Q26" s="23" cm="1">
        <f t="array" aca="1" ref="Q26" ca="1">_xlfn.IFS($F26&lt;=Q$7,0,$G26&gt;Q$7,0,AND(Q$7&gt;$G26,Q$7&lt;$H26),$J26/12*0.5,$H26&lt;Q$7,$J26/12)</f>
        <v>112.5</v>
      </c>
      <c r="R26" s="23" cm="1">
        <f t="array" aca="1" ref="R26" ca="1">_xlfn.IFS($F26&lt;=R$7,0,$G26&gt;R$7,0,AND(R$7&gt;$G26,R$7&lt;$H26),$J26/12*0.5,$H26&lt;R$7,$J26/12)</f>
        <v>112.5</v>
      </c>
      <c r="S26" s="23" cm="1">
        <f t="array" aca="1" ref="S26" ca="1">_xlfn.IFS($F26&lt;=S$7,0,$G26&gt;S$7,0,AND(S$7&gt;$G26,S$7&lt;$H26),$J26/12*0.5,$H26&lt;S$7,$J26/12)</f>
        <v>112.5</v>
      </c>
      <c r="T26" s="23" cm="1">
        <f t="array" aca="1" ref="T26" ca="1">_xlfn.IFS($F26&lt;=T$7,0,$G26&gt;T$7,0,AND(T$7&gt;$G26,T$7&lt;$H26),$J26/12*0.5,$H26&lt;T$7,$J26/12)</f>
        <v>112.5</v>
      </c>
      <c r="U26" s="23" cm="1">
        <f t="array" aca="1" ref="U26" ca="1">_xlfn.IFS($F26&lt;=U$7,0,$G26&gt;U$7,0,AND(U$7&gt;$G26,U$7&lt;$H26),$J26/12*0.5,$H26&lt;U$7,$J26/12)</f>
        <v>112.5</v>
      </c>
      <c r="V26" s="23" cm="1">
        <f t="array" aca="1" ref="V26" ca="1">_xlfn.IFS($F26&lt;=V$7,0,$G26&gt;V$7,0,AND(V$7&gt;$G26,V$7&lt;$H26),$J26/12*0.5,$H26&lt;V$7,$J26/12)</f>
        <v>112.5</v>
      </c>
      <c r="W26" s="23" cm="1">
        <f t="array" aca="1" ref="W26" ca="1">_xlfn.IFS($F26&lt;=W$7,0,$G26&gt;W$7,0,AND(W$7&gt;$G26,W$7&lt;$H26),$J26/12*0.5,$H26&lt;W$7,$J26/12)</f>
        <v>112.5</v>
      </c>
      <c r="X26" s="23" cm="1">
        <f t="array" aca="1" ref="X26" ca="1">_xlfn.IFS($F26&lt;=X$7,0,$G26&gt;X$7,0,AND(X$7&gt;$G26,X$7&lt;$H26),$J26/12*0.5,$H26&lt;X$7,$J26/12)</f>
        <v>112.5</v>
      </c>
      <c r="Y26" s="23" cm="1">
        <f t="array" aca="1" ref="Y26" ca="1">_xlfn.IFS($F26&lt;=Y$7,0,$G26&gt;Y$7,0,AND(Y$7&gt;$G26,Y$7&lt;$H26),$J26/12*0.5,$H26&lt;Y$7,$J26/12)</f>
        <v>112.5</v>
      </c>
      <c r="Z26" s="23" cm="1">
        <f t="array" aca="1" ref="Z26" ca="1">_xlfn.IFS($F26&lt;=Z$7,0,$G26&gt;Z$7,0,AND(Z$7&gt;$G26,Z$7&lt;$H26),$J26/12*0.5,$H26&lt;Z$7,$J26/12)</f>
        <v>112.5</v>
      </c>
      <c r="AA26" s="23" cm="1">
        <f t="array" aca="1" ref="AA26" ca="1">_xlfn.IFS($F26&lt;=AA$7,0,$G26&gt;AA$7,0,AND(AA$7&gt;$G26,AA$7&lt;$H26),$J26/12*0.5,$H26&lt;AA$7,$J26/12)</f>
        <v>112.5</v>
      </c>
      <c r="AB26" s="23" cm="1">
        <f t="array" aca="1" ref="AB26" ca="1">_xlfn.IFS($F26&lt;=AB$7,0,$G26&gt;AB$7,0,AND(AB$7&gt;$G26,AB$7&lt;$H26),$J26/12*0.5,$H26&lt;AB$7,$J26/12)</f>
        <v>112.5</v>
      </c>
      <c r="AC26" s="23" cm="1">
        <f t="array" aca="1" ref="AC26" ca="1">_xlfn.IFS($F26&lt;=AC$7,0,$G26&gt;AC$7,0,AND(AC$7&gt;$G26,AC$7&lt;$H26),$L26/12*0.5,$H26&lt;AC$7,$L26/12)</f>
        <v>120.83333333333333</v>
      </c>
      <c r="AD26" s="23" cm="1">
        <f t="array" aca="1" ref="AD26" ca="1">_xlfn.IFS($F26&lt;=AD$7,0,$G26&gt;AD$7,0,AND(AD$7&gt;$G26,AD$7&lt;$H26),$L26/12*0.5,$H26&lt;AD$7,$L26/12)</f>
        <v>0</v>
      </c>
      <c r="AE26" s="23" cm="1">
        <f t="array" aca="1" ref="AE26" ca="1">_xlfn.IFS($F26&lt;=AE$7,0,$G26&gt;AE$7,0,AND(AE$7&gt;$G26,AE$7&lt;$H26),$L26/12*0.5,$H26&lt;AE$7,$L26/12)</f>
        <v>0</v>
      </c>
      <c r="AF26" s="23" cm="1">
        <f t="array" aca="1" ref="AF26" ca="1">_xlfn.IFS($F26&lt;=AF$7,0,$G26&gt;AF$7,0,AND(AF$7&gt;$G26,AF$7&lt;$H26),$L26/12*0.5,$H26&lt;AF$7,$L26/12)</f>
        <v>0</v>
      </c>
      <c r="AG26" s="23" cm="1">
        <f t="array" aca="1" ref="AG26" ca="1">_xlfn.IFS($F26&lt;=AG$7,0,$G26&gt;AG$7,0,AND(AG$7&gt;$G26,AG$7&lt;$H26),$L26/12*0.5,$H26&lt;AG$7,$L26/12)</f>
        <v>0</v>
      </c>
      <c r="AH26" s="23" cm="1">
        <f t="array" aca="1" ref="AH26" ca="1">_xlfn.IFS($F26&lt;=AH$7,0,$G26&gt;AH$7,0,AND(AH$7&gt;$G26,AH$7&lt;$H26),$L26/12*0.5,$H26&lt;AH$7,$L26/12)</f>
        <v>0</v>
      </c>
      <c r="AI26" s="23" cm="1">
        <f t="array" aca="1" ref="AI26" ca="1">_xlfn.IFS($F26&lt;=AI$7,0,$G26&gt;AI$7,0,AND(AI$7&gt;$G26,AI$7&lt;$H26),$L26/12*0.5,$H26&lt;AI$7,$L26/12)</f>
        <v>0</v>
      </c>
      <c r="AJ26" s="23" cm="1">
        <f t="array" aca="1" ref="AJ26" ca="1">_xlfn.IFS($F26&lt;=AJ$7,0,$G26&gt;AJ$7,0,AND(AJ$7&gt;$G26,AJ$7&lt;$H26),$L26/12*0.5,$H26&lt;AJ$7,$L26/12)</f>
        <v>0</v>
      </c>
      <c r="AK26" s="23" cm="1">
        <f t="array" aca="1" ref="AK26" ca="1">_xlfn.IFS($F26&lt;=AK$7,0,$G26&gt;AK$7,0,AND(AK$7&gt;$G26,AK$7&lt;$H26),$L26/12*0.5,$H26&lt;AK$7,$L26/12)</f>
        <v>0</v>
      </c>
      <c r="AL26" s="23" cm="1">
        <f t="array" aca="1" ref="AL26" ca="1">_xlfn.IFS($F26&lt;=AL$7,0,$G26&gt;AL$7,0,AND(AL$7&gt;$G26,AL$7&lt;$H26),$L26/12*0.5,$H26&lt;AL$7,$L26/12)</f>
        <v>0</v>
      </c>
      <c r="AM26" s="23" cm="1">
        <f t="array" aca="1" ref="AM26" ca="1">_xlfn.IFS($F26&lt;=AM$7,0,$G26&gt;AM$7,0,AND(AM$7&gt;$G26,AM$7&lt;$H26),$L26/12*0.5,$H26&lt;AM$7,$L26/12)</f>
        <v>0</v>
      </c>
      <c r="AN26" s="23" cm="1">
        <f t="array" aca="1" ref="AN26" ca="1">_xlfn.IFS($F26&lt;=AN$7,0,$G26&gt;AN$7,0,AND(AN$7&gt;$G26,AN$7&lt;$H26),$L26/12*0.5,$H26&lt;AN$7,$L26/12)</f>
        <v>0</v>
      </c>
      <c r="AO26" s="23" cm="1">
        <f t="array" aca="1" ref="AO26" ca="1">_xlfn.IFS($F26&lt;=AO$7,0,$G26&gt;AO$7,0,AND(AO$7&gt;$G26,AO$7&lt;$H26),$N26/12*0.5,$H26&lt;AO$7,$N26/12)</f>
        <v>0</v>
      </c>
      <c r="AP26" s="23" cm="1">
        <f t="array" aca="1" ref="AP26" ca="1">_xlfn.IFS($F26&lt;=AP$7,0,$G26&gt;AP$7,0,AND(AP$7&gt;$G26,AP$7&lt;$H26),$N26/12*0.5,$H26&lt;AP$7,$N26/12)</f>
        <v>0</v>
      </c>
      <c r="AQ26" s="23" cm="1">
        <f t="array" aca="1" ref="AQ26" ca="1">_xlfn.IFS($F26&lt;=AQ$7,0,$G26&gt;AQ$7,0,AND(AQ$7&gt;$G26,AQ$7&lt;$H26),$N26/12*0.5,$H26&lt;AQ$7,$N26/12)</f>
        <v>0</v>
      </c>
      <c r="AR26" s="23" cm="1">
        <f t="array" aca="1" ref="AR26" ca="1">_xlfn.IFS($F26&lt;=AR$7,0,$G26&gt;AR$7,0,AND(AR$7&gt;$G26,AR$7&lt;$H26),$N26/12*0.5,$H26&lt;AR$7,$N26/12)</f>
        <v>0</v>
      </c>
      <c r="AS26" s="23" cm="1">
        <f t="array" aca="1" ref="AS26" ca="1">_xlfn.IFS($F26&lt;=AS$7,0,$G26&gt;AS$7,0,AND(AS$7&gt;$G26,AS$7&lt;$H26),$N26/12*0.5,$H26&lt;AS$7,$N26/12)</f>
        <v>0</v>
      </c>
      <c r="AT26" s="23" cm="1">
        <f t="array" aca="1" ref="AT26" ca="1">_xlfn.IFS($F26&lt;=AT$7,0,$G26&gt;AT$7,0,AND(AT$7&gt;$G26,AT$7&lt;$H26),$N26/12*0.5,$H26&lt;AT$7,$N26/12)</f>
        <v>0</v>
      </c>
      <c r="AU26" s="23" cm="1">
        <f t="array" aca="1" ref="AU26" ca="1">_xlfn.IFS($F26&lt;=AU$7,0,$G26&gt;AU$7,0,AND(AU$7&gt;$G26,AU$7&lt;$H26),$N26/12*0.5,$H26&lt;AU$7,$N26/12)</f>
        <v>0</v>
      </c>
      <c r="AV26" s="23" cm="1">
        <f t="array" aca="1" ref="AV26" ca="1">_xlfn.IFS($F26&lt;=AV$7,0,$G26&gt;AV$7,0,AND(AV$7&gt;$G26,AV$7&lt;$H26),$N26/12*0.5,$H26&lt;AV$7,$N26/12)</f>
        <v>0</v>
      </c>
      <c r="AW26" s="23" cm="1">
        <f t="array" aca="1" ref="AW26" ca="1">_xlfn.IFS($F26&lt;=AW$7,0,$G26&gt;AW$7,0,AND(AW$7&gt;$G26,AW$7&lt;$H26),$N26/12*0.5,$H26&lt;AW$7,$N26/12)</f>
        <v>0</v>
      </c>
      <c r="AX26" s="23" cm="1">
        <f t="array" aca="1" ref="AX26" ca="1">_xlfn.IFS($F26&lt;=AX$7,0,$G26&gt;AX$7,0,AND(AX$7&gt;$G26,AX$7&lt;$H26),$N26/12*0.5,$H26&lt;AX$7,$N26/12)</f>
        <v>0</v>
      </c>
      <c r="AY26" s="23" cm="1">
        <f t="array" aca="1" ref="AY26" ca="1">_xlfn.IFS($F26&lt;=AY$7,0,$G26&gt;AY$7,0,AND(AY$7&gt;$G26,AY$7&lt;$H26),$N26/12*0.5,$H26&lt;AY$7,$N26/12)</f>
        <v>0</v>
      </c>
    </row>
    <row r="27" spans="1:51" ht="13" x14ac:dyDescent="0.15">
      <c r="A27" s="47"/>
      <c r="B27" s="87">
        <v>20</v>
      </c>
      <c r="C27" s="87" t="s">
        <v>60</v>
      </c>
      <c r="D27" s="89" t="s">
        <v>13</v>
      </c>
      <c r="E27" s="108">
        <v>45140</v>
      </c>
      <c r="F27" s="108">
        <v>46157</v>
      </c>
      <c r="G27" s="21">
        <f>E27+'Assumptions (START HERE)'!$C$17</f>
        <v>45320</v>
      </c>
      <c r="H27" s="21">
        <f>E27+'Assumptions (START HERE)'!$C$18</f>
        <v>45410</v>
      </c>
      <c r="I27" s="90"/>
      <c r="J27" s="23" cm="1">
        <f t="array" aca="1" ref="J27" ca="1">IF(ISBLANK(I27),
INDEX('Assumptions (START HERE)'!$B$23:$E$26,
MATCH(MID(CELL("filename",$A$1),FIND("]",CELL("filename",$A$1))+1,255),'Assumptions (START HERE)'!$B$23:$B$26,0),
MATCH(J$3,'Assumptions (START HERE)'!$B$23:$E$23,0)),I27)</f>
        <v>1350</v>
      </c>
      <c r="K27" s="90"/>
      <c r="L27" s="23" cm="1">
        <f t="array" aca="1" ref="L27" ca="1">IF(ISBLANK(K27),
INDEX('Assumptions (START HERE)'!$B$23:$E$26,
MATCH(MID(CELL("filename",$A$1),FIND("]",CELL("filename",$A$1))+1,255),'Assumptions (START HERE)'!$B$23:$B$26,0),
MATCH(L$3,'Assumptions (START HERE)'!$B$23:$E$23,0)),K27)</f>
        <v>1450</v>
      </c>
      <c r="M27" s="90"/>
      <c r="N27" s="23" cm="1">
        <f t="array" aca="1" ref="N27" ca="1">IF(ISBLANK(M27),
INDEX('Assumptions (START HERE)'!$B$23:$E$26,
MATCH(MID(CELL("filename",$A$1),FIND("]",CELL("filename",$A$1))+1,255),'Assumptions (START HERE)'!$B$23:$B$26,0),
MATCH(N$3,'Assumptions (START HERE)'!$B$23:$E$23,0)),M27)</f>
        <v>1450</v>
      </c>
      <c r="P27" s="23" cm="1">
        <f t="array" aca="1" ref="P27" ca="1">_xlfn.IFS($F27&lt;=P$7,0,$G27&gt;P$7,0,AND(P$7&gt;$G27,P$7&lt;$H27),$J27/12*0.5,$H27&lt;P$7,$J27/12)</f>
        <v>112.5</v>
      </c>
      <c r="Q27" s="23" cm="1">
        <f t="array" aca="1" ref="Q27" ca="1">_xlfn.IFS($F27&lt;=Q$7,0,$G27&gt;Q$7,0,AND(Q$7&gt;$G27,Q$7&lt;$H27),$J27/12*0.5,$H27&lt;Q$7,$J27/12)</f>
        <v>112.5</v>
      </c>
      <c r="R27" s="23" cm="1">
        <f t="array" aca="1" ref="R27" ca="1">_xlfn.IFS($F27&lt;=R$7,0,$G27&gt;R$7,0,AND(R$7&gt;$G27,R$7&lt;$H27),$J27/12*0.5,$H27&lt;R$7,$J27/12)</f>
        <v>112.5</v>
      </c>
      <c r="S27" s="23" cm="1">
        <f t="array" aca="1" ref="S27" ca="1">_xlfn.IFS($F27&lt;=S$7,0,$G27&gt;S$7,0,AND(S$7&gt;$G27,S$7&lt;$H27),$J27/12*0.5,$H27&lt;S$7,$J27/12)</f>
        <v>112.5</v>
      </c>
      <c r="T27" s="23" cm="1">
        <f t="array" aca="1" ref="T27" ca="1">_xlfn.IFS($F27&lt;=T$7,0,$G27&gt;T$7,0,AND(T$7&gt;$G27,T$7&lt;$H27),$J27/12*0.5,$H27&lt;T$7,$J27/12)</f>
        <v>112.5</v>
      </c>
      <c r="U27" s="23" cm="1">
        <f t="array" aca="1" ref="U27" ca="1">_xlfn.IFS($F27&lt;=U$7,0,$G27&gt;U$7,0,AND(U$7&gt;$G27,U$7&lt;$H27),$J27/12*0.5,$H27&lt;U$7,$J27/12)</f>
        <v>112.5</v>
      </c>
      <c r="V27" s="23" cm="1">
        <f t="array" aca="1" ref="V27" ca="1">_xlfn.IFS($F27&lt;=V$7,0,$G27&gt;V$7,0,AND(V$7&gt;$G27,V$7&lt;$H27),$J27/12*0.5,$H27&lt;V$7,$J27/12)</f>
        <v>112.5</v>
      </c>
      <c r="W27" s="23" cm="1">
        <f t="array" aca="1" ref="W27" ca="1">_xlfn.IFS($F27&lt;=W$7,0,$G27&gt;W$7,0,AND(W$7&gt;$G27,W$7&lt;$H27),$J27/12*0.5,$H27&lt;W$7,$J27/12)</f>
        <v>112.5</v>
      </c>
      <c r="X27" s="23" cm="1">
        <f t="array" aca="1" ref="X27" ca="1">_xlfn.IFS($F27&lt;=X$7,0,$G27&gt;X$7,0,AND(X$7&gt;$G27,X$7&lt;$H27),$J27/12*0.5,$H27&lt;X$7,$J27/12)</f>
        <v>112.5</v>
      </c>
      <c r="Y27" s="23" cm="1">
        <f t="array" aca="1" ref="Y27" ca="1">_xlfn.IFS($F27&lt;=Y$7,0,$G27&gt;Y$7,0,AND(Y$7&gt;$G27,Y$7&lt;$H27),$J27/12*0.5,$H27&lt;Y$7,$J27/12)</f>
        <v>112.5</v>
      </c>
      <c r="Z27" s="23" cm="1">
        <f t="array" aca="1" ref="Z27" ca="1">_xlfn.IFS($F27&lt;=Z$7,0,$G27&gt;Z$7,0,AND(Z$7&gt;$G27,Z$7&lt;$H27),$J27/12*0.5,$H27&lt;Z$7,$J27/12)</f>
        <v>112.5</v>
      </c>
      <c r="AA27" s="23" cm="1">
        <f t="array" aca="1" ref="AA27" ca="1">_xlfn.IFS($F27&lt;=AA$7,0,$G27&gt;AA$7,0,AND(AA$7&gt;$G27,AA$7&lt;$H27),$J27/12*0.5,$H27&lt;AA$7,$J27/12)</f>
        <v>112.5</v>
      </c>
      <c r="AB27" s="23" cm="1">
        <f t="array" aca="1" ref="AB27" ca="1">_xlfn.IFS($F27&lt;=AB$7,0,$G27&gt;AB$7,0,AND(AB$7&gt;$G27,AB$7&lt;$H27),$J27/12*0.5,$H27&lt;AB$7,$J27/12)</f>
        <v>112.5</v>
      </c>
      <c r="AC27" s="23" cm="1">
        <f t="array" aca="1" ref="AC27" ca="1">_xlfn.IFS($F27&lt;=AC$7,0,$G27&gt;AC$7,0,AND(AC$7&gt;$G27,AC$7&lt;$H27),$L27/12*0.5,$H27&lt;AC$7,$L27/12)</f>
        <v>120.83333333333333</v>
      </c>
      <c r="AD27" s="23" cm="1">
        <f t="array" aca="1" ref="AD27" ca="1">_xlfn.IFS($F27&lt;=AD$7,0,$G27&gt;AD$7,0,AND(AD$7&gt;$G27,AD$7&lt;$H27),$L27/12*0.5,$H27&lt;AD$7,$L27/12)</f>
        <v>120.83333333333333</v>
      </c>
      <c r="AE27" s="23" cm="1">
        <f t="array" aca="1" ref="AE27" ca="1">_xlfn.IFS($F27&lt;=AE$7,0,$G27&gt;AE$7,0,AND(AE$7&gt;$G27,AE$7&lt;$H27),$L27/12*0.5,$H27&lt;AE$7,$L27/12)</f>
        <v>120.83333333333333</v>
      </c>
      <c r="AF27" s="23" cm="1">
        <f t="array" aca="1" ref="AF27" ca="1">_xlfn.IFS($F27&lt;=AF$7,0,$G27&gt;AF$7,0,AND(AF$7&gt;$G27,AF$7&lt;$H27),$L27/12*0.5,$H27&lt;AF$7,$L27/12)</f>
        <v>120.83333333333333</v>
      </c>
      <c r="AG27" s="23" cm="1">
        <f t="array" aca="1" ref="AG27" ca="1">_xlfn.IFS($F27&lt;=AG$7,0,$G27&gt;AG$7,0,AND(AG$7&gt;$G27,AG$7&lt;$H27),$L27/12*0.5,$H27&lt;AG$7,$L27/12)</f>
        <v>0</v>
      </c>
      <c r="AH27" s="23" cm="1">
        <f t="array" aca="1" ref="AH27" ca="1">_xlfn.IFS($F27&lt;=AH$7,0,$G27&gt;AH$7,0,AND(AH$7&gt;$G27,AH$7&lt;$H27),$L27/12*0.5,$H27&lt;AH$7,$L27/12)</f>
        <v>0</v>
      </c>
      <c r="AI27" s="23" cm="1">
        <f t="array" aca="1" ref="AI27" ca="1">_xlfn.IFS($F27&lt;=AI$7,0,$G27&gt;AI$7,0,AND(AI$7&gt;$G27,AI$7&lt;$H27),$L27/12*0.5,$H27&lt;AI$7,$L27/12)</f>
        <v>0</v>
      </c>
      <c r="AJ27" s="23" cm="1">
        <f t="array" aca="1" ref="AJ27" ca="1">_xlfn.IFS($F27&lt;=AJ$7,0,$G27&gt;AJ$7,0,AND(AJ$7&gt;$G27,AJ$7&lt;$H27),$L27/12*0.5,$H27&lt;AJ$7,$L27/12)</f>
        <v>0</v>
      </c>
      <c r="AK27" s="23" cm="1">
        <f t="array" aca="1" ref="AK27" ca="1">_xlfn.IFS($F27&lt;=AK$7,0,$G27&gt;AK$7,0,AND(AK$7&gt;$G27,AK$7&lt;$H27),$L27/12*0.5,$H27&lt;AK$7,$L27/12)</f>
        <v>0</v>
      </c>
      <c r="AL27" s="23" cm="1">
        <f t="array" aca="1" ref="AL27" ca="1">_xlfn.IFS($F27&lt;=AL$7,0,$G27&gt;AL$7,0,AND(AL$7&gt;$G27,AL$7&lt;$H27),$L27/12*0.5,$H27&lt;AL$7,$L27/12)</f>
        <v>0</v>
      </c>
      <c r="AM27" s="23" cm="1">
        <f t="array" aca="1" ref="AM27" ca="1">_xlfn.IFS($F27&lt;=AM$7,0,$G27&gt;AM$7,0,AND(AM$7&gt;$G27,AM$7&lt;$H27),$L27/12*0.5,$H27&lt;AM$7,$L27/12)</f>
        <v>0</v>
      </c>
      <c r="AN27" s="23" cm="1">
        <f t="array" aca="1" ref="AN27" ca="1">_xlfn.IFS($F27&lt;=AN$7,0,$G27&gt;AN$7,0,AND(AN$7&gt;$G27,AN$7&lt;$H27),$L27/12*0.5,$H27&lt;AN$7,$L27/12)</f>
        <v>0</v>
      </c>
      <c r="AO27" s="23" cm="1">
        <f t="array" aca="1" ref="AO27" ca="1">_xlfn.IFS($F27&lt;=AO$7,0,$G27&gt;AO$7,0,AND(AO$7&gt;$G27,AO$7&lt;$H27),$N27/12*0.5,$H27&lt;AO$7,$N27/12)</f>
        <v>0</v>
      </c>
      <c r="AP27" s="23" cm="1">
        <f t="array" aca="1" ref="AP27" ca="1">_xlfn.IFS($F27&lt;=AP$7,0,$G27&gt;AP$7,0,AND(AP$7&gt;$G27,AP$7&lt;$H27),$N27/12*0.5,$H27&lt;AP$7,$N27/12)</f>
        <v>0</v>
      </c>
      <c r="AQ27" s="23" cm="1">
        <f t="array" aca="1" ref="AQ27" ca="1">_xlfn.IFS($F27&lt;=AQ$7,0,$G27&gt;AQ$7,0,AND(AQ$7&gt;$G27,AQ$7&lt;$H27),$N27/12*0.5,$H27&lt;AQ$7,$N27/12)</f>
        <v>0</v>
      </c>
      <c r="AR27" s="23" cm="1">
        <f t="array" aca="1" ref="AR27" ca="1">_xlfn.IFS($F27&lt;=AR$7,0,$G27&gt;AR$7,0,AND(AR$7&gt;$G27,AR$7&lt;$H27),$N27/12*0.5,$H27&lt;AR$7,$N27/12)</f>
        <v>0</v>
      </c>
      <c r="AS27" s="23" cm="1">
        <f t="array" aca="1" ref="AS27" ca="1">_xlfn.IFS($F27&lt;=AS$7,0,$G27&gt;AS$7,0,AND(AS$7&gt;$G27,AS$7&lt;$H27),$N27/12*0.5,$H27&lt;AS$7,$N27/12)</f>
        <v>0</v>
      </c>
      <c r="AT27" s="23" cm="1">
        <f t="array" aca="1" ref="AT27" ca="1">_xlfn.IFS($F27&lt;=AT$7,0,$G27&gt;AT$7,0,AND(AT$7&gt;$G27,AT$7&lt;$H27),$N27/12*0.5,$H27&lt;AT$7,$N27/12)</f>
        <v>0</v>
      </c>
      <c r="AU27" s="23" cm="1">
        <f t="array" aca="1" ref="AU27" ca="1">_xlfn.IFS($F27&lt;=AU$7,0,$G27&gt;AU$7,0,AND(AU$7&gt;$G27,AU$7&lt;$H27),$N27/12*0.5,$H27&lt;AU$7,$N27/12)</f>
        <v>0</v>
      </c>
      <c r="AV27" s="23" cm="1">
        <f t="array" aca="1" ref="AV27" ca="1">_xlfn.IFS($F27&lt;=AV$7,0,$G27&gt;AV$7,0,AND(AV$7&gt;$G27,AV$7&lt;$H27),$N27/12*0.5,$H27&lt;AV$7,$N27/12)</f>
        <v>0</v>
      </c>
      <c r="AW27" s="23" cm="1">
        <f t="array" aca="1" ref="AW27" ca="1">_xlfn.IFS($F27&lt;=AW$7,0,$G27&gt;AW$7,0,AND(AW$7&gt;$G27,AW$7&lt;$H27),$N27/12*0.5,$H27&lt;AW$7,$N27/12)</f>
        <v>0</v>
      </c>
      <c r="AX27" s="23" cm="1">
        <f t="array" aca="1" ref="AX27" ca="1">_xlfn.IFS($F27&lt;=AX$7,0,$G27&gt;AX$7,0,AND(AX$7&gt;$G27,AX$7&lt;$H27),$N27/12*0.5,$H27&lt;AX$7,$N27/12)</f>
        <v>0</v>
      </c>
      <c r="AY27" s="23" cm="1">
        <f t="array" aca="1" ref="AY27" ca="1">_xlfn.IFS($F27&lt;=AY$7,0,$G27&gt;AY$7,0,AND(AY$7&gt;$G27,AY$7&lt;$H27),$N27/12*0.5,$H27&lt;AY$7,$N27/12)</f>
        <v>0</v>
      </c>
    </row>
    <row r="28" spans="1:51" ht="13" x14ac:dyDescent="0.15">
      <c r="A28" s="47"/>
      <c r="B28" s="87">
        <v>21</v>
      </c>
      <c r="C28" s="87" t="s">
        <v>61</v>
      </c>
      <c r="D28" s="89" t="s">
        <v>19</v>
      </c>
      <c r="E28" s="108">
        <v>45140</v>
      </c>
      <c r="F28" s="108">
        <v>46157</v>
      </c>
      <c r="G28" s="21">
        <f>E28+'Assumptions (START HERE)'!$C$17</f>
        <v>45320</v>
      </c>
      <c r="H28" s="21">
        <f>E28+'Assumptions (START HERE)'!$C$18</f>
        <v>45410</v>
      </c>
      <c r="I28" s="90"/>
      <c r="J28" s="23" cm="1">
        <f t="array" aca="1" ref="J28" ca="1">IF(ISBLANK(I28),
INDEX('Assumptions (START HERE)'!$B$23:$E$26,
MATCH(MID(CELL("filename",$A$1),FIND("]",CELL("filename",$A$1))+1,255),'Assumptions (START HERE)'!$B$23:$B$26,0),
MATCH(J$3,'Assumptions (START HERE)'!$B$23:$E$23,0)),I28)</f>
        <v>1350</v>
      </c>
      <c r="K28" s="90"/>
      <c r="L28" s="23" cm="1">
        <f t="array" aca="1" ref="L28" ca="1">IF(ISBLANK(K28),
INDEX('Assumptions (START HERE)'!$B$23:$E$26,
MATCH(MID(CELL("filename",$A$1),FIND("]",CELL("filename",$A$1))+1,255),'Assumptions (START HERE)'!$B$23:$B$26,0),
MATCH(L$3,'Assumptions (START HERE)'!$B$23:$E$23,0)),K28)</f>
        <v>1450</v>
      </c>
      <c r="M28" s="90"/>
      <c r="N28" s="23" cm="1">
        <f t="array" aca="1" ref="N28" ca="1">IF(ISBLANK(M28),
INDEX('Assumptions (START HERE)'!$B$23:$E$26,
MATCH(MID(CELL("filename",$A$1),FIND("]",CELL("filename",$A$1))+1,255),'Assumptions (START HERE)'!$B$23:$B$26,0),
MATCH(N$3,'Assumptions (START HERE)'!$B$23:$E$23,0)),M28)</f>
        <v>1450</v>
      </c>
      <c r="P28" s="23" cm="1">
        <f t="array" aca="1" ref="P28" ca="1">_xlfn.IFS($F28&lt;=P$7,0,$G28&gt;P$7,0,AND(P$7&gt;$G28,P$7&lt;$H28),$J28/12*0.5,$H28&lt;P$7,$J28/12)</f>
        <v>112.5</v>
      </c>
      <c r="Q28" s="23" cm="1">
        <f t="array" aca="1" ref="Q28" ca="1">_xlfn.IFS($F28&lt;=Q$7,0,$G28&gt;Q$7,0,AND(Q$7&gt;$G28,Q$7&lt;$H28),$J28/12*0.5,$H28&lt;Q$7,$J28/12)</f>
        <v>112.5</v>
      </c>
      <c r="R28" s="23" cm="1">
        <f t="array" aca="1" ref="R28" ca="1">_xlfn.IFS($F28&lt;=R$7,0,$G28&gt;R$7,0,AND(R$7&gt;$G28,R$7&lt;$H28),$J28/12*0.5,$H28&lt;R$7,$J28/12)</f>
        <v>112.5</v>
      </c>
      <c r="S28" s="23" cm="1">
        <f t="array" aca="1" ref="S28" ca="1">_xlfn.IFS($F28&lt;=S$7,0,$G28&gt;S$7,0,AND(S$7&gt;$G28,S$7&lt;$H28),$J28/12*0.5,$H28&lt;S$7,$J28/12)</f>
        <v>112.5</v>
      </c>
      <c r="T28" s="23" cm="1">
        <f t="array" aca="1" ref="T28" ca="1">_xlfn.IFS($F28&lt;=T$7,0,$G28&gt;T$7,0,AND(T$7&gt;$G28,T$7&lt;$H28),$J28/12*0.5,$H28&lt;T$7,$J28/12)</f>
        <v>112.5</v>
      </c>
      <c r="U28" s="23" cm="1">
        <f t="array" aca="1" ref="U28" ca="1">_xlfn.IFS($F28&lt;=U$7,0,$G28&gt;U$7,0,AND(U$7&gt;$G28,U$7&lt;$H28),$J28/12*0.5,$H28&lt;U$7,$J28/12)</f>
        <v>112.5</v>
      </c>
      <c r="V28" s="23" cm="1">
        <f t="array" aca="1" ref="V28" ca="1">_xlfn.IFS($F28&lt;=V$7,0,$G28&gt;V$7,0,AND(V$7&gt;$G28,V$7&lt;$H28),$J28/12*0.5,$H28&lt;V$7,$J28/12)</f>
        <v>112.5</v>
      </c>
      <c r="W28" s="23" cm="1">
        <f t="array" aca="1" ref="W28" ca="1">_xlfn.IFS($F28&lt;=W$7,0,$G28&gt;W$7,0,AND(W$7&gt;$G28,W$7&lt;$H28),$J28/12*0.5,$H28&lt;W$7,$J28/12)</f>
        <v>112.5</v>
      </c>
      <c r="X28" s="23" cm="1">
        <f t="array" aca="1" ref="X28" ca="1">_xlfn.IFS($F28&lt;=X$7,0,$G28&gt;X$7,0,AND(X$7&gt;$G28,X$7&lt;$H28),$J28/12*0.5,$H28&lt;X$7,$J28/12)</f>
        <v>112.5</v>
      </c>
      <c r="Y28" s="23" cm="1">
        <f t="array" aca="1" ref="Y28" ca="1">_xlfn.IFS($F28&lt;=Y$7,0,$G28&gt;Y$7,0,AND(Y$7&gt;$G28,Y$7&lt;$H28),$J28/12*0.5,$H28&lt;Y$7,$J28/12)</f>
        <v>112.5</v>
      </c>
      <c r="Z28" s="23" cm="1">
        <f t="array" aca="1" ref="Z28" ca="1">_xlfn.IFS($F28&lt;=Z$7,0,$G28&gt;Z$7,0,AND(Z$7&gt;$G28,Z$7&lt;$H28),$J28/12*0.5,$H28&lt;Z$7,$J28/12)</f>
        <v>112.5</v>
      </c>
      <c r="AA28" s="23" cm="1">
        <f t="array" aca="1" ref="AA28" ca="1">_xlfn.IFS($F28&lt;=AA$7,0,$G28&gt;AA$7,0,AND(AA$7&gt;$G28,AA$7&lt;$H28),$J28/12*0.5,$H28&lt;AA$7,$J28/12)</f>
        <v>112.5</v>
      </c>
      <c r="AB28" s="23" cm="1">
        <f t="array" aca="1" ref="AB28" ca="1">_xlfn.IFS($F28&lt;=AB$7,0,$G28&gt;AB$7,0,AND(AB$7&gt;$G28,AB$7&lt;$H28),$J28/12*0.5,$H28&lt;AB$7,$J28/12)</f>
        <v>112.5</v>
      </c>
      <c r="AC28" s="23" cm="1">
        <f t="array" aca="1" ref="AC28" ca="1">_xlfn.IFS($F28&lt;=AC$7,0,$G28&gt;AC$7,0,AND(AC$7&gt;$G28,AC$7&lt;$H28),$L28/12*0.5,$H28&lt;AC$7,$L28/12)</f>
        <v>120.83333333333333</v>
      </c>
      <c r="AD28" s="23" cm="1">
        <f t="array" aca="1" ref="AD28" ca="1">_xlfn.IFS($F28&lt;=AD$7,0,$G28&gt;AD$7,0,AND(AD$7&gt;$G28,AD$7&lt;$H28),$L28/12*0.5,$H28&lt;AD$7,$L28/12)</f>
        <v>120.83333333333333</v>
      </c>
      <c r="AE28" s="23" cm="1">
        <f t="array" aca="1" ref="AE28" ca="1">_xlfn.IFS($F28&lt;=AE$7,0,$G28&gt;AE$7,0,AND(AE$7&gt;$G28,AE$7&lt;$H28),$L28/12*0.5,$H28&lt;AE$7,$L28/12)</f>
        <v>120.83333333333333</v>
      </c>
      <c r="AF28" s="23" cm="1">
        <f t="array" aca="1" ref="AF28" ca="1">_xlfn.IFS($F28&lt;=AF$7,0,$G28&gt;AF$7,0,AND(AF$7&gt;$G28,AF$7&lt;$H28),$L28/12*0.5,$H28&lt;AF$7,$L28/12)</f>
        <v>120.83333333333333</v>
      </c>
      <c r="AG28" s="23" cm="1">
        <f t="array" aca="1" ref="AG28" ca="1">_xlfn.IFS($F28&lt;=AG$7,0,$G28&gt;AG$7,0,AND(AG$7&gt;$G28,AG$7&lt;$H28),$L28/12*0.5,$H28&lt;AG$7,$L28/12)</f>
        <v>0</v>
      </c>
      <c r="AH28" s="23" cm="1">
        <f t="array" aca="1" ref="AH28" ca="1">_xlfn.IFS($F28&lt;=AH$7,0,$G28&gt;AH$7,0,AND(AH$7&gt;$G28,AH$7&lt;$H28),$L28/12*0.5,$H28&lt;AH$7,$L28/12)</f>
        <v>0</v>
      </c>
      <c r="AI28" s="23" cm="1">
        <f t="array" aca="1" ref="AI28" ca="1">_xlfn.IFS($F28&lt;=AI$7,0,$G28&gt;AI$7,0,AND(AI$7&gt;$G28,AI$7&lt;$H28),$L28/12*0.5,$H28&lt;AI$7,$L28/12)</f>
        <v>0</v>
      </c>
      <c r="AJ28" s="23" cm="1">
        <f t="array" aca="1" ref="AJ28" ca="1">_xlfn.IFS($F28&lt;=AJ$7,0,$G28&gt;AJ$7,0,AND(AJ$7&gt;$G28,AJ$7&lt;$H28),$L28/12*0.5,$H28&lt;AJ$7,$L28/12)</f>
        <v>0</v>
      </c>
      <c r="AK28" s="23" cm="1">
        <f t="array" aca="1" ref="AK28" ca="1">_xlfn.IFS($F28&lt;=AK$7,0,$G28&gt;AK$7,0,AND(AK$7&gt;$G28,AK$7&lt;$H28),$L28/12*0.5,$H28&lt;AK$7,$L28/12)</f>
        <v>0</v>
      </c>
      <c r="AL28" s="23" cm="1">
        <f t="array" aca="1" ref="AL28" ca="1">_xlfn.IFS($F28&lt;=AL$7,0,$G28&gt;AL$7,0,AND(AL$7&gt;$G28,AL$7&lt;$H28),$L28/12*0.5,$H28&lt;AL$7,$L28/12)</f>
        <v>0</v>
      </c>
      <c r="AM28" s="23" cm="1">
        <f t="array" aca="1" ref="AM28" ca="1">_xlfn.IFS($F28&lt;=AM$7,0,$G28&gt;AM$7,0,AND(AM$7&gt;$G28,AM$7&lt;$H28),$L28/12*0.5,$H28&lt;AM$7,$L28/12)</f>
        <v>0</v>
      </c>
      <c r="AN28" s="23" cm="1">
        <f t="array" aca="1" ref="AN28" ca="1">_xlfn.IFS($F28&lt;=AN$7,0,$G28&gt;AN$7,0,AND(AN$7&gt;$G28,AN$7&lt;$H28),$L28/12*0.5,$H28&lt;AN$7,$L28/12)</f>
        <v>0</v>
      </c>
      <c r="AO28" s="23" cm="1">
        <f t="array" aca="1" ref="AO28" ca="1">_xlfn.IFS($F28&lt;=AO$7,0,$G28&gt;AO$7,0,AND(AO$7&gt;$G28,AO$7&lt;$H28),$N28/12*0.5,$H28&lt;AO$7,$N28/12)</f>
        <v>0</v>
      </c>
      <c r="AP28" s="23" cm="1">
        <f t="array" aca="1" ref="AP28" ca="1">_xlfn.IFS($F28&lt;=AP$7,0,$G28&gt;AP$7,0,AND(AP$7&gt;$G28,AP$7&lt;$H28),$N28/12*0.5,$H28&lt;AP$7,$N28/12)</f>
        <v>0</v>
      </c>
      <c r="AQ28" s="23" cm="1">
        <f t="array" aca="1" ref="AQ28" ca="1">_xlfn.IFS($F28&lt;=AQ$7,0,$G28&gt;AQ$7,0,AND(AQ$7&gt;$G28,AQ$7&lt;$H28),$N28/12*0.5,$H28&lt;AQ$7,$N28/12)</f>
        <v>0</v>
      </c>
      <c r="AR28" s="23" cm="1">
        <f t="array" aca="1" ref="AR28" ca="1">_xlfn.IFS($F28&lt;=AR$7,0,$G28&gt;AR$7,0,AND(AR$7&gt;$G28,AR$7&lt;$H28),$N28/12*0.5,$H28&lt;AR$7,$N28/12)</f>
        <v>0</v>
      </c>
      <c r="AS28" s="23" cm="1">
        <f t="array" aca="1" ref="AS28" ca="1">_xlfn.IFS($F28&lt;=AS$7,0,$G28&gt;AS$7,0,AND(AS$7&gt;$G28,AS$7&lt;$H28),$N28/12*0.5,$H28&lt;AS$7,$N28/12)</f>
        <v>0</v>
      </c>
      <c r="AT28" s="23" cm="1">
        <f t="array" aca="1" ref="AT28" ca="1">_xlfn.IFS($F28&lt;=AT$7,0,$G28&gt;AT$7,0,AND(AT$7&gt;$G28,AT$7&lt;$H28),$N28/12*0.5,$H28&lt;AT$7,$N28/12)</f>
        <v>0</v>
      </c>
      <c r="AU28" s="23" cm="1">
        <f t="array" aca="1" ref="AU28" ca="1">_xlfn.IFS($F28&lt;=AU$7,0,$G28&gt;AU$7,0,AND(AU$7&gt;$G28,AU$7&lt;$H28),$N28/12*0.5,$H28&lt;AU$7,$N28/12)</f>
        <v>0</v>
      </c>
      <c r="AV28" s="23" cm="1">
        <f t="array" aca="1" ref="AV28" ca="1">_xlfn.IFS($F28&lt;=AV$7,0,$G28&gt;AV$7,0,AND(AV$7&gt;$G28,AV$7&lt;$H28),$N28/12*0.5,$H28&lt;AV$7,$N28/12)</f>
        <v>0</v>
      </c>
      <c r="AW28" s="23" cm="1">
        <f t="array" aca="1" ref="AW28" ca="1">_xlfn.IFS($F28&lt;=AW$7,0,$G28&gt;AW$7,0,AND(AW$7&gt;$G28,AW$7&lt;$H28),$N28/12*0.5,$H28&lt;AW$7,$N28/12)</f>
        <v>0</v>
      </c>
      <c r="AX28" s="23" cm="1">
        <f t="array" aca="1" ref="AX28" ca="1">_xlfn.IFS($F28&lt;=AX$7,0,$G28&gt;AX$7,0,AND(AX$7&gt;$G28,AX$7&lt;$H28),$N28/12*0.5,$H28&lt;AX$7,$N28/12)</f>
        <v>0</v>
      </c>
      <c r="AY28" s="23" cm="1">
        <f t="array" aca="1" ref="AY28" ca="1">_xlfn.IFS($F28&lt;=AY$7,0,$G28&gt;AY$7,0,AND(AY$7&gt;$G28,AY$7&lt;$H28),$N28/12*0.5,$H28&lt;AY$7,$N28/12)</f>
        <v>0</v>
      </c>
    </row>
    <row r="29" spans="1:51" ht="13" x14ac:dyDescent="0.15">
      <c r="A29" s="47"/>
      <c r="B29" s="87">
        <v>22</v>
      </c>
      <c r="C29" s="87" t="s">
        <v>62</v>
      </c>
      <c r="D29" s="88" t="s">
        <v>18</v>
      </c>
      <c r="E29" s="108">
        <v>45210</v>
      </c>
      <c r="F29" s="108" t="s">
        <v>7</v>
      </c>
      <c r="G29" s="21">
        <f>E29+'Assumptions (START HERE)'!$C$17</f>
        <v>45390</v>
      </c>
      <c r="H29" s="21">
        <f>E29+'Assumptions (START HERE)'!$C$18</f>
        <v>45480</v>
      </c>
      <c r="I29" s="90">
        <v>750</v>
      </c>
      <c r="J29" s="23" cm="1">
        <f t="array" aca="1" ref="J29" ca="1">IF(ISBLANK(I29),
INDEX('Assumptions (START HERE)'!$B$23:$E$26,
MATCH(MID(CELL("filename",$A$1),FIND("]",CELL("filename",$A$1))+1,255),'Assumptions (START HERE)'!$B$23:$B$26,0),
MATCH(J$3,'Assumptions (START HERE)'!$B$23:$E$23,0)),I29)</f>
        <v>750</v>
      </c>
      <c r="K29" s="90">
        <v>750</v>
      </c>
      <c r="L29" s="23" cm="1">
        <f t="array" aca="1" ref="L29" ca="1">IF(ISBLANK(K29),
INDEX('Assumptions (START HERE)'!$B$23:$E$26,
MATCH(MID(CELL("filename",$A$1),FIND("]",CELL("filename",$A$1))+1,255),'Assumptions (START HERE)'!$B$23:$B$26,0),
MATCH(L$3,'Assumptions (START HERE)'!$B$23:$E$23,0)),K29)</f>
        <v>750</v>
      </c>
      <c r="M29" s="90">
        <v>750</v>
      </c>
      <c r="N29" s="23" cm="1">
        <f t="array" aca="1" ref="N29" ca="1">IF(ISBLANK(M29),
INDEX('Assumptions (START HERE)'!$B$23:$E$26,
MATCH(MID(CELL("filename",$A$1),FIND("]",CELL("filename",$A$1))+1,255),'Assumptions (START HERE)'!$B$23:$B$26,0),
MATCH(N$3,'Assumptions (START HERE)'!$B$23:$E$23,0)),M29)</f>
        <v>750</v>
      </c>
      <c r="P29" s="23" cm="1">
        <f t="array" aca="1" ref="P29" ca="1">_xlfn.IFS($F29&lt;=P$7,0,$G29&gt;P$7,0,AND(P$7&gt;$G29,P$7&lt;$H29),$J29/12*0.5,$H29&lt;P$7,$J29/12)</f>
        <v>62.5</v>
      </c>
      <c r="Q29" s="23" cm="1">
        <f t="array" aca="1" ref="Q29" ca="1">_xlfn.IFS($F29&lt;=Q$7,0,$G29&gt;Q$7,0,AND(Q$7&gt;$G29,Q$7&lt;$H29),$J29/12*0.5,$H29&lt;Q$7,$J29/12)</f>
        <v>62.5</v>
      </c>
      <c r="R29" s="23" cm="1">
        <f t="array" aca="1" ref="R29" ca="1">_xlfn.IFS($F29&lt;=R$7,0,$G29&gt;R$7,0,AND(R$7&gt;$G29,R$7&lt;$H29),$J29/12*0.5,$H29&lt;R$7,$J29/12)</f>
        <v>62.5</v>
      </c>
      <c r="S29" s="23" cm="1">
        <f t="array" aca="1" ref="S29" ca="1">_xlfn.IFS($F29&lt;=S$7,0,$G29&gt;S$7,0,AND(S$7&gt;$G29,S$7&lt;$H29),$J29/12*0.5,$H29&lt;S$7,$J29/12)</f>
        <v>62.5</v>
      </c>
      <c r="T29" s="23" cm="1">
        <f t="array" aca="1" ref="T29" ca="1">_xlfn.IFS($F29&lt;=T$7,0,$G29&gt;T$7,0,AND(T$7&gt;$G29,T$7&lt;$H29),$J29/12*0.5,$H29&lt;T$7,$J29/12)</f>
        <v>62.5</v>
      </c>
      <c r="U29" s="23" cm="1">
        <f t="array" aca="1" ref="U29" ca="1">_xlfn.IFS($F29&lt;=U$7,0,$G29&gt;U$7,0,AND(U$7&gt;$G29,U$7&lt;$H29),$J29/12*0.5,$H29&lt;U$7,$J29/12)</f>
        <v>62.5</v>
      </c>
      <c r="V29" s="23" cm="1">
        <f t="array" aca="1" ref="V29" ca="1">_xlfn.IFS($F29&lt;=V$7,0,$G29&gt;V$7,0,AND(V$7&gt;$G29,V$7&lt;$H29),$J29/12*0.5,$H29&lt;V$7,$J29/12)</f>
        <v>62.5</v>
      </c>
      <c r="W29" s="23" cm="1">
        <f t="array" aca="1" ref="W29" ca="1">_xlfn.IFS($F29&lt;=W$7,0,$G29&gt;W$7,0,AND(W$7&gt;$G29,W$7&lt;$H29),$J29/12*0.5,$H29&lt;W$7,$J29/12)</f>
        <v>62.5</v>
      </c>
      <c r="X29" s="23" cm="1">
        <f t="array" aca="1" ref="X29" ca="1">_xlfn.IFS($F29&lt;=X$7,0,$G29&gt;X$7,0,AND(X$7&gt;$G29,X$7&lt;$H29),$J29/12*0.5,$H29&lt;X$7,$J29/12)</f>
        <v>62.5</v>
      </c>
      <c r="Y29" s="23" cm="1">
        <f t="array" aca="1" ref="Y29" ca="1">_xlfn.IFS($F29&lt;=Y$7,0,$G29&gt;Y$7,0,AND(Y$7&gt;$G29,Y$7&lt;$H29),$J29/12*0.5,$H29&lt;Y$7,$J29/12)</f>
        <v>62.5</v>
      </c>
      <c r="Z29" s="23" cm="1">
        <f t="array" aca="1" ref="Z29" ca="1">_xlfn.IFS($F29&lt;=Z$7,0,$G29&gt;Z$7,0,AND(Z$7&gt;$G29,Z$7&lt;$H29),$J29/12*0.5,$H29&lt;Z$7,$J29/12)</f>
        <v>62.5</v>
      </c>
      <c r="AA29" s="23" cm="1">
        <f t="array" aca="1" ref="AA29" ca="1">_xlfn.IFS($F29&lt;=AA$7,0,$G29&gt;AA$7,0,AND(AA$7&gt;$G29,AA$7&lt;$H29),$J29/12*0.5,$H29&lt;AA$7,$J29/12)</f>
        <v>62.5</v>
      </c>
      <c r="AB29" s="23" cm="1">
        <f t="array" aca="1" ref="AB29" ca="1">_xlfn.IFS($F29&lt;=AB$7,0,$G29&gt;AB$7,0,AND(AB$7&gt;$G29,AB$7&lt;$H29),$J29/12*0.5,$H29&lt;AB$7,$J29/12)</f>
        <v>62.5</v>
      </c>
      <c r="AC29" s="23" cm="1">
        <f t="array" aca="1" ref="AC29" ca="1">_xlfn.IFS($F29&lt;=AC$7,0,$G29&gt;AC$7,0,AND(AC$7&gt;$G29,AC$7&lt;$H29),$L29/12*0.5,$H29&lt;AC$7,$L29/12)</f>
        <v>62.5</v>
      </c>
      <c r="AD29" s="23" cm="1">
        <f t="array" aca="1" ref="AD29" ca="1">_xlfn.IFS($F29&lt;=AD$7,0,$G29&gt;AD$7,0,AND(AD$7&gt;$G29,AD$7&lt;$H29),$L29/12*0.5,$H29&lt;AD$7,$L29/12)</f>
        <v>62.5</v>
      </c>
      <c r="AE29" s="23" cm="1">
        <f t="array" aca="1" ref="AE29" ca="1">_xlfn.IFS($F29&lt;=AE$7,0,$G29&gt;AE$7,0,AND(AE$7&gt;$G29,AE$7&lt;$H29),$L29/12*0.5,$H29&lt;AE$7,$L29/12)</f>
        <v>62.5</v>
      </c>
      <c r="AF29" s="23" cm="1">
        <f t="array" aca="1" ref="AF29" ca="1">_xlfn.IFS($F29&lt;=AF$7,0,$G29&gt;AF$7,0,AND(AF$7&gt;$G29,AF$7&lt;$H29),$L29/12*0.5,$H29&lt;AF$7,$L29/12)</f>
        <v>62.5</v>
      </c>
      <c r="AG29" s="23" cm="1">
        <f t="array" aca="1" ref="AG29" ca="1">_xlfn.IFS($F29&lt;=AG$7,0,$G29&gt;AG$7,0,AND(AG$7&gt;$G29,AG$7&lt;$H29),$L29/12*0.5,$H29&lt;AG$7,$L29/12)</f>
        <v>62.5</v>
      </c>
      <c r="AH29" s="23" cm="1">
        <f t="array" aca="1" ref="AH29" ca="1">_xlfn.IFS($F29&lt;=AH$7,0,$G29&gt;AH$7,0,AND(AH$7&gt;$G29,AH$7&lt;$H29),$L29/12*0.5,$H29&lt;AH$7,$L29/12)</f>
        <v>62.5</v>
      </c>
      <c r="AI29" s="23" cm="1">
        <f t="array" aca="1" ref="AI29" ca="1">_xlfn.IFS($F29&lt;=AI$7,0,$G29&gt;AI$7,0,AND(AI$7&gt;$G29,AI$7&lt;$H29),$L29/12*0.5,$H29&lt;AI$7,$L29/12)</f>
        <v>62.5</v>
      </c>
      <c r="AJ29" s="23" cm="1">
        <f t="array" aca="1" ref="AJ29" ca="1">_xlfn.IFS($F29&lt;=AJ$7,0,$G29&gt;AJ$7,0,AND(AJ$7&gt;$G29,AJ$7&lt;$H29),$L29/12*0.5,$H29&lt;AJ$7,$L29/12)</f>
        <v>62.5</v>
      </c>
      <c r="AK29" s="23" cm="1">
        <f t="array" aca="1" ref="AK29" ca="1">_xlfn.IFS($F29&lt;=AK$7,0,$G29&gt;AK$7,0,AND(AK$7&gt;$G29,AK$7&lt;$H29),$L29/12*0.5,$H29&lt;AK$7,$L29/12)</f>
        <v>62.5</v>
      </c>
      <c r="AL29" s="23" cm="1">
        <f t="array" aca="1" ref="AL29" ca="1">_xlfn.IFS($F29&lt;=AL$7,0,$G29&gt;AL$7,0,AND(AL$7&gt;$G29,AL$7&lt;$H29),$L29/12*0.5,$H29&lt;AL$7,$L29/12)</f>
        <v>62.5</v>
      </c>
      <c r="AM29" s="23" cm="1">
        <f t="array" aca="1" ref="AM29" ca="1">_xlfn.IFS($F29&lt;=AM$7,0,$G29&gt;AM$7,0,AND(AM$7&gt;$G29,AM$7&lt;$H29),$L29/12*0.5,$H29&lt;AM$7,$L29/12)</f>
        <v>62.5</v>
      </c>
      <c r="AN29" s="23" cm="1">
        <f t="array" aca="1" ref="AN29" ca="1">_xlfn.IFS($F29&lt;=AN$7,0,$G29&gt;AN$7,0,AND(AN$7&gt;$G29,AN$7&lt;$H29),$L29/12*0.5,$H29&lt;AN$7,$L29/12)</f>
        <v>62.5</v>
      </c>
      <c r="AO29" s="23" cm="1">
        <f t="array" aca="1" ref="AO29" ca="1">_xlfn.IFS($F29&lt;=AO$7,0,$G29&gt;AO$7,0,AND(AO$7&gt;$G29,AO$7&lt;$H29),$N29/12*0.5,$H29&lt;AO$7,$N29/12)</f>
        <v>62.5</v>
      </c>
      <c r="AP29" s="23" cm="1">
        <f t="array" aca="1" ref="AP29" ca="1">_xlfn.IFS($F29&lt;=AP$7,0,$G29&gt;AP$7,0,AND(AP$7&gt;$G29,AP$7&lt;$H29),$N29/12*0.5,$H29&lt;AP$7,$N29/12)</f>
        <v>62.5</v>
      </c>
      <c r="AQ29" s="23" cm="1">
        <f t="array" aca="1" ref="AQ29" ca="1">_xlfn.IFS($F29&lt;=AQ$7,0,$G29&gt;AQ$7,0,AND(AQ$7&gt;$G29,AQ$7&lt;$H29),$N29/12*0.5,$H29&lt;AQ$7,$N29/12)</f>
        <v>62.5</v>
      </c>
      <c r="AR29" s="23" cm="1">
        <f t="array" aca="1" ref="AR29" ca="1">_xlfn.IFS($F29&lt;=AR$7,0,$G29&gt;AR$7,0,AND(AR$7&gt;$G29,AR$7&lt;$H29),$N29/12*0.5,$H29&lt;AR$7,$N29/12)</f>
        <v>62.5</v>
      </c>
      <c r="AS29" s="23" cm="1">
        <f t="array" aca="1" ref="AS29" ca="1">_xlfn.IFS($F29&lt;=AS$7,0,$G29&gt;AS$7,0,AND(AS$7&gt;$G29,AS$7&lt;$H29),$N29/12*0.5,$H29&lt;AS$7,$N29/12)</f>
        <v>62.5</v>
      </c>
      <c r="AT29" s="23" cm="1">
        <f t="array" aca="1" ref="AT29" ca="1">_xlfn.IFS($F29&lt;=AT$7,0,$G29&gt;AT$7,0,AND(AT$7&gt;$G29,AT$7&lt;$H29),$N29/12*0.5,$H29&lt;AT$7,$N29/12)</f>
        <v>62.5</v>
      </c>
      <c r="AU29" s="23" cm="1">
        <f t="array" aca="1" ref="AU29" ca="1">_xlfn.IFS($F29&lt;=AU$7,0,$G29&gt;AU$7,0,AND(AU$7&gt;$G29,AU$7&lt;$H29),$N29/12*0.5,$H29&lt;AU$7,$N29/12)</f>
        <v>62.5</v>
      </c>
      <c r="AV29" s="23" cm="1">
        <f t="array" aca="1" ref="AV29" ca="1">_xlfn.IFS($F29&lt;=AV$7,0,$G29&gt;AV$7,0,AND(AV$7&gt;$G29,AV$7&lt;$H29),$N29/12*0.5,$H29&lt;AV$7,$N29/12)</f>
        <v>62.5</v>
      </c>
      <c r="AW29" s="23" cm="1">
        <f t="array" aca="1" ref="AW29" ca="1">_xlfn.IFS($F29&lt;=AW$7,0,$G29&gt;AW$7,0,AND(AW$7&gt;$G29,AW$7&lt;$H29),$N29/12*0.5,$H29&lt;AW$7,$N29/12)</f>
        <v>62.5</v>
      </c>
      <c r="AX29" s="23" cm="1">
        <f t="array" aca="1" ref="AX29" ca="1">_xlfn.IFS($F29&lt;=AX$7,0,$G29&gt;AX$7,0,AND(AX$7&gt;$G29,AX$7&lt;$H29),$N29/12*0.5,$H29&lt;AX$7,$N29/12)</f>
        <v>62.5</v>
      </c>
      <c r="AY29" s="23" cm="1">
        <f t="array" aca="1" ref="AY29" ca="1">_xlfn.IFS($F29&lt;=AY$7,0,$G29&gt;AY$7,0,AND(AY$7&gt;$G29,AY$7&lt;$H29),$N29/12*0.5,$H29&lt;AY$7,$N29/12)</f>
        <v>62.5</v>
      </c>
    </row>
    <row r="30" spans="1:51" ht="13" x14ac:dyDescent="0.15">
      <c r="A30" s="47"/>
      <c r="B30" s="87">
        <v>23</v>
      </c>
      <c r="C30" s="87" t="s">
        <v>63</v>
      </c>
      <c r="D30" s="89" t="s">
        <v>13</v>
      </c>
      <c r="E30" s="108">
        <v>45273</v>
      </c>
      <c r="F30" s="108">
        <v>46508</v>
      </c>
      <c r="G30" s="21">
        <f>E30+'Assumptions (START HERE)'!$C$17</f>
        <v>45453</v>
      </c>
      <c r="H30" s="21">
        <f>E30+'Assumptions (START HERE)'!$C$18</f>
        <v>45543</v>
      </c>
      <c r="I30" s="90"/>
      <c r="J30" s="23" cm="1">
        <f t="array" aca="1" ref="J30" ca="1">IF(ISBLANK(I30),
INDEX('Assumptions (START HERE)'!$B$23:$E$26,
MATCH(MID(CELL("filename",$A$1),FIND("]",CELL("filename",$A$1))+1,255),'Assumptions (START HERE)'!$B$23:$B$26,0),
MATCH(J$3,'Assumptions (START HERE)'!$B$23:$E$23,0)),I30)</f>
        <v>1350</v>
      </c>
      <c r="K30" s="90"/>
      <c r="L30" s="23" cm="1">
        <f t="array" aca="1" ref="L30" ca="1">IF(ISBLANK(K30),
INDEX('Assumptions (START HERE)'!$B$23:$E$26,
MATCH(MID(CELL("filename",$A$1),FIND("]",CELL("filename",$A$1))+1,255),'Assumptions (START HERE)'!$B$23:$B$26,0),
MATCH(L$3,'Assumptions (START HERE)'!$B$23:$E$23,0)),K30)</f>
        <v>1450</v>
      </c>
      <c r="M30" s="90"/>
      <c r="N30" s="23" cm="1">
        <f t="array" aca="1" ref="N30" ca="1">IF(ISBLANK(M30),
INDEX('Assumptions (START HERE)'!$B$23:$E$26,
MATCH(MID(CELL("filename",$A$1),FIND("]",CELL("filename",$A$1))+1,255),'Assumptions (START HERE)'!$B$23:$B$26,0),
MATCH(N$3,'Assumptions (START HERE)'!$B$23:$E$23,0)),M30)</f>
        <v>1450</v>
      </c>
      <c r="P30" s="23" cm="1">
        <f t="array" aca="1" ref="P30" ca="1">_xlfn.IFS($F30&lt;=P$7,0,$G30&gt;P$7,0,AND(P$7&gt;$G30,P$7&lt;$H30),$J30/12*0.5,$H30&lt;P$7,$J30/12)</f>
        <v>112.5</v>
      </c>
      <c r="Q30" s="23" cm="1">
        <f t="array" aca="1" ref="Q30" ca="1">_xlfn.IFS($F30&lt;=Q$7,0,$G30&gt;Q$7,0,AND(Q$7&gt;$G30,Q$7&lt;$H30),$J30/12*0.5,$H30&lt;Q$7,$J30/12)</f>
        <v>112.5</v>
      </c>
      <c r="R30" s="23" cm="1">
        <f t="array" aca="1" ref="R30" ca="1">_xlfn.IFS($F30&lt;=R$7,0,$G30&gt;R$7,0,AND(R$7&gt;$G30,R$7&lt;$H30),$J30/12*0.5,$H30&lt;R$7,$J30/12)</f>
        <v>112.5</v>
      </c>
      <c r="S30" s="23" cm="1">
        <f t="array" aca="1" ref="S30" ca="1">_xlfn.IFS($F30&lt;=S$7,0,$G30&gt;S$7,0,AND(S$7&gt;$G30,S$7&lt;$H30),$J30/12*0.5,$H30&lt;S$7,$J30/12)</f>
        <v>112.5</v>
      </c>
      <c r="T30" s="23" cm="1">
        <f t="array" aca="1" ref="T30" ca="1">_xlfn.IFS($F30&lt;=T$7,0,$G30&gt;T$7,0,AND(T$7&gt;$G30,T$7&lt;$H30),$J30/12*0.5,$H30&lt;T$7,$J30/12)</f>
        <v>112.5</v>
      </c>
      <c r="U30" s="23" cm="1">
        <f t="array" aca="1" ref="U30" ca="1">_xlfn.IFS($F30&lt;=U$7,0,$G30&gt;U$7,0,AND(U$7&gt;$G30,U$7&lt;$H30),$J30/12*0.5,$H30&lt;U$7,$J30/12)</f>
        <v>112.5</v>
      </c>
      <c r="V30" s="23" cm="1">
        <f t="array" aca="1" ref="V30" ca="1">_xlfn.IFS($F30&lt;=V$7,0,$G30&gt;V$7,0,AND(V$7&gt;$G30,V$7&lt;$H30),$J30/12*0.5,$H30&lt;V$7,$J30/12)</f>
        <v>112.5</v>
      </c>
      <c r="W30" s="23" cm="1">
        <f t="array" aca="1" ref="W30" ca="1">_xlfn.IFS($F30&lt;=W$7,0,$G30&gt;W$7,0,AND(W$7&gt;$G30,W$7&lt;$H30),$J30/12*0.5,$H30&lt;W$7,$J30/12)</f>
        <v>112.5</v>
      </c>
      <c r="X30" s="23" cm="1">
        <f t="array" aca="1" ref="X30" ca="1">_xlfn.IFS($F30&lt;=X$7,0,$G30&gt;X$7,0,AND(X$7&gt;$G30,X$7&lt;$H30),$J30/12*0.5,$H30&lt;X$7,$J30/12)</f>
        <v>112.5</v>
      </c>
      <c r="Y30" s="23" cm="1">
        <f t="array" aca="1" ref="Y30" ca="1">_xlfn.IFS($F30&lt;=Y$7,0,$G30&gt;Y$7,0,AND(Y$7&gt;$G30,Y$7&lt;$H30),$J30/12*0.5,$H30&lt;Y$7,$J30/12)</f>
        <v>112.5</v>
      </c>
      <c r="Z30" s="23" cm="1">
        <f t="array" aca="1" ref="Z30" ca="1">_xlfn.IFS($F30&lt;=Z$7,0,$G30&gt;Z$7,0,AND(Z$7&gt;$G30,Z$7&lt;$H30),$J30/12*0.5,$H30&lt;Z$7,$J30/12)</f>
        <v>112.5</v>
      </c>
      <c r="AA30" s="23" cm="1">
        <f t="array" aca="1" ref="AA30" ca="1">_xlfn.IFS($F30&lt;=AA$7,0,$G30&gt;AA$7,0,AND(AA$7&gt;$G30,AA$7&lt;$H30),$J30/12*0.5,$H30&lt;AA$7,$J30/12)</f>
        <v>112.5</v>
      </c>
      <c r="AB30" s="23" cm="1">
        <f t="array" aca="1" ref="AB30" ca="1">_xlfn.IFS($F30&lt;=AB$7,0,$G30&gt;AB$7,0,AND(AB$7&gt;$G30,AB$7&lt;$H30),$J30/12*0.5,$H30&lt;AB$7,$J30/12)</f>
        <v>112.5</v>
      </c>
      <c r="AC30" s="23" cm="1">
        <f t="array" aca="1" ref="AC30" ca="1">_xlfn.IFS($F30&lt;=AC$7,0,$G30&gt;AC$7,0,AND(AC$7&gt;$G30,AC$7&lt;$H30),$L30/12*0.5,$H30&lt;AC$7,$L30/12)</f>
        <v>120.83333333333333</v>
      </c>
      <c r="AD30" s="23" cm="1">
        <f t="array" aca="1" ref="AD30" ca="1">_xlfn.IFS($F30&lt;=AD$7,0,$G30&gt;AD$7,0,AND(AD$7&gt;$G30,AD$7&lt;$H30),$L30/12*0.5,$H30&lt;AD$7,$L30/12)</f>
        <v>120.83333333333333</v>
      </c>
      <c r="AE30" s="23" cm="1">
        <f t="array" aca="1" ref="AE30" ca="1">_xlfn.IFS($F30&lt;=AE$7,0,$G30&gt;AE$7,0,AND(AE$7&gt;$G30,AE$7&lt;$H30),$L30/12*0.5,$H30&lt;AE$7,$L30/12)</f>
        <v>120.83333333333333</v>
      </c>
      <c r="AF30" s="23" cm="1">
        <f t="array" aca="1" ref="AF30" ca="1">_xlfn.IFS($F30&lt;=AF$7,0,$G30&gt;AF$7,0,AND(AF$7&gt;$G30,AF$7&lt;$H30),$L30/12*0.5,$H30&lt;AF$7,$L30/12)</f>
        <v>120.83333333333333</v>
      </c>
      <c r="AG30" s="23" cm="1">
        <f t="array" aca="1" ref="AG30" ca="1">_xlfn.IFS($F30&lt;=AG$7,0,$G30&gt;AG$7,0,AND(AG$7&gt;$G30,AG$7&lt;$H30),$L30/12*0.5,$H30&lt;AG$7,$L30/12)</f>
        <v>120.83333333333333</v>
      </c>
      <c r="AH30" s="23" cm="1">
        <f t="array" aca="1" ref="AH30" ca="1">_xlfn.IFS($F30&lt;=AH$7,0,$G30&gt;AH$7,0,AND(AH$7&gt;$G30,AH$7&lt;$H30),$L30/12*0.5,$H30&lt;AH$7,$L30/12)</f>
        <v>120.83333333333333</v>
      </c>
      <c r="AI30" s="23" cm="1">
        <f t="array" aca="1" ref="AI30" ca="1">_xlfn.IFS($F30&lt;=AI$7,0,$G30&gt;AI$7,0,AND(AI$7&gt;$G30,AI$7&lt;$H30),$L30/12*0.5,$H30&lt;AI$7,$L30/12)</f>
        <v>120.83333333333333</v>
      </c>
      <c r="AJ30" s="23" cm="1">
        <f t="array" aca="1" ref="AJ30" ca="1">_xlfn.IFS($F30&lt;=AJ$7,0,$G30&gt;AJ$7,0,AND(AJ$7&gt;$G30,AJ$7&lt;$H30),$L30/12*0.5,$H30&lt;AJ$7,$L30/12)</f>
        <v>120.83333333333333</v>
      </c>
      <c r="AK30" s="23" cm="1">
        <f t="array" aca="1" ref="AK30" ca="1">_xlfn.IFS($F30&lt;=AK$7,0,$G30&gt;AK$7,0,AND(AK$7&gt;$G30,AK$7&lt;$H30),$L30/12*0.5,$H30&lt;AK$7,$L30/12)</f>
        <v>120.83333333333333</v>
      </c>
      <c r="AL30" s="23" cm="1">
        <f t="array" aca="1" ref="AL30" ca="1">_xlfn.IFS($F30&lt;=AL$7,0,$G30&gt;AL$7,0,AND(AL$7&gt;$G30,AL$7&lt;$H30),$L30/12*0.5,$H30&lt;AL$7,$L30/12)</f>
        <v>120.83333333333333</v>
      </c>
      <c r="AM30" s="23" cm="1">
        <f t="array" aca="1" ref="AM30" ca="1">_xlfn.IFS($F30&lt;=AM$7,0,$G30&gt;AM$7,0,AND(AM$7&gt;$G30,AM$7&lt;$H30),$L30/12*0.5,$H30&lt;AM$7,$L30/12)</f>
        <v>120.83333333333333</v>
      </c>
      <c r="AN30" s="23" cm="1">
        <f t="array" aca="1" ref="AN30" ca="1">_xlfn.IFS($F30&lt;=AN$7,0,$G30&gt;AN$7,0,AND(AN$7&gt;$G30,AN$7&lt;$H30),$L30/12*0.5,$H30&lt;AN$7,$L30/12)</f>
        <v>120.83333333333333</v>
      </c>
      <c r="AO30" s="23" cm="1">
        <f t="array" aca="1" ref="AO30" ca="1">_xlfn.IFS($F30&lt;=AO$7,0,$G30&gt;AO$7,0,AND(AO$7&gt;$G30,AO$7&lt;$H30),$N30/12*0.5,$H30&lt;AO$7,$N30/12)</f>
        <v>120.83333333333333</v>
      </c>
      <c r="AP30" s="23" cm="1">
        <f t="array" aca="1" ref="AP30" ca="1">_xlfn.IFS($F30&lt;=AP$7,0,$G30&gt;AP$7,0,AND(AP$7&gt;$G30,AP$7&lt;$H30),$N30/12*0.5,$H30&lt;AP$7,$N30/12)</f>
        <v>120.83333333333333</v>
      </c>
      <c r="AQ30" s="23" cm="1">
        <f t="array" aca="1" ref="AQ30" ca="1">_xlfn.IFS($F30&lt;=AQ$7,0,$G30&gt;AQ$7,0,AND(AQ$7&gt;$G30,AQ$7&lt;$H30),$N30/12*0.5,$H30&lt;AQ$7,$N30/12)</f>
        <v>120.83333333333333</v>
      </c>
      <c r="AR30" s="23" cm="1">
        <f t="array" aca="1" ref="AR30" ca="1">_xlfn.IFS($F30&lt;=AR$7,0,$G30&gt;AR$7,0,AND(AR$7&gt;$G30,AR$7&lt;$H30),$N30/12*0.5,$H30&lt;AR$7,$N30/12)</f>
        <v>0</v>
      </c>
      <c r="AS30" s="23" cm="1">
        <f t="array" aca="1" ref="AS30" ca="1">_xlfn.IFS($F30&lt;=AS$7,0,$G30&gt;AS$7,0,AND(AS$7&gt;$G30,AS$7&lt;$H30),$N30/12*0.5,$H30&lt;AS$7,$N30/12)</f>
        <v>0</v>
      </c>
      <c r="AT30" s="23" cm="1">
        <f t="array" aca="1" ref="AT30" ca="1">_xlfn.IFS($F30&lt;=AT$7,0,$G30&gt;AT$7,0,AND(AT$7&gt;$G30,AT$7&lt;$H30),$N30/12*0.5,$H30&lt;AT$7,$N30/12)</f>
        <v>0</v>
      </c>
      <c r="AU30" s="23" cm="1">
        <f t="array" aca="1" ref="AU30" ca="1">_xlfn.IFS($F30&lt;=AU$7,0,$G30&gt;AU$7,0,AND(AU$7&gt;$G30,AU$7&lt;$H30),$N30/12*0.5,$H30&lt;AU$7,$N30/12)</f>
        <v>0</v>
      </c>
      <c r="AV30" s="23" cm="1">
        <f t="array" aca="1" ref="AV30" ca="1">_xlfn.IFS($F30&lt;=AV$7,0,$G30&gt;AV$7,0,AND(AV$7&gt;$G30,AV$7&lt;$H30),$N30/12*0.5,$H30&lt;AV$7,$N30/12)</f>
        <v>0</v>
      </c>
      <c r="AW30" s="23" cm="1">
        <f t="array" aca="1" ref="AW30" ca="1">_xlfn.IFS($F30&lt;=AW$7,0,$G30&gt;AW$7,0,AND(AW$7&gt;$G30,AW$7&lt;$H30),$N30/12*0.5,$H30&lt;AW$7,$N30/12)</f>
        <v>0</v>
      </c>
      <c r="AX30" s="23" cm="1">
        <f t="array" aca="1" ref="AX30" ca="1">_xlfn.IFS($F30&lt;=AX$7,0,$G30&gt;AX$7,0,AND(AX$7&gt;$G30,AX$7&lt;$H30),$N30/12*0.5,$H30&lt;AX$7,$N30/12)</f>
        <v>0</v>
      </c>
      <c r="AY30" s="23" cm="1">
        <f t="array" aca="1" ref="AY30" ca="1">_xlfn.IFS($F30&lt;=AY$7,0,$G30&gt;AY$7,0,AND(AY$7&gt;$G30,AY$7&lt;$H30),$N30/12*0.5,$H30&lt;AY$7,$N30/12)</f>
        <v>0</v>
      </c>
    </row>
    <row r="31" spans="1:51" ht="13" x14ac:dyDescent="0.15">
      <c r="A31" s="47"/>
      <c r="B31" s="87">
        <v>24</v>
      </c>
      <c r="C31" s="87" t="s">
        <v>64</v>
      </c>
      <c r="D31" s="88" t="s">
        <v>14</v>
      </c>
      <c r="E31" s="108">
        <v>45301</v>
      </c>
      <c r="F31" s="108">
        <v>46508</v>
      </c>
      <c r="G31" s="21">
        <f>E31+'Assumptions (START HERE)'!$C$17</f>
        <v>45481</v>
      </c>
      <c r="H31" s="21">
        <f>E31+'Assumptions (START HERE)'!$C$18</f>
        <v>45571</v>
      </c>
      <c r="I31" s="90"/>
      <c r="J31" s="23" cm="1">
        <f t="array" aca="1" ref="J31" ca="1">IF(ISBLANK(I31),
INDEX('Assumptions (START HERE)'!$B$23:$E$26,
MATCH(MID(CELL("filename",$A$1),FIND("]",CELL("filename",$A$1))+1,255),'Assumptions (START HERE)'!$B$23:$B$26,0),
MATCH(J$3,'Assumptions (START HERE)'!$B$23:$E$23,0)),I31)</f>
        <v>1350</v>
      </c>
      <c r="K31" s="90"/>
      <c r="L31" s="23" cm="1">
        <f t="array" aca="1" ref="L31" ca="1">IF(ISBLANK(K31),
INDEX('Assumptions (START HERE)'!$B$23:$E$26,
MATCH(MID(CELL("filename",$A$1),FIND("]",CELL("filename",$A$1))+1,255),'Assumptions (START HERE)'!$B$23:$B$26,0),
MATCH(L$3,'Assumptions (START HERE)'!$B$23:$E$23,0)),K31)</f>
        <v>1450</v>
      </c>
      <c r="M31" s="90"/>
      <c r="N31" s="23" cm="1">
        <f t="array" aca="1" ref="N31" ca="1">IF(ISBLANK(M31),
INDEX('Assumptions (START HERE)'!$B$23:$E$26,
MATCH(MID(CELL("filename",$A$1),FIND("]",CELL("filename",$A$1))+1,255),'Assumptions (START HERE)'!$B$23:$B$26,0),
MATCH(N$3,'Assumptions (START HERE)'!$B$23:$E$23,0)),M31)</f>
        <v>1450</v>
      </c>
      <c r="P31" s="23" cm="1">
        <f t="array" aca="1" ref="P31" ca="1">_xlfn.IFS($F31&lt;=P$7,0,$G31&gt;P$7,0,AND(P$7&gt;$G31,P$7&lt;$H31),$J31/12*0.5,$H31&lt;P$7,$J31/12)</f>
        <v>112.5</v>
      </c>
      <c r="Q31" s="23" cm="1">
        <f t="array" aca="1" ref="Q31" ca="1">_xlfn.IFS($F31&lt;=Q$7,0,$G31&gt;Q$7,0,AND(Q$7&gt;$G31,Q$7&lt;$H31),$J31/12*0.5,$H31&lt;Q$7,$J31/12)</f>
        <v>112.5</v>
      </c>
      <c r="R31" s="23" cm="1">
        <f t="array" aca="1" ref="R31" ca="1">_xlfn.IFS($F31&lt;=R$7,0,$G31&gt;R$7,0,AND(R$7&gt;$G31,R$7&lt;$H31),$J31/12*0.5,$H31&lt;R$7,$J31/12)</f>
        <v>112.5</v>
      </c>
      <c r="S31" s="23" cm="1">
        <f t="array" aca="1" ref="S31" ca="1">_xlfn.IFS($F31&lt;=S$7,0,$G31&gt;S$7,0,AND(S$7&gt;$G31,S$7&lt;$H31),$J31/12*0.5,$H31&lt;S$7,$J31/12)</f>
        <v>112.5</v>
      </c>
      <c r="T31" s="23" cm="1">
        <f t="array" aca="1" ref="T31" ca="1">_xlfn.IFS($F31&lt;=T$7,0,$G31&gt;T$7,0,AND(T$7&gt;$G31,T$7&lt;$H31),$J31/12*0.5,$H31&lt;T$7,$J31/12)</f>
        <v>112.5</v>
      </c>
      <c r="U31" s="23" cm="1">
        <f t="array" aca="1" ref="U31" ca="1">_xlfn.IFS($F31&lt;=U$7,0,$G31&gt;U$7,0,AND(U$7&gt;$G31,U$7&lt;$H31),$J31/12*0.5,$H31&lt;U$7,$J31/12)</f>
        <v>112.5</v>
      </c>
      <c r="V31" s="23" cm="1">
        <f t="array" aca="1" ref="V31" ca="1">_xlfn.IFS($F31&lt;=V$7,0,$G31&gt;V$7,0,AND(V$7&gt;$G31,V$7&lt;$H31),$J31/12*0.5,$H31&lt;V$7,$J31/12)</f>
        <v>112.5</v>
      </c>
      <c r="W31" s="23" cm="1">
        <f t="array" aca="1" ref="W31" ca="1">_xlfn.IFS($F31&lt;=W$7,0,$G31&gt;W$7,0,AND(W$7&gt;$G31,W$7&lt;$H31),$J31/12*0.5,$H31&lt;W$7,$J31/12)</f>
        <v>112.5</v>
      </c>
      <c r="X31" s="23" cm="1">
        <f t="array" aca="1" ref="X31" ca="1">_xlfn.IFS($F31&lt;=X$7,0,$G31&gt;X$7,0,AND(X$7&gt;$G31,X$7&lt;$H31),$J31/12*0.5,$H31&lt;X$7,$J31/12)</f>
        <v>112.5</v>
      </c>
      <c r="Y31" s="23" cm="1">
        <f t="array" aca="1" ref="Y31" ca="1">_xlfn.IFS($F31&lt;=Y$7,0,$G31&gt;Y$7,0,AND(Y$7&gt;$G31,Y$7&lt;$H31),$J31/12*0.5,$H31&lt;Y$7,$J31/12)</f>
        <v>112.5</v>
      </c>
      <c r="Z31" s="23" cm="1">
        <f t="array" aca="1" ref="Z31" ca="1">_xlfn.IFS($F31&lt;=Z$7,0,$G31&gt;Z$7,0,AND(Z$7&gt;$G31,Z$7&lt;$H31),$J31/12*0.5,$H31&lt;Z$7,$J31/12)</f>
        <v>112.5</v>
      </c>
      <c r="AA31" s="23" cm="1">
        <f t="array" aca="1" ref="AA31" ca="1">_xlfn.IFS($F31&lt;=AA$7,0,$G31&gt;AA$7,0,AND(AA$7&gt;$G31,AA$7&lt;$H31),$J31/12*0.5,$H31&lt;AA$7,$J31/12)</f>
        <v>112.5</v>
      </c>
      <c r="AB31" s="23" cm="1">
        <f t="array" aca="1" ref="AB31" ca="1">_xlfn.IFS($F31&lt;=AB$7,0,$G31&gt;AB$7,0,AND(AB$7&gt;$G31,AB$7&lt;$H31),$J31/12*0.5,$H31&lt;AB$7,$J31/12)</f>
        <v>112.5</v>
      </c>
      <c r="AC31" s="23" cm="1">
        <f t="array" aca="1" ref="AC31" ca="1">_xlfn.IFS($F31&lt;=AC$7,0,$G31&gt;AC$7,0,AND(AC$7&gt;$G31,AC$7&lt;$H31),$L31/12*0.5,$H31&lt;AC$7,$L31/12)</f>
        <v>120.83333333333333</v>
      </c>
      <c r="AD31" s="23" cm="1">
        <f t="array" aca="1" ref="AD31" ca="1">_xlfn.IFS($F31&lt;=AD$7,0,$G31&gt;AD$7,0,AND(AD$7&gt;$G31,AD$7&lt;$H31),$L31/12*0.5,$H31&lt;AD$7,$L31/12)</f>
        <v>120.83333333333333</v>
      </c>
      <c r="AE31" s="23" cm="1">
        <f t="array" aca="1" ref="AE31" ca="1">_xlfn.IFS($F31&lt;=AE$7,0,$G31&gt;AE$7,0,AND(AE$7&gt;$G31,AE$7&lt;$H31),$L31/12*0.5,$H31&lt;AE$7,$L31/12)</f>
        <v>120.83333333333333</v>
      </c>
      <c r="AF31" s="23" cm="1">
        <f t="array" aca="1" ref="AF31" ca="1">_xlfn.IFS($F31&lt;=AF$7,0,$G31&gt;AF$7,0,AND(AF$7&gt;$G31,AF$7&lt;$H31),$L31/12*0.5,$H31&lt;AF$7,$L31/12)</f>
        <v>120.83333333333333</v>
      </c>
      <c r="AG31" s="23" cm="1">
        <f t="array" aca="1" ref="AG31" ca="1">_xlfn.IFS($F31&lt;=AG$7,0,$G31&gt;AG$7,0,AND(AG$7&gt;$G31,AG$7&lt;$H31),$L31/12*0.5,$H31&lt;AG$7,$L31/12)</f>
        <v>120.83333333333333</v>
      </c>
      <c r="AH31" s="23" cm="1">
        <f t="array" aca="1" ref="AH31" ca="1">_xlfn.IFS($F31&lt;=AH$7,0,$G31&gt;AH$7,0,AND(AH$7&gt;$G31,AH$7&lt;$H31),$L31/12*0.5,$H31&lt;AH$7,$L31/12)</f>
        <v>120.83333333333333</v>
      </c>
      <c r="AI31" s="23" cm="1">
        <f t="array" aca="1" ref="AI31" ca="1">_xlfn.IFS($F31&lt;=AI$7,0,$G31&gt;AI$7,0,AND(AI$7&gt;$G31,AI$7&lt;$H31),$L31/12*0.5,$H31&lt;AI$7,$L31/12)</f>
        <v>120.83333333333333</v>
      </c>
      <c r="AJ31" s="23" cm="1">
        <f t="array" aca="1" ref="AJ31" ca="1">_xlfn.IFS($F31&lt;=AJ$7,0,$G31&gt;AJ$7,0,AND(AJ$7&gt;$G31,AJ$7&lt;$H31),$L31/12*0.5,$H31&lt;AJ$7,$L31/12)</f>
        <v>120.83333333333333</v>
      </c>
      <c r="AK31" s="23" cm="1">
        <f t="array" aca="1" ref="AK31" ca="1">_xlfn.IFS($F31&lt;=AK$7,0,$G31&gt;AK$7,0,AND(AK$7&gt;$G31,AK$7&lt;$H31),$L31/12*0.5,$H31&lt;AK$7,$L31/12)</f>
        <v>120.83333333333333</v>
      </c>
      <c r="AL31" s="23" cm="1">
        <f t="array" aca="1" ref="AL31" ca="1">_xlfn.IFS($F31&lt;=AL$7,0,$G31&gt;AL$7,0,AND(AL$7&gt;$G31,AL$7&lt;$H31),$L31/12*0.5,$H31&lt;AL$7,$L31/12)</f>
        <v>120.83333333333333</v>
      </c>
      <c r="AM31" s="23" cm="1">
        <f t="array" aca="1" ref="AM31" ca="1">_xlfn.IFS($F31&lt;=AM$7,0,$G31&gt;AM$7,0,AND(AM$7&gt;$G31,AM$7&lt;$H31),$L31/12*0.5,$H31&lt;AM$7,$L31/12)</f>
        <v>120.83333333333333</v>
      </c>
      <c r="AN31" s="23" cm="1">
        <f t="array" aca="1" ref="AN31" ca="1">_xlfn.IFS($F31&lt;=AN$7,0,$G31&gt;AN$7,0,AND(AN$7&gt;$G31,AN$7&lt;$H31),$L31/12*0.5,$H31&lt;AN$7,$L31/12)</f>
        <v>120.83333333333333</v>
      </c>
      <c r="AO31" s="23" cm="1">
        <f t="array" aca="1" ref="AO31" ca="1">_xlfn.IFS($F31&lt;=AO$7,0,$G31&gt;AO$7,0,AND(AO$7&gt;$G31,AO$7&lt;$H31),$N31/12*0.5,$H31&lt;AO$7,$N31/12)</f>
        <v>120.83333333333333</v>
      </c>
      <c r="AP31" s="23" cm="1">
        <f t="array" aca="1" ref="AP31" ca="1">_xlfn.IFS($F31&lt;=AP$7,0,$G31&gt;AP$7,0,AND(AP$7&gt;$G31,AP$7&lt;$H31),$N31/12*0.5,$H31&lt;AP$7,$N31/12)</f>
        <v>120.83333333333333</v>
      </c>
      <c r="AQ31" s="23" cm="1">
        <f t="array" aca="1" ref="AQ31" ca="1">_xlfn.IFS($F31&lt;=AQ$7,0,$G31&gt;AQ$7,0,AND(AQ$7&gt;$G31,AQ$7&lt;$H31),$N31/12*0.5,$H31&lt;AQ$7,$N31/12)</f>
        <v>120.83333333333333</v>
      </c>
      <c r="AR31" s="23" cm="1">
        <f t="array" aca="1" ref="AR31" ca="1">_xlfn.IFS($F31&lt;=AR$7,0,$G31&gt;AR$7,0,AND(AR$7&gt;$G31,AR$7&lt;$H31),$N31/12*0.5,$H31&lt;AR$7,$N31/12)</f>
        <v>0</v>
      </c>
      <c r="AS31" s="23" cm="1">
        <f t="array" aca="1" ref="AS31" ca="1">_xlfn.IFS($F31&lt;=AS$7,0,$G31&gt;AS$7,0,AND(AS$7&gt;$G31,AS$7&lt;$H31),$N31/12*0.5,$H31&lt;AS$7,$N31/12)</f>
        <v>0</v>
      </c>
      <c r="AT31" s="23" cm="1">
        <f t="array" aca="1" ref="AT31" ca="1">_xlfn.IFS($F31&lt;=AT$7,0,$G31&gt;AT$7,0,AND(AT$7&gt;$G31,AT$7&lt;$H31),$N31/12*0.5,$H31&lt;AT$7,$N31/12)</f>
        <v>0</v>
      </c>
      <c r="AU31" s="23" cm="1">
        <f t="array" aca="1" ref="AU31" ca="1">_xlfn.IFS($F31&lt;=AU$7,0,$G31&gt;AU$7,0,AND(AU$7&gt;$G31,AU$7&lt;$H31),$N31/12*0.5,$H31&lt;AU$7,$N31/12)</f>
        <v>0</v>
      </c>
      <c r="AV31" s="23" cm="1">
        <f t="array" aca="1" ref="AV31" ca="1">_xlfn.IFS($F31&lt;=AV$7,0,$G31&gt;AV$7,0,AND(AV$7&gt;$G31,AV$7&lt;$H31),$N31/12*0.5,$H31&lt;AV$7,$N31/12)</f>
        <v>0</v>
      </c>
      <c r="AW31" s="23" cm="1">
        <f t="array" aca="1" ref="AW31" ca="1">_xlfn.IFS($F31&lt;=AW$7,0,$G31&gt;AW$7,0,AND(AW$7&gt;$G31,AW$7&lt;$H31),$N31/12*0.5,$H31&lt;AW$7,$N31/12)</f>
        <v>0</v>
      </c>
      <c r="AX31" s="23" cm="1">
        <f t="array" aca="1" ref="AX31" ca="1">_xlfn.IFS($F31&lt;=AX$7,0,$G31&gt;AX$7,0,AND(AX$7&gt;$G31,AX$7&lt;$H31),$N31/12*0.5,$H31&lt;AX$7,$N31/12)</f>
        <v>0</v>
      </c>
      <c r="AY31" s="23" cm="1">
        <f t="array" aca="1" ref="AY31" ca="1">_xlfn.IFS($F31&lt;=AY$7,0,$G31&gt;AY$7,0,AND(AY$7&gt;$G31,AY$7&lt;$H31),$N31/12*0.5,$H31&lt;AY$7,$N31/12)</f>
        <v>0</v>
      </c>
    </row>
    <row r="32" spans="1:51" ht="13" x14ac:dyDescent="0.15">
      <c r="A32" s="47"/>
      <c r="B32" s="87">
        <v>25</v>
      </c>
      <c r="C32" s="87" t="s">
        <v>65</v>
      </c>
      <c r="D32" s="89" t="s">
        <v>13</v>
      </c>
      <c r="E32" s="108">
        <v>45343</v>
      </c>
      <c r="F32" s="108" t="s">
        <v>7</v>
      </c>
      <c r="G32" s="21">
        <f>E32+'Assumptions (START HERE)'!$C$17</f>
        <v>45523</v>
      </c>
      <c r="H32" s="21">
        <f>E32+'Assumptions (START HERE)'!$C$18</f>
        <v>45613</v>
      </c>
      <c r="I32" s="90">
        <v>500</v>
      </c>
      <c r="J32" s="23" cm="1">
        <f t="array" aca="1" ref="J32" ca="1">IF(ISBLANK(I32),
INDEX('Assumptions (START HERE)'!$B$23:$E$26,
MATCH(MID(CELL("filename",$A$1),FIND("]",CELL("filename",$A$1))+1,255),'Assumptions (START HERE)'!$B$23:$B$26,0),
MATCH(J$3,'Assumptions (START HERE)'!$B$23:$E$23,0)),I32)</f>
        <v>500</v>
      </c>
      <c r="K32" s="90">
        <v>500</v>
      </c>
      <c r="L32" s="23" cm="1">
        <f t="array" aca="1" ref="L32" ca="1">IF(ISBLANK(K32),
INDEX('Assumptions (START HERE)'!$B$23:$E$26,
MATCH(MID(CELL("filename",$A$1),FIND("]",CELL("filename",$A$1))+1,255),'Assumptions (START HERE)'!$B$23:$B$26,0),
MATCH(L$3,'Assumptions (START HERE)'!$B$23:$E$23,0)),K32)</f>
        <v>500</v>
      </c>
      <c r="M32" s="90">
        <v>500</v>
      </c>
      <c r="N32" s="23" cm="1">
        <f t="array" aca="1" ref="N32" ca="1">IF(ISBLANK(M32),
INDEX('Assumptions (START HERE)'!$B$23:$E$26,
MATCH(MID(CELL("filename",$A$1),FIND("]",CELL("filename",$A$1))+1,255),'Assumptions (START HERE)'!$B$23:$B$26,0),
MATCH(N$3,'Assumptions (START HERE)'!$B$23:$E$23,0)),M32)</f>
        <v>500</v>
      </c>
      <c r="P32" s="23" cm="1">
        <f t="array" aca="1" ref="P32" ca="1">_xlfn.IFS($F32&lt;=P$7,0,$G32&gt;P$7,0,AND(P$7&gt;$G32,P$7&lt;$H32),$J32/12*0.5,$H32&lt;P$7,$J32/12)</f>
        <v>41.666666666666664</v>
      </c>
      <c r="Q32" s="23" cm="1">
        <f t="array" aca="1" ref="Q32" ca="1">_xlfn.IFS($F32&lt;=Q$7,0,$G32&gt;Q$7,0,AND(Q$7&gt;$G32,Q$7&lt;$H32),$J32/12*0.5,$H32&lt;Q$7,$J32/12)</f>
        <v>41.666666666666664</v>
      </c>
      <c r="R32" s="23" cm="1">
        <f t="array" aca="1" ref="R32" ca="1">_xlfn.IFS($F32&lt;=R$7,0,$G32&gt;R$7,0,AND(R$7&gt;$G32,R$7&lt;$H32),$J32/12*0.5,$H32&lt;R$7,$J32/12)</f>
        <v>41.666666666666664</v>
      </c>
      <c r="S32" s="23" cm="1">
        <f t="array" aca="1" ref="S32" ca="1">_xlfn.IFS($F32&lt;=S$7,0,$G32&gt;S$7,0,AND(S$7&gt;$G32,S$7&lt;$H32),$J32/12*0.5,$H32&lt;S$7,$J32/12)</f>
        <v>41.666666666666664</v>
      </c>
      <c r="T32" s="23" cm="1">
        <f t="array" aca="1" ref="T32" ca="1">_xlfn.IFS($F32&lt;=T$7,0,$G32&gt;T$7,0,AND(T$7&gt;$G32,T$7&lt;$H32),$J32/12*0.5,$H32&lt;T$7,$J32/12)</f>
        <v>41.666666666666664</v>
      </c>
      <c r="U32" s="23" cm="1">
        <f t="array" aca="1" ref="U32" ca="1">_xlfn.IFS($F32&lt;=U$7,0,$G32&gt;U$7,0,AND(U$7&gt;$G32,U$7&lt;$H32),$J32/12*0.5,$H32&lt;U$7,$J32/12)</f>
        <v>41.666666666666664</v>
      </c>
      <c r="V32" s="23" cm="1">
        <f t="array" aca="1" ref="V32" ca="1">_xlfn.IFS($F32&lt;=V$7,0,$G32&gt;V$7,0,AND(V$7&gt;$G32,V$7&lt;$H32),$J32/12*0.5,$H32&lt;V$7,$J32/12)</f>
        <v>41.666666666666664</v>
      </c>
      <c r="W32" s="23" cm="1">
        <f t="array" aca="1" ref="W32" ca="1">_xlfn.IFS($F32&lt;=W$7,0,$G32&gt;W$7,0,AND(W$7&gt;$G32,W$7&lt;$H32),$J32/12*0.5,$H32&lt;W$7,$J32/12)</f>
        <v>41.666666666666664</v>
      </c>
      <c r="X32" s="23" cm="1">
        <f t="array" aca="1" ref="X32" ca="1">_xlfn.IFS($F32&lt;=X$7,0,$G32&gt;X$7,0,AND(X$7&gt;$G32,X$7&lt;$H32),$J32/12*0.5,$H32&lt;X$7,$J32/12)</f>
        <v>41.666666666666664</v>
      </c>
      <c r="Y32" s="23" cm="1">
        <f t="array" aca="1" ref="Y32" ca="1">_xlfn.IFS($F32&lt;=Y$7,0,$G32&gt;Y$7,0,AND(Y$7&gt;$G32,Y$7&lt;$H32),$J32/12*0.5,$H32&lt;Y$7,$J32/12)</f>
        <v>41.666666666666664</v>
      </c>
      <c r="Z32" s="23" cm="1">
        <f t="array" aca="1" ref="Z32" ca="1">_xlfn.IFS($F32&lt;=Z$7,0,$G32&gt;Z$7,0,AND(Z$7&gt;$G32,Z$7&lt;$H32),$J32/12*0.5,$H32&lt;Z$7,$J32/12)</f>
        <v>41.666666666666664</v>
      </c>
      <c r="AA32" s="23" cm="1">
        <f t="array" aca="1" ref="AA32" ca="1">_xlfn.IFS($F32&lt;=AA$7,0,$G32&gt;AA$7,0,AND(AA$7&gt;$G32,AA$7&lt;$H32),$J32/12*0.5,$H32&lt;AA$7,$J32/12)</f>
        <v>41.666666666666664</v>
      </c>
      <c r="AB32" s="23" cm="1">
        <f t="array" aca="1" ref="AB32" ca="1">_xlfn.IFS($F32&lt;=AB$7,0,$G32&gt;AB$7,0,AND(AB$7&gt;$G32,AB$7&lt;$H32),$J32/12*0.5,$H32&lt;AB$7,$J32/12)</f>
        <v>41.666666666666664</v>
      </c>
      <c r="AC32" s="23" cm="1">
        <f t="array" aca="1" ref="AC32" ca="1">_xlfn.IFS($F32&lt;=AC$7,0,$G32&gt;AC$7,0,AND(AC$7&gt;$G32,AC$7&lt;$H32),$L32/12*0.5,$H32&lt;AC$7,$L32/12)</f>
        <v>41.666666666666664</v>
      </c>
      <c r="AD32" s="23" cm="1">
        <f t="array" aca="1" ref="AD32" ca="1">_xlfn.IFS($F32&lt;=AD$7,0,$G32&gt;AD$7,0,AND(AD$7&gt;$G32,AD$7&lt;$H32),$L32/12*0.5,$H32&lt;AD$7,$L32/12)</f>
        <v>41.666666666666664</v>
      </c>
      <c r="AE32" s="23" cm="1">
        <f t="array" aca="1" ref="AE32" ca="1">_xlfn.IFS($F32&lt;=AE$7,0,$G32&gt;AE$7,0,AND(AE$7&gt;$G32,AE$7&lt;$H32),$L32/12*0.5,$H32&lt;AE$7,$L32/12)</f>
        <v>41.666666666666664</v>
      </c>
      <c r="AF32" s="23" cm="1">
        <f t="array" aca="1" ref="AF32" ca="1">_xlfn.IFS($F32&lt;=AF$7,0,$G32&gt;AF$7,0,AND(AF$7&gt;$G32,AF$7&lt;$H32),$L32/12*0.5,$H32&lt;AF$7,$L32/12)</f>
        <v>41.666666666666664</v>
      </c>
      <c r="AG32" s="23" cm="1">
        <f t="array" aca="1" ref="AG32" ca="1">_xlfn.IFS($F32&lt;=AG$7,0,$G32&gt;AG$7,0,AND(AG$7&gt;$G32,AG$7&lt;$H32),$L32/12*0.5,$H32&lt;AG$7,$L32/12)</f>
        <v>41.666666666666664</v>
      </c>
      <c r="AH32" s="23" cm="1">
        <f t="array" aca="1" ref="AH32" ca="1">_xlfn.IFS($F32&lt;=AH$7,0,$G32&gt;AH$7,0,AND(AH$7&gt;$G32,AH$7&lt;$H32),$L32/12*0.5,$H32&lt;AH$7,$L32/12)</f>
        <v>41.666666666666664</v>
      </c>
      <c r="AI32" s="23" cm="1">
        <f t="array" aca="1" ref="AI32" ca="1">_xlfn.IFS($F32&lt;=AI$7,0,$G32&gt;AI$7,0,AND(AI$7&gt;$G32,AI$7&lt;$H32),$L32/12*0.5,$H32&lt;AI$7,$L32/12)</f>
        <v>41.666666666666664</v>
      </c>
      <c r="AJ32" s="23" cm="1">
        <f t="array" aca="1" ref="AJ32" ca="1">_xlfn.IFS($F32&lt;=AJ$7,0,$G32&gt;AJ$7,0,AND(AJ$7&gt;$G32,AJ$7&lt;$H32),$L32/12*0.5,$H32&lt;AJ$7,$L32/12)</f>
        <v>41.666666666666664</v>
      </c>
      <c r="AK32" s="23" cm="1">
        <f t="array" aca="1" ref="AK32" ca="1">_xlfn.IFS($F32&lt;=AK$7,0,$G32&gt;AK$7,0,AND(AK$7&gt;$G32,AK$7&lt;$H32),$L32/12*0.5,$H32&lt;AK$7,$L32/12)</f>
        <v>41.666666666666664</v>
      </c>
      <c r="AL32" s="23" cm="1">
        <f t="array" aca="1" ref="AL32" ca="1">_xlfn.IFS($F32&lt;=AL$7,0,$G32&gt;AL$7,0,AND(AL$7&gt;$G32,AL$7&lt;$H32),$L32/12*0.5,$H32&lt;AL$7,$L32/12)</f>
        <v>41.666666666666664</v>
      </c>
      <c r="AM32" s="23" cm="1">
        <f t="array" aca="1" ref="AM32" ca="1">_xlfn.IFS($F32&lt;=AM$7,0,$G32&gt;AM$7,0,AND(AM$7&gt;$G32,AM$7&lt;$H32),$L32/12*0.5,$H32&lt;AM$7,$L32/12)</f>
        <v>41.666666666666664</v>
      </c>
      <c r="AN32" s="23" cm="1">
        <f t="array" aca="1" ref="AN32" ca="1">_xlfn.IFS($F32&lt;=AN$7,0,$G32&gt;AN$7,0,AND(AN$7&gt;$G32,AN$7&lt;$H32),$L32/12*0.5,$H32&lt;AN$7,$L32/12)</f>
        <v>41.666666666666664</v>
      </c>
      <c r="AO32" s="23" cm="1">
        <f t="array" aca="1" ref="AO32" ca="1">_xlfn.IFS($F32&lt;=AO$7,0,$G32&gt;AO$7,0,AND(AO$7&gt;$G32,AO$7&lt;$H32),$N32/12*0.5,$H32&lt;AO$7,$N32/12)</f>
        <v>41.666666666666664</v>
      </c>
      <c r="AP32" s="23" cm="1">
        <f t="array" aca="1" ref="AP32" ca="1">_xlfn.IFS($F32&lt;=AP$7,0,$G32&gt;AP$7,0,AND(AP$7&gt;$G32,AP$7&lt;$H32),$N32/12*0.5,$H32&lt;AP$7,$N32/12)</f>
        <v>41.666666666666664</v>
      </c>
      <c r="AQ32" s="23" cm="1">
        <f t="array" aca="1" ref="AQ32" ca="1">_xlfn.IFS($F32&lt;=AQ$7,0,$G32&gt;AQ$7,0,AND(AQ$7&gt;$G32,AQ$7&lt;$H32),$N32/12*0.5,$H32&lt;AQ$7,$N32/12)</f>
        <v>41.666666666666664</v>
      </c>
      <c r="AR32" s="23" cm="1">
        <f t="array" aca="1" ref="AR32" ca="1">_xlfn.IFS($F32&lt;=AR$7,0,$G32&gt;AR$7,0,AND(AR$7&gt;$G32,AR$7&lt;$H32),$N32/12*0.5,$H32&lt;AR$7,$N32/12)</f>
        <v>41.666666666666664</v>
      </c>
      <c r="AS32" s="23" cm="1">
        <f t="array" aca="1" ref="AS32" ca="1">_xlfn.IFS($F32&lt;=AS$7,0,$G32&gt;AS$7,0,AND(AS$7&gt;$G32,AS$7&lt;$H32),$N32/12*0.5,$H32&lt;AS$7,$N32/12)</f>
        <v>41.666666666666664</v>
      </c>
      <c r="AT32" s="23" cm="1">
        <f t="array" aca="1" ref="AT32" ca="1">_xlfn.IFS($F32&lt;=AT$7,0,$G32&gt;AT$7,0,AND(AT$7&gt;$G32,AT$7&lt;$H32),$N32/12*0.5,$H32&lt;AT$7,$N32/12)</f>
        <v>41.666666666666664</v>
      </c>
      <c r="AU32" s="23" cm="1">
        <f t="array" aca="1" ref="AU32" ca="1">_xlfn.IFS($F32&lt;=AU$7,0,$G32&gt;AU$7,0,AND(AU$7&gt;$G32,AU$7&lt;$H32),$N32/12*0.5,$H32&lt;AU$7,$N32/12)</f>
        <v>41.666666666666664</v>
      </c>
      <c r="AV32" s="23" cm="1">
        <f t="array" aca="1" ref="AV32" ca="1">_xlfn.IFS($F32&lt;=AV$7,0,$G32&gt;AV$7,0,AND(AV$7&gt;$G32,AV$7&lt;$H32),$N32/12*0.5,$H32&lt;AV$7,$N32/12)</f>
        <v>41.666666666666664</v>
      </c>
      <c r="AW32" s="23" cm="1">
        <f t="array" aca="1" ref="AW32" ca="1">_xlfn.IFS($F32&lt;=AW$7,0,$G32&gt;AW$7,0,AND(AW$7&gt;$G32,AW$7&lt;$H32),$N32/12*0.5,$H32&lt;AW$7,$N32/12)</f>
        <v>41.666666666666664</v>
      </c>
      <c r="AX32" s="23" cm="1">
        <f t="array" aca="1" ref="AX32" ca="1">_xlfn.IFS($F32&lt;=AX$7,0,$G32&gt;AX$7,0,AND(AX$7&gt;$G32,AX$7&lt;$H32),$N32/12*0.5,$H32&lt;AX$7,$N32/12)</f>
        <v>41.666666666666664</v>
      </c>
      <c r="AY32" s="23" cm="1">
        <f t="array" aca="1" ref="AY32" ca="1">_xlfn.IFS($F32&lt;=AY$7,0,$G32&gt;AY$7,0,AND(AY$7&gt;$G32,AY$7&lt;$H32),$N32/12*0.5,$H32&lt;AY$7,$N32/12)</f>
        <v>41.666666666666664</v>
      </c>
    </row>
    <row r="33" spans="1:51" ht="13" x14ac:dyDescent="0.15">
      <c r="A33" s="47"/>
      <c r="B33" s="87">
        <v>26</v>
      </c>
      <c r="C33" s="87" t="s">
        <v>66</v>
      </c>
      <c r="D33" s="88" t="s">
        <v>16</v>
      </c>
      <c r="E33" s="108">
        <v>45350</v>
      </c>
      <c r="F33" s="108">
        <v>46249</v>
      </c>
      <c r="G33" s="21">
        <f>E33+'Assumptions (START HERE)'!$C$17</f>
        <v>45530</v>
      </c>
      <c r="H33" s="21">
        <f>E33+'Assumptions (START HERE)'!$C$18</f>
        <v>45620</v>
      </c>
      <c r="I33" s="90"/>
      <c r="J33" s="23" cm="1">
        <f t="array" aca="1" ref="J33" ca="1">IF(ISBLANK(I33),
INDEX('Assumptions (START HERE)'!$B$23:$E$26,
MATCH(MID(CELL("filename",$A$1),FIND("]",CELL("filename",$A$1))+1,255),'Assumptions (START HERE)'!$B$23:$B$26,0),
MATCH(J$3,'Assumptions (START HERE)'!$B$23:$E$23,0)),I33)</f>
        <v>1350</v>
      </c>
      <c r="K33" s="90"/>
      <c r="L33" s="23" cm="1">
        <f t="array" aca="1" ref="L33" ca="1">IF(ISBLANK(K33),
INDEX('Assumptions (START HERE)'!$B$23:$E$26,
MATCH(MID(CELL("filename",$A$1),FIND("]",CELL("filename",$A$1))+1,255),'Assumptions (START HERE)'!$B$23:$B$26,0),
MATCH(L$3,'Assumptions (START HERE)'!$B$23:$E$23,0)),K33)</f>
        <v>1450</v>
      </c>
      <c r="M33" s="90"/>
      <c r="N33" s="23" cm="1">
        <f t="array" aca="1" ref="N33" ca="1">IF(ISBLANK(M33),
INDEX('Assumptions (START HERE)'!$B$23:$E$26,
MATCH(MID(CELL("filename",$A$1),FIND("]",CELL("filename",$A$1))+1,255),'Assumptions (START HERE)'!$B$23:$B$26,0),
MATCH(N$3,'Assumptions (START HERE)'!$B$23:$E$23,0)),M33)</f>
        <v>1450</v>
      </c>
      <c r="P33" s="23" cm="1">
        <f t="array" aca="1" ref="P33" ca="1">_xlfn.IFS($F33&lt;=P$7,0,$G33&gt;P$7,0,AND(P$7&gt;$G33,P$7&lt;$H33),$J33/12*0.5,$H33&lt;P$7,$J33/12)</f>
        <v>112.5</v>
      </c>
      <c r="Q33" s="23" cm="1">
        <f t="array" aca="1" ref="Q33" ca="1">_xlfn.IFS($F33&lt;=Q$7,0,$G33&gt;Q$7,0,AND(Q$7&gt;$G33,Q$7&lt;$H33),$J33/12*0.5,$H33&lt;Q$7,$J33/12)</f>
        <v>112.5</v>
      </c>
      <c r="R33" s="23" cm="1">
        <f t="array" aca="1" ref="R33" ca="1">_xlfn.IFS($F33&lt;=R$7,0,$G33&gt;R$7,0,AND(R$7&gt;$G33,R$7&lt;$H33),$J33/12*0.5,$H33&lt;R$7,$J33/12)</f>
        <v>112.5</v>
      </c>
      <c r="S33" s="23" cm="1">
        <f t="array" aca="1" ref="S33" ca="1">_xlfn.IFS($F33&lt;=S$7,0,$G33&gt;S$7,0,AND(S$7&gt;$G33,S$7&lt;$H33),$J33/12*0.5,$H33&lt;S$7,$J33/12)</f>
        <v>112.5</v>
      </c>
      <c r="T33" s="23" cm="1">
        <f t="array" aca="1" ref="T33" ca="1">_xlfn.IFS($F33&lt;=T$7,0,$G33&gt;T$7,0,AND(T$7&gt;$G33,T$7&lt;$H33),$J33/12*0.5,$H33&lt;T$7,$J33/12)</f>
        <v>112.5</v>
      </c>
      <c r="U33" s="23" cm="1">
        <f t="array" aca="1" ref="U33" ca="1">_xlfn.IFS($F33&lt;=U$7,0,$G33&gt;U$7,0,AND(U$7&gt;$G33,U$7&lt;$H33),$J33/12*0.5,$H33&lt;U$7,$J33/12)</f>
        <v>112.5</v>
      </c>
      <c r="V33" s="23" cm="1">
        <f t="array" aca="1" ref="V33" ca="1">_xlfn.IFS($F33&lt;=V$7,0,$G33&gt;V$7,0,AND(V$7&gt;$G33,V$7&lt;$H33),$J33/12*0.5,$H33&lt;V$7,$J33/12)</f>
        <v>112.5</v>
      </c>
      <c r="W33" s="23" cm="1">
        <f t="array" aca="1" ref="W33" ca="1">_xlfn.IFS($F33&lt;=W$7,0,$G33&gt;W$7,0,AND(W$7&gt;$G33,W$7&lt;$H33),$J33/12*0.5,$H33&lt;W$7,$J33/12)</f>
        <v>112.5</v>
      </c>
      <c r="X33" s="23" cm="1">
        <f t="array" aca="1" ref="X33" ca="1">_xlfn.IFS($F33&lt;=X$7,0,$G33&gt;X$7,0,AND(X$7&gt;$G33,X$7&lt;$H33),$J33/12*0.5,$H33&lt;X$7,$J33/12)</f>
        <v>112.5</v>
      </c>
      <c r="Y33" s="23" cm="1">
        <f t="array" aca="1" ref="Y33" ca="1">_xlfn.IFS($F33&lt;=Y$7,0,$G33&gt;Y$7,0,AND(Y$7&gt;$G33,Y$7&lt;$H33),$J33/12*0.5,$H33&lt;Y$7,$J33/12)</f>
        <v>112.5</v>
      </c>
      <c r="Z33" s="23" cm="1">
        <f t="array" aca="1" ref="Z33" ca="1">_xlfn.IFS($F33&lt;=Z$7,0,$G33&gt;Z$7,0,AND(Z$7&gt;$G33,Z$7&lt;$H33),$J33/12*0.5,$H33&lt;Z$7,$J33/12)</f>
        <v>112.5</v>
      </c>
      <c r="AA33" s="23" cm="1">
        <f t="array" aca="1" ref="AA33" ca="1">_xlfn.IFS($F33&lt;=AA$7,0,$G33&gt;AA$7,0,AND(AA$7&gt;$G33,AA$7&lt;$H33),$J33/12*0.5,$H33&lt;AA$7,$J33/12)</f>
        <v>112.5</v>
      </c>
      <c r="AB33" s="23" cm="1">
        <f t="array" aca="1" ref="AB33" ca="1">_xlfn.IFS($F33&lt;=AB$7,0,$G33&gt;AB$7,0,AND(AB$7&gt;$G33,AB$7&lt;$H33),$J33/12*0.5,$H33&lt;AB$7,$J33/12)</f>
        <v>112.5</v>
      </c>
      <c r="AC33" s="23" cm="1">
        <f t="array" aca="1" ref="AC33" ca="1">_xlfn.IFS($F33&lt;=AC$7,0,$G33&gt;AC$7,0,AND(AC$7&gt;$G33,AC$7&lt;$H33),$L33/12*0.5,$H33&lt;AC$7,$L33/12)</f>
        <v>120.83333333333333</v>
      </c>
      <c r="AD33" s="23" cm="1">
        <f t="array" aca="1" ref="AD33" ca="1">_xlfn.IFS($F33&lt;=AD$7,0,$G33&gt;AD$7,0,AND(AD$7&gt;$G33,AD$7&lt;$H33),$L33/12*0.5,$H33&lt;AD$7,$L33/12)</f>
        <v>120.83333333333333</v>
      </c>
      <c r="AE33" s="23" cm="1">
        <f t="array" aca="1" ref="AE33" ca="1">_xlfn.IFS($F33&lt;=AE$7,0,$G33&gt;AE$7,0,AND(AE$7&gt;$G33,AE$7&lt;$H33),$L33/12*0.5,$H33&lt;AE$7,$L33/12)</f>
        <v>120.83333333333333</v>
      </c>
      <c r="AF33" s="23" cm="1">
        <f t="array" aca="1" ref="AF33" ca="1">_xlfn.IFS($F33&lt;=AF$7,0,$G33&gt;AF$7,0,AND(AF$7&gt;$G33,AF$7&lt;$H33),$L33/12*0.5,$H33&lt;AF$7,$L33/12)</f>
        <v>120.83333333333333</v>
      </c>
      <c r="AG33" s="23" cm="1">
        <f t="array" aca="1" ref="AG33" ca="1">_xlfn.IFS($F33&lt;=AG$7,0,$G33&gt;AG$7,0,AND(AG$7&gt;$G33,AG$7&lt;$H33),$L33/12*0.5,$H33&lt;AG$7,$L33/12)</f>
        <v>120.83333333333333</v>
      </c>
      <c r="AH33" s="23" cm="1">
        <f t="array" aca="1" ref="AH33" ca="1">_xlfn.IFS($F33&lt;=AH$7,0,$G33&gt;AH$7,0,AND(AH$7&gt;$G33,AH$7&lt;$H33),$L33/12*0.5,$H33&lt;AH$7,$L33/12)</f>
        <v>120.83333333333333</v>
      </c>
      <c r="AI33" s="23" cm="1">
        <f t="array" aca="1" ref="AI33" ca="1">_xlfn.IFS($F33&lt;=AI$7,0,$G33&gt;AI$7,0,AND(AI$7&gt;$G33,AI$7&lt;$H33),$L33/12*0.5,$H33&lt;AI$7,$L33/12)</f>
        <v>120.83333333333333</v>
      </c>
      <c r="AJ33" s="23" cm="1">
        <f t="array" aca="1" ref="AJ33" ca="1">_xlfn.IFS($F33&lt;=AJ$7,0,$G33&gt;AJ$7,0,AND(AJ$7&gt;$G33,AJ$7&lt;$H33),$L33/12*0.5,$H33&lt;AJ$7,$L33/12)</f>
        <v>0</v>
      </c>
      <c r="AK33" s="23" cm="1">
        <f t="array" aca="1" ref="AK33" ca="1">_xlfn.IFS($F33&lt;=AK$7,0,$G33&gt;AK$7,0,AND(AK$7&gt;$G33,AK$7&lt;$H33),$L33/12*0.5,$H33&lt;AK$7,$L33/12)</f>
        <v>0</v>
      </c>
      <c r="AL33" s="23" cm="1">
        <f t="array" aca="1" ref="AL33" ca="1">_xlfn.IFS($F33&lt;=AL$7,0,$G33&gt;AL$7,0,AND(AL$7&gt;$G33,AL$7&lt;$H33),$L33/12*0.5,$H33&lt;AL$7,$L33/12)</f>
        <v>0</v>
      </c>
      <c r="AM33" s="23" cm="1">
        <f t="array" aca="1" ref="AM33" ca="1">_xlfn.IFS($F33&lt;=AM$7,0,$G33&gt;AM$7,0,AND(AM$7&gt;$G33,AM$7&lt;$H33),$L33/12*0.5,$H33&lt;AM$7,$L33/12)</f>
        <v>0</v>
      </c>
      <c r="AN33" s="23" cm="1">
        <f t="array" aca="1" ref="AN33" ca="1">_xlfn.IFS($F33&lt;=AN$7,0,$G33&gt;AN$7,0,AND(AN$7&gt;$G33,AN$7&lt;$H33),$L33/12*0.5,$H33&lt;AN$7,$L33/12)</f>
        <v>0</v>
      </c>
      <c r="AO33" s="23" cm="1">
        <f t="array" aca="1" ref="AO33" ca="1">_xlfn.IFS($F33&lt;=AO$7,0,$G33&gt;AO$7,0,AND(AO$7&gt;$G33,AO$7&lt;$H33),$N33/12*0.5,$H33&lt;AO$7,$N33/12)</f>
        <v>0</v>
      </c>
      <c r="AP33" s="23" cm="1">
        <f t="array" aca="1" ref="AP33" ca="1">_xlfn.IFS($F33&lt;=AP$7,0,$G33&gt;AP$7,0,AND(AP$7&gt;$G33,AP$7&lt;$H33),$N33/12*0.5,$H33&lt;AP$7,$N33/12)</f>
        <v>0</v>
      </c>
      <c r="AQ33" s="23" cm="1">
        <f t="array" aca="1" ref="AQ33" ca="1">_xlfn.IFS($F33&lt;=AQ$7,0,$G33&gt;AQ$7,0,AND(AQ$7&gt;$G33,AQ$7&lt;$H33),$N33/12*0.5,$H33&lt;AQ$7,$N33/12)</f>
        <v>0</v>
      </c>
      <c r="AR33" s="23" cm="1">
        <f t="array" aca="1" ref="AR33" ca="1">_xlfn.IFS($F33&lt;=AR$7,0,$G33&gt;AR$7,0,AND(AR$7&gt;$G33,AR$7&lt;$H33),$N33/12*0.5,$H33&lt;AR$7,$N33/12)</f>
        <v>0</v>
      </c>
      <c r="AS33" s="23" cm="1">
        <f t="array" aca="1" ref="AS33" ca="1">_xlfn.IFS($F33&lt;=AS$7,0,$G33&gt;AS$7,0,AND(AS$7&gt;$G33,AS$7&lt;$H33),$N33/12*0.5,$H33&lt;AS$7,$N33/12)</f>
        <v>0</v>
      </c>
      <c r="AT33" s="23" cm="1">
        <f t="array" aca="1" ref="AT33" ca="1">_xlfn.IFS($F33&lt;=AT$7,0,$G33&gt;AT$7,0,AND(AT$7&gt;$G33,AT$7&lt;$H33),$N33/12*0.5,$H33&lt;AT$7,$N33/12)</f>
        <v>0</v>
      </c>
      <c r="AU33" s="23" cm="1">
        <f t="array" aca="1" ref="AU33" ca="1">_xlfn.IFS($F33&lt;=AU$7,0,$G33&gt;AU$7,0,AND(AU$7&gt;$G33,AU$7&lt;$H33),$N33/12*0.5,$H33&lt;AU$7,$N33/12)</f>
        <v>0</v>
      </c>
      <c r="AV33" s="23" cm="1">
        <f t="array" aca="1" ref="AV33" ca="1">_xlfn.IFS($F33&lt;=AV$7,0,$G33&gt;AV$7,0,AND(AV$7&gt;$G33,AV$7&lt;$H33),$N33/12*0.5,$H33&lt;AV$7,$N33/12)</f>
        <v>0</v>
      </c>
      <c r="AW33" s="23" cm="1">
        <f t="array" aca="1" ref="AW33" ca="1">_xlfn.IFS($F33&lt;=AW$7,0,$G33&gt;AW$7,0,AND(AW$7&gt;$G33,AW$7&lt;$H33),$N33/12*0.5,$H33&lt;AW$7,$N33/12)</f>
        <v>0</v>
      </c>
      <c r="AX33" s="23" cm="1">
        <f t="array" aca="1" ref="AX33" ca="1">_xlfn.IFS($F33&lt;=AX$7,0,$G33&gt;AX$7,0,AND(AX$7&gt;$G33,AX$7&lt;$H33),$N33/12*0.5,$H33&lt;AX$7,$N33/12)</f>
        <v>0</v>
      </c>
      <c r="AY33" s="23" cm="1">
        <f t="array" aca="1" ref="AY33" ca="1">_xlfn.IFS($F33&lt;=AY$7,0,$G33&gt;AY$7,0,AND(AY$7&gt;$G33,AY$7&lt;$H33),$N33/12*0.5,$H33&lt;AY$7,$N33/12)</f>
        <v>0</v>
      </c>
    </row>
    <row r="34" spans="1:51" ht="13" x14ac:dyDescent="0.15">
      <c r="A34" s="47"/>
      <c r="B34" s="87">
        <v>27</v>
      </c>
      <c r="C34" s="87" t="s">
        <v>67</v>
      </c>
      <c r="D34" s="88" t="s">
        <v>16</v>
      </c>
      <c r="E34" s="108">
        <v>45364</v>
      </c>
      <c r="F34" s="108" t="s">
        <v>7</v>
      </c>
      <c r="G34" s="21">
        <f>E34+'Assumptions (START HERE)'!$C$17</f>
        <v>45544</v>
      </c>
      <c r="H34" s="21">
        <f>E34+'Assumptions (START HERE)'!$C$18</f>
        <v>45634</v>
      </c>
      <c r="I34" s="90">
        <v>500</v>
      </c>
      <c r="J34" s="23" cm="1">
        <f t="array" aca="1" ref="J34" ca="1">IF(ISBLANK(I34),
INDEX('Assumptions (START HERE)'!$B$23:$E$26,
MATCH(MID(CELL("filename",$A$1),FIND("]",CELL("filename",$A$1))+1,255),'Assumptions (START HERE)'!$B$23:$B$26,0),
MATCH(J$3,'Assumptions (START HERE)'!$B$23:$E$23,0)),I34)</f>
        <v>500</v>
      </c>
      <c r="K34" s="90">
        <v>500</v>
      </c>
      <c r="L34" s="23" cm="1">
        <f t="array" aca="1" ref="L34" ca="1">IF(ISBLANK(K34),
INDEX('Assumptions (START HERE)'!$B$23:$E$26,
MATCH(MID(CELL("filename",$A$1),FIND("]",CELL("filename",$A$1))+1,255),'Assumptions (START HERE)'!$B$23:$B$26,0),
MATCH(L$3,'Assumptions (START HERE)'!$B$23:$E$23,0)),K34)</f>
        <v>500</v>
      </c>
      <c r="M34" s="90">
        <v>500</v>
      </c>
      <c r="N34" s="23" cm="1">
        <f t="array" aca="1" ref="N34" ca="1">IF(ISBLANK(M34),
INDEX('Assumptions (START HERE)'!$B$23:$E$26,
MATCH(MID(CELL("filename",$A$1),FIND("]",CELL("filename",$A$1))+1,255),'Assumptions (START HERE)'!$B$23:$B$26,0),
MATCH(N$3,'Assumptions (START HERE)'!$B$23:$E$23,0)),M34)</f>
        <v>500</v>
      </c>
      <c r="P34" s="23" cm="1">
        <f t="array" aca="1" ref="P34" ca="1">_xlfn.IFS($F34&lt;=P$7,0,$G34&gt;P$7,0,AND(P$7&gt;$G34,P$7&lt;$H34),$J34/12*0.5,$H34&lt;P$7,$J34/12)</f>
        <v>41.666666666666664</v>
      </c>
      <c r="Q34" s="23" cm="1">
        <f t="array" aca="1" ref="Q34" ca="1">_xlfn.IFS($F34&lt;=Q$7,0,$G34&gt;Q$7,0,AND(Q$7&gt;$G34,Q$7&lt;$H34),$J34/12*0.5,$H34&lt;Q$7,$J34/12)</f>
        <v>41.666666666666664</v>
      </c>
      <c r="R34" s="23" cm="1">
        <f t="array" aca="1" ref="R34" ca="1">_xlfn.IFS($F34&lt;=R$7,0,$G34&gt;R$7,0,AND(R$7&gt;$G34,R$7&lt;$H34),$J34/12*0.5,$H34&lt;R$7,$J34/12)</f>
        <v>41.666666666666664</v>
      </c>
      <c r="S34" s="23" cm="1">
        <f t="array" aca="1" ref="S34" ca="1">_xlfn.IFS($F34&lt;=S$7,0,$G34&gt;S$7,0,AND(S$7&gt;$G34,S$7&lt;$H34),$J34/12*0.5,$H34&lt;S$7,$J34/12)</f>
        <v>41.666666666666664</v>
      </c>
      <c r="T34" s="23" cm="1">
        <f t="array" aca="1" ref="T34" ca="1">_xlfn.IFS($F34&lt;=T$7,0,$G34&gt;T$7,0,AND(T$7&gt;$G34,T$7&lt;$H34),$J34/12*0.5,$H34&lt;T$7,$J34/12)</f>
        <v>41.666666666666664</v>
      </c>
      <c r="U34" s="23" cm="1">
        <f t="array" aca="1" ref="U34" ca="1">_xlfn.IFS($F34&lt;=U$7,0,$G34&gt;U$7,0,AND(U$7&gt;$G34,U$7&lt;$H34),$J34/12*0.5,$H34&lt;U$7,$J34/12)</f>
        <v>41.666666666666664</v>
      </c>
      <c r="V34" s="23" cm="1">
        <f t="array" aca="1" ref="V34" ca="1">_xlfn.IFS($F34&lt;=V$7,0,$G34&gt;V$7,0,AND(V$7&gt;$G34,V$7&lt;$H34),$J34/12*0.5,$H34&lt;V$7,$J34/12)</f>
        <v>41.666666666666664</v>
      </c>
      <c r="W34" s="23" cm="1">
        <f t="array" aca="1" ref="W34" ca="1">_xlfn.IFS($F34&lt;=W$7,0,$G34&gt;W$7,0,AND(W$7&gt;$G34,W$7&lt;$H34),$J34/12*0.5,$H34&lt;W$7,$J34/12)</f>
        <v>41.666666666666664</v>
      </c>
      <c r="X34" s="23" cm="1">
        <f t="array" aca="1" ref="X34" ca="1">_xlfn.IFS($F34&lt;=X$7,0,$G34&gt;X$7,0,AND(X$7&gt;$G34,X$7&lt;$H34),$J34/12*0.5,$H34&lt;X$7,$J34/12)</f>
        <v>41.666666666666664</v>
      </c>
      <c r="Y34" s="23" cm="1">
        <f t="array" aca="1" ref="Y34" ca="1">_xlfn.IFS($F34&lt;=Y$7,0,$G34&gt;Y$7,0,AND(Y$7&gt;$G34,Y$7&lt;$H34),$J34/12*0.5,$H34&lt;Y$7,$J34/12)</f>
        <v>41.666666666666664</v>
      </c>
      <c r="Z34" s="23" cm="1">
        <f t="array" aca="1" ref="Z34" ca="1">_xlfn.IFS($F34&lt;=Z$7,0,$G34&gt;Z$7,0,AND(Z$7&gt;$G34,Z$7&lt;$H34),$J34/12*0.5,$H34&lt;Z$7,$J34/12)</f>
        <v>41.666666666666664</v>
      </c>
      <c r="AA34" s="23" cm="1">
        <f t="array" aca="1" ref="AA34" ca="1">_xlfn.IFS($F34&lt;=AA$7,0,$G34&gt;AA$7,0,AND(AA$7&gt;$G34,AA$7&lt;$H34),$J34/12*0.5,$H34&lt;AA$7,$J34/12)</f>
        <v>41.666666666666664</v>
      </c>
      <c r="AB34" s="23" cm="1">
        <f t="array" aca="1" ref="AB34" ca="1">_xlfn.IFS($F34&lt;=AB$7,0,$G34&gt;AB$7,0,AND(AB$7&gt;$G34,AB$7&lt;$H34),$J34/12*0.5,$H34&lt;AB$7,$J34/12)</f>
        <v>41.666666666666664</v>
      </c>
      <c r="AC34" s="23" cm="1">
        <f t="array" aca="1" ref="AC34" ca="1">_xlfn.IFS($F34&lt;=AC$7,0,$G34&gt;AC$7,0,AND(AC$7&gt;$G34,AC$7&lt;$H34),$L34/12*0.5,$H34&lt;AC$7,$L34/12)</f>
        <v>41.666666666666664</v>
      </c>
      <c r="AD34" s="23" cm="1">
        <f t="array" aca="1" ref="AD34" ca="1">_xlfn.IFS($F34&lt;=AD$7,0,$G34&gt;AD$7,0,AND(AD$7&gt;$G34,AD$7&lt;$H34),$L34/12*0.5,$H34&lt;AD$7,$L34/12)</f>
        <v>41.666666666666664</v>
      </c>
      <c r="AE34" s="23" cm="1">
        <f t="array" aca="1" ref="AE34" ca="1">_xlfn.IFS($F34&lt;=AE$7,0,$G34&gt;AE$7,0,AND(AE$7&gt;$G34,AE$7&lt;$H34),$L34/12*0.5,$H34&lt;AE$7,$L34/12)</f>
        <v>41.666666666666664</v>
      </c>
      <c r="AF34" s="23" cm="1">
        <f t="array" aca="1" ref="AF34" ca="1">_xlfn.IFS($F34&lt;=AF$7,0,$G34&gt;AF$7,0,AND(AF$7&gt;$G34,AF$7&lt;$H34),$L34/12*0.5,$H34&lt;AF$7,$L34/12)</f>
        <v>41.666666666666664</v>
      </c>
      <c r="AG34" s="23" cm="1">
        <f t="array" aca="1" ref="AG34" ca="1">_xlfn.IFS($F34&lt;=AG$7,0,$G34&gt;AG$7,0,AND(AG$7&gt;$G34,AG$7&lt;$H34),$L34/12*0.5,$H34&lt;AG$7,$L34/12)</f>
        <v>41.666666666666664</v>
      </c>
      <c r="AH34" s="23" cm="1">
        <f t="array" aca="1" ref="AH34" ca="1">_xlfn.IFS($F34&lt;=AH$7,0,$G34&gt;AH$7,0,AND(AH$7&gt;$G34,AH$7&lt;$H34),$L34/12*0.5,$H34&lt;AH$7,$L34/12)</f>
        <v>41.666666666666664</v>
      </c>
      <c r="AI34" s="23" cm="1">
        <f t="array" aca="1" ref="AI34" ca="1">_xlfn.IFS($F34&lt;=AI$7,0,$G34&gt;AI$7,0,AND(AI$7&gt;$G34,AI$7&lt;$H34),$L34/12*0.5,$H34&lt;AI$7,$L34/12)</f>
        <v>41.666666666666664</v>
      </c>
      <c r="AJ34" s="23" cm="1">
        <f t="array" aca="1" ref="AJ34" ca="1">_xlfn.IFS($F34&lt;=AJ$7,0,$G34&gt;AJ$7,0,AND(AJ$7&gt;$G34,AJ$7&lt;$H34),$L34/12*0.5,$H34&lt;AJ$7,$L34/12)</f>
        <v>41.666666666666664</v>
      </c>
      <c r="AK34" s="23" cm="1">
        <f t="array" aca="1" ref="AK34" ca="1">_xlfn.IFS($F34&lt;=AK$7,0,$G34&gt;AK$7,0,AND(AK$7&gt;$G34,AK$7&lt;$H34),$L34/12*0.5,$H34&lt;AK$7,$L34/12)</f>
        <v>41.666666666666664</v>
      </c>
      <c r="AL34" s="23" cm="1">
        <f t="array" aca="1" ref="AL34" ca="1">_xlfn.IFS($F34&lt;=AL$7,0,$G34&gt;AL$7,0,AND(AL$7&gt;$G34,AL$7&lt;$H34),$L34/12*0.5,$H34&lt;AL$7,$L34/12)</f>
        <v>41.666666666666664</v>
      </c>
      <c r="AM34" s="23" cm="1">
        <f t="array" aca="1" ref="AM34" ca="1">_xlfn.IFS($F34&lt;=AM$7,0,$G34&gt;AM$7,0,AND(AM$7&gt;$G34,AM$7&lt;$H34),$L34/12*0.5,$H34&lt;AM$7,$L34/12)</f>
        <v>41.666666666666664</v>
      </c>
      <c r="AN34" s="23" cm="1">
        <f t="array" aca="1" ref="AN34" ca="1">_xlfn.IFS($F34&lt;=AN$7,0,$G34&gt;AN$7,0,AND(AN$7&gt;$G34,AN$7&lt;$H34),$L34/12*0.5,$H34&lt;AN$7,$L34/12)</f>
        <v>41.666666666666664</v>
      </c>
      <c r="AO34" s="23" cm="1">
        <f t="array" aca="1" ref="AO34" ca="1">_xlfn.IFS($F34&lt;=AO$7,0,$G34&gt;AO$7,0,AND(AO$7&gt;$G34,AO$7&lt;$H34),$N34/12*0.5,$H34&lt;AO$7,$N34/12)</f>
        <v>41.666666666666664</v>
      </c>
      <c r="AP34" s="23" cm="1">
        <f t="array" aca="1" ref="AP34" ca="1">_xlfn.IFS($F34&lt;=AP$7,0,$G34&gt;AP$7,0,AND(AP$7&gt;$G34,AP$7&lt;$H34),$N34/12*0.5,$H34&lt;AP$7,$N34/12)</f>
        <v>41.666666666666664</v>
      </c>
      <c r="AQ34" s="23" cm="1">
        <f t="array" aca="1" ref="AQ34" ca="1">_xlfn.IFS($F34&lt;=AQ$7,0,$G34&gt;AQ$7,0,AND(AQ$7&gt;$G34,AQ$7&lt;$H34),$N34/12*0.5,$H34&lt;AQ$7,$N34/12)</f>
        <v>41.666666666666664</v>
      </c>
      <c r="AR34" s="23" cm="1">
        <f t="array" aca="1" ref="AR34" ca="1">_xlfn.IFS($F34&lt;=AR$7,0,$G34&gt;AR$7,0,AND(AR$7&gt;$G34,AR$7&lt;$H34),$N34/12*0.5,$H34&lt;AR$7,$N34/12)</f>
        <v>41.666666666666664</v>
      </c>
      <c r="AS34" s="23" cm="1">
        <f t="array" aca="1" ref="AS34" ca="1">_xlfn.IFS($F34&lt;=AS$7,0,$G34&gt;AS$7,0,AND(AS$7&gt;$G34,AS$7&lt;$H34),$N34/12*0.5,$H34&lt;AS$7,$N34/12)</f>
        <v>41.666666666666664</v>
      </c>
      <c r="AT34" s="23" cm="1">
        <f t="array" aca="1" ref="AT34" ca="1">_xlfn.IFS($F34&lt;=AT$7,0,$G34&gt;AT$7,0,AND(AT$7&gt;$G34,AT$7&lt;$H34),$N34/12*0.5,$H34&lt;AT$7,$N34/12)</f>
        <v>41.666666666666664</v>
      </c>
      <c r="AU34" s="23" cm="1">
        <f t="array" aca="1" ref="AU34" ca="1">_xlfn.IFS($F34&lt;=AU$7,0,$G34&gt;AU$7,0,AND(AU$7&gt;$G34,AU$7&lt;$H34),$N34/12*0.5,$H34&lt;AU$7,$N34/12)</f>
        <v>41.666666666666664</v>
      </c>
      <c r="AV34" s="23" cm="1">
        <f t="array" aca="1" ref="AV34" ca="1">_xlfn.IFS($F34&lt;=AV$7,0,$G34&gt;AV$7,0,AND(AV$7&gt;$G34,AV$7&lt;$H34),$N34/12*0.5,$H34&lt;AV$7,$N34/12)</f>
        <v>41.666666666666664</v>
      </c>
      <c r="AW34" s="23" cm="1">
        <f t="array" aca="1" ref="AW34" ca="1">_xlfn.IFS($F34&lt;=AW$7,0,$G34&gt;AW$7,0,AND(AW$7&gt;$G34,AW$7&lt;$H34),$N34/12*0.5,$H34&lt;AW$7,$N34/12)</f>
        <v>41.666666666666664</v>
      </c>
      <c r="AX34" s="23" cm="1">
        <f t="array" aca="1" ref="AX34" ca="1">_xlfn.IFS($F34&lt;=AX$7,0,$G34&gt;AX$7,0,AND(AX$7&gt;$G34,AX$7&lt;$H34),$N34/12*0.5,$H34&lt;AX$7,$N34/12)</f>
        <v>41.666666666666664</v>
      </c>
      <c r="AY34" s="23" cm="1">
        <f t="array" aca="1" ref="AY34" ca="1">_xlfn.IFS($F34&lt;=AY$7,0,$G34&gt;AY$7,0,AND(AY$7&gt;$G34,AY$7&lt;$H34),$N34/12*0.5,$H34&lt;AY$7,$N34/12)</f>
        <v>41.666666666666664</v>
      </c>
    </row>
    <row r="35" spans="1:51" ht="13" x14ac:dyDescent="0.15">
      <c r="A35" s="47"/>
      <c r="B35" s="87">
        <v>28</v>
      </c>
      <c r="C35" s="87" t="s">
        <v>68</v>
      </c>
      <c r="D35" s="88" t="s">
        <v>16</v>
      </c>
      <c r="E35" s="108">
        <v>45413</v>
      </c>
      <c r="F35" s="108">
        <v>46096</v>
      </c>
      <c r="G35" s="21">
        <f>E35+'Assumptions (START HERE)'!$C$17</f>
        <v>45593</v>
      </c>
      <c r="H35" s="21">
        <f>E35+'Assumptions (START HERE)'!$C$18</f>
        <v>45683</v>
      </c>
      <c r="I35" s="90"/>
      <c r="J35" s="23" cm="1">
        <f t="array" aca="1" ref="J35" ca="1">IF(ISBLANK(I35),
INDEX('Assumptions (START HERE)'!$B$23:$E$26,
MATCH(MID(CELL("filename",$A$1),FIND("]",CELL("filename",$A$1))+1,255),'Assumptions (START HERE)'!$B$23:$B$26,0),
MATCH(J$3,'Assumptions (START HERE)'!$B$23:$E$23,0)),I35)</f>
        <v>1350</v>
      </c>
      <c r="K35" s="90"/>
      <c r="L35" s="23" cm="1">
        <f t="array" aca="1" ref="L35" ca="1">IF(ISBLANK(K35),
INDEX('Assumptions (START HERE)'!$B$23:$E$26,
MATCH(MID(CELL("filename",$A$1),FIND("]",CELL("filename",$A$1))+1,255),'Assumptions (START HERE)'!$B$23:$B$26,0),
MATCH(L$3,'Assumptions (START HERE)'!$B$23:$E$23,0)),K35)</f>
        <v>1450</v>
      </c>
      <c r="M35" s="90"/>
      <c r="N35" s="23" cm="1">
        <f t="array" aca="1" ref="N35" ca="1">IF(ISBLANK(M35),
INDEX('Assumptions (START HERE)'!$B$23:$E$26,
MATCH(MID(CELL("filename",$A$1),FIND("]",CELL("filename",$A$1))+1,255),'Assumptions (START HERE)'!$B$23:$B$26,0),
MATCH(N$3,'Assumptions (START HERE)'!$B$23:$E$23,0)),M35)</f>
        <v>1450</v>
      </c>
      <c r="P35" s="23" cm="1">
        <f t="array" aca="1" ref="P35" ca="1">_xlfn.IFS($F35&lt;=P$7,0,$G35&gt;P$7,0,AND(P$7&gt;$G35,P$7&lt;$H35),$J35/12*0.5,$H35&lt;P$7,$J35/12)</f>
        <v>56.25</v>
      </c>
      <c r="Q35" s="23" cm="1">
        <f t="array" aca="1" ref="Q35" ca="1">_xlfn.IFS($F35&lt;=Q$7,0,$G35&gt;Q$7,0,AND(Q$7&gt;$G35,Q$7&lt;$H35),$J35/12*0.5,$H35&lt;Q$7,$J35/12)</f>
        <v>112.5</v>
      </c>
      <c r="R35" s="23" cm="1">
        <f t="array" aca="1" ref="R35" ca="1">_xlfn.IFS($F35&lt;=R$7,0,$G35&gt;R$7,0,AND(R$7&gt;$G35,R$7&lt;$H35),$J35/12*0.5,$H35&lt;R$7,$J35/12)</f>
        <v>112.5</v>
      </c>
      <c r="S35" s="23" cm="1">
        <f t="array" aca="1" ref="S35" ca="1">_xlfn.IFS($F35&lt;=S$7,0,$G35&gt;S$7,0,AND(S$7&gt;$G35,S$7&lt;$H35),$J35/12*0.5,$H35&lt;S$7,$J35/12)</f>
        <v>112.5</v>
      </c>
      <c r="T35" s="23" cm="1">
        <f t="array" aca="1" ref="T35" ca="1">_xlfn.IFS($F35&lt;=T$7,0,$G35&gt;T$7,0,AND(T$7&gt;$G35,T$7&lt;$H35),$J35/12*0.5,$H35&lt;T$7,$J35/12)</f>
        <v>112.5</v>
      </c>
      <c r="U35" s="23" cm="1">
        <f t="array" aca="1" ref="U35" ca="1">_xlfn.IFS($F35&lt;=U$7,0,$G35&gt;U$7,0,AND(U$7&gt;$G35,U$7&lt;$H35),$J35/12*0.5,$H35&lt;U$7,$J35/12)</f>
        <v>112.5</v>
      </c>
      <c r="V35" s="23" cm="1">
        <f t="array" aca="1" ref="V35" ca="1">_xlfn.IFS($F35&lt;=V$7,0,$G35&gt;V$7,0,AND(V$7&gt;$G35,V$7&lt;$H35),$J35/12*0.5,$H35&lt;V$7,$J35/12)</f>
        <v>112.5</v>
      </c>
      <c r="W35" s="23" cm="1">
        <f t="array" aca="1" ref="W35" ca="1">_xlfn.IFS($F35&lt;=W$7,0,$G35&gt;W$7,0,AND(W$7&gt;$G35,W$7&lt;$H35),$J35/12*0.5,$H35&lt;W$7,$J35/12)</f>
        <v>112.5</v>
      </c>
      <c r="X35" s="23" cm="1">
        <f t="array" aca="1" ref="X35" ca="1">_xlfn.IFS($F35&lt;=X$7,0,$G35&gt;X$7,0,AND(X$7&gt;$G35,X$7&lt;$H35),$J35/12*0.5,$H35&lt;X$7,$J35/12)</f>
        <v>112.5</v>
      </c>
      <c r="Y35" s="23" cm="1">
        <f t="array" aca="1" ref="Y35" ca="1">_xlfn.IFS($F35&lt;=Y$7,0,$G35&gt;Y$7,0,AND(Y$7&gt;$G35,Y$7&lt;$H35),$J35/12*0.5,$H35&lt;Y$7,$J35/12)</f>
        <v>112.5</v>
      </c>
      <c r="Z35" s="23" cm="1">
        <f t="array" aca="1" ref="Z35" ca="1">_xlfn.IFS($F35&lt;=Z$7,0,$G35&gt;Z$7,0,AND(Z$7&gt;$G35,Z$7&lt;$H35),$J35/12*0.5,$H35&lt;Z$7,$J35/12)</f>
        <v>112.5</v>
      </c>
      <c r="AA35" s="23" cm="1">
        <f t="array" aca="1" ref="AA35" ca="1">_xlfn.IFS($F35&lt;=AA$7,0,$G35&gt;AA$7,0,AND(AA$7&gt;$G35,AA$7&lt;$H35),$J35/12*0.5,$H35&lt;AA$7,$J35/12)</f>
        <v>112.5</v>
      </c>
      <c r="AB35" s="23" cm="1">
        <f t="array" aca="1" ref="AB35" ca="1">_xlfn.IFS($F35&lt;=AB$7,0,$G35&gt;AB$7,0,AND(AB$7&gt;$G35,AB$7&lt;$H35),$J35/12*0.5,$H35&lt;AB$7,$J35/12)</f>
        <v>112.5</v>
      </c>
      <c r="AC35" s="23" cm="1">
        <f t="array" aca="1" ref="AC35" ca="1">_xlfn.IFS($F35&lt;=AC$7,0,$G35&gt;AC$7,0,AND(AC$7&gt;$G35,AC$7&lt;$H35),$L35/12*0.5,$H35&lt;AC$7,$L35/12)</f>
        <v>120.83333333333333</v>
      </c>
      <c r="AD35" s="23" cm="1">
        <f t="array" aca="1" ref="AD35" ca="1">_xlfn.IFS($F35&lt;=AD$7,0,$G35&gt;AD$7,0,AND(AD$7&gt;$G35,AD$7&lt;$H35),$L35/12*0.5,$H35&lt;AD$7,$L35/12)</f>
        <v>120.83333333333333</v>
      </c>
      <c r="AE35" s="23" cm="1">
        <f t="array" aca="1" ref="AE35" ca="1">_xlfn.IFS($F35&lt;=AE$7,0,$G35&gt;AE$7,0,AND(AE$7&gt;$G35,AE$7&lt;$H35),$L35/12*0.5,$H35&lt;AE$7,$L35/12)</f>
        <v>0</v>
      </c>
      <c r="AF35" s="23" cm="1">
        <f t="array" aca="1" ref="AF35" ca="1">_xlfn.IFS($F35&lt;=AF$7,0,$G35&gt;AF$7,0,AND(AF$7&gt;$G35,AF$7&lt;$H35),$L35/12*0.5,$H35&lt;AF$7,$L35/12)</f>
        <v>0</v>
      </c>
      <c r="AG35" s="23" cm="1">
        <f t="array" aca="1" ref="AG35" ca="1">_xlfn.IFS($F35&lt;=AG$7,0,$G35&gt;AG$7,0,AND(AG$7&gt;$G35,AG$7&lt;$H35),$L35/12*0.5,$H35&lt;AG$7,$L35/12)</f>
        <v>0</v>
      </c>
      <c r="AH35" s="23" cm="1">
        <f t="array" aca="1" ref="AH35" ca="1">_xlfn.IFS($F35&lt;=AH$7,0,$G35&gt;AH$7,0,AND(AH$7&gt;$G35,AH$7&lt;$H35),$L35/12*0.5,$H35&lt;AH$7,$L35/12)</f>
        <v>0</v>
      </c>
      <c r="AI35" s="23" cm="1">
        <f t="array" aca="1" ref="AI35" ca="1">_xlfn.IFS($F35&lt;=AI$7,0,$G35&gt;AI$7,0,AND(AI$7&gt;$G35,AI$7&lt;$H35),$L35/12*0.5,$H35&lt;AI$7,$L35/12)</f>
        <v>0</v>
      </c>
      <c r="AJ35" s="23" cm="1">
        <f t="array" aca="1" ref="AJ35" ca="1">_xlfn.IFS($F35&lt;=AJ$7,0,$G35&gt;AJ$7,0,AND(AJ$7&gt;$G35,AJ$7&lt;$H35),$L35/12*0.5,$H35&lt;AJ$7,$L35/12)</f>
        <v>0</v>
      </c>
      <c r="AK35" s="23" cm="1">
        <f t="array" aca="1" ref="AK35" ca="1">_xlfn.IFS($F35&lt;=AK$7,0,$G35&gt;AK$7,0,AND(AK$7&gt;$G35,AK$7&lt;$H35),$L35/12*0.5,$H35&lt;AK$7,$L35/12)</f>
        <v>0</v>
      </c>
      <c r="AL35" s="23" cm="1">
        <f t="array" aca="1" ref="AL35" ca="1">_xlfn.IFS($F35&lt;=AL$7,0,$G35&gt;AL$7,0,AND(AL$7&gt;$G35,AL$7&lt;$H35),$L35/12*0.5,$H35&lt;AL$7,$L35/12)</f>
        <v>0</v>
      </c>
      <c r="AM35" s="23" cm="1">
        <f t="array" aca="1" ref="AM35" ca="1">_xlfn.IFS($F35&lt;=AM$7,0,$G35&gt;AM$7,0,AND(AM$7&gt;$G35,AM$7&lt;$H35),$L35/12*0.5,$H35&lt;AM$7,$L35/12)</f>
        <v>0</v>
      </c>
      <c r="AN35" s="23" cm="1">
        <f t="array" aca="1" ref="AN35" ca="1">_xlfn.IFS($F35&lt;=AN$7,0,$G35&gt;AN$7,0,AND(AN$7&gt;$G35,AN$7&lt;$H35),$L35/12*0.5,$H35&lt;AN$7,$L35/12)</f>
        <v>0</v>
      </c>
      <c r="AO35" s="23" cm="1">
        <f t="array" aca="1" ref="AO35" ca="1">_xlfn.IFS($F35&lt;=AO$7,0,$G35&gt;AO$7,0,AND(AO$7&gt;$G35,AO$7&lt;$H35),$N35/12*0.5,$H35&lt;AO$7,$N35/12)</f>
        <v>0</v>
      </c>
      <c r="AP35" s="23" cm="1">
        <f t="array" aca="1" ref="AP35" ca="1">_xlfn.IFS($F35&lt;=AP$7,0,$G35&gt;AP$7,0,AND(AP$7&gt;$G35,AP$7&lt;$H35),$N35/12*0.5,$H35&lt;AP$7,$N35/12)</f>
        <v>0</v>
      </c>
      <c r="AQ35" s="23" cm="1">
        <f t="array" aca="1" ref="AQ35" ca="1">_xlfn.IFS($F35&lt;=AQ$7,0,$G35&gt;AQ$7,0,AND(AQ$7&gt;$G35,AQ$7&lt;$H35),$N35/12*0.5,$H35&lt;AQ$7,$N35/12)</f>
        <v>0</v>
      </c>
      <c r="AR35" s="23" cm="1">
        <f t="array" aca="1" ref="AR35" ca="1">_xlfn.IFS($F35&lt;=AR$7,0,$G35&gt;AR$7,0,AND(AR$7&gt;$G35,AR$7&lt;$H35),$N35/12*0.5,$H35&lt;AR$7,$N35/12)</f>
        <v>0</v>
      </c>
      <c r="AS35" s="23" cm="1">
        <f t="array" aca="1" ref="AS35" ca="1">_xlfn.IFS($F35&lt;=AS$7,0,$G35&gt;AS$7,0,AND(AS$7&gt;$G35,AS$7&lt;$H35),$N35/12*0.5,$H35&lt;AS$7,$N35/12)</f>
        <v>0</v>
      </c>
      <c r="AT35" s="23" cm="1">
        <f t="array" aca="1" ref="AT35" ca="1">_xlfn.IFS($F35&lt;=AT$7,0,$G35&gt;AT$7,0,AND(AT$7&gt;$G35,AT$7&lt;$H35),$N35/12*0.5,$H35&lt;AT$7,$N35/12)</f>
        <v>0</v>
      </c>
      <c r="AU35" s="23" cm="1">
        <f t="array" aca="1" ref="AU35" ca="1">_xlfn.IFS($F35&lt;=AU$7,0,$G35&gt;AU$7,0,AND(AU$7&gt;$G35,AU$7&lt;$H35),$N35/12*0.5,$H35&lt;AU$7,$N35/12)</f>
        <v>0</v>
      </c>
      <c r="AV35" s="23" cm="1">
        <f t="array" aca="1" ref="AV35" ca="1">_xlfn.IFS($F35&lt;=AV$7,0,$G35&gt;AV$7,0,AND(AV$7&gt;$G35,AV$7&lt;$H35),$N35/12*0.5,$H35&lt;AV$7,$N35/12)</f>
        <v>0</v>
      </c>
      <c r="AW35" s="23" cm="1">
        <f t="array" aca="1" ref="AW35" ca="1">_xlfn.IFS($F35&lt;=AW$7,0,$G35&gt;AW$7,0,AND(AW$7&gt;$G35,AW$7&lt;$H35),$N35/12*0.5,$H35&lt;AW$7,$N35/12)</f>
        <v>0</v>
      </c>
      <c r="AX35" s="23" cm="1">
        <f t="array" aca="1" ref="AX35" ca="1">_xlfn.IFS($F35&lt;=AX$7,0,$G35&gt;AX$7,0,AND(AX$7&gt;$G35,AX$7&lt;$H35),$N35/12*0.5,$H35&lt;AX$7,$N35/12)</f>
        <v>0</v>
      </c>
      <c r="AY35" s="23" cm="1">
        <f t="array" aca="1" ref="AY35" ca="1">_xlfn.IFS($F35&lt;=AY$7,0,$G35&gt;AY$7,0,AND(AY$7&gt;$G35,AY$7&lt;$H35),$N35/12*0.5,$H35&lt;AY$7,$N35/12)</f>
        <v>0</v>
      </c>
    </row>
    <row r="36" spans="1:51" ht="13" x14ac:dyDescent="0.15">
      <c r="A36" s="47"/>
      <c r="B36" s="87">
        <v>29</v>
      </c>
      <c r="C36" s="87" t="s">
        <v>69</v>
      </c>
      <c r="D36" s="89" t="s">
        <v>20</v>
      </c>
      <c r="E36" s="108">
        <v>45455</v>
      </c>
      <c r="F36" s="108" t="s">
        <v>7</v>
      </c>
      <c r="G36" s="21">
        <f>E36+'Assumptions (START HERE)'!$C$17</f>
        <v>45635</v>
      </c>
      <c r="H36" s="21">
        <f>E36+'Assumptions (START HERE)'!$C$18</f>
        <v>45725</v>
      </c>
      <c r="I36" s="90">
        <v>500</v>
      </c>
      <c r="J36" s="23" cm="1">
        <f t="array" aca="1" ref="J36" ca="1">IF(ISBLANK(I36),
INDEX('Assumptions (START HERE)'!$B$23:$E$26,
MATCH(MID(CELL("filename",$A$1),FIND("]",CELL("filename",$A$1))+1,255),'Assumptions (START HERE)'!$B$23:$B$26,0),
MATCH(J$3,'Assumptions (START HERE)'!$B$23:$E$23,0)),I36)</f>
        <v>500</v>
      </c>
      <c r="K36" s="90">
        <v>500</v>
      </c>
      <c r="L36" s="23" cm="1">
        <f t="array" aca="1" ref="L36" ca="1">IF(ISBLANK(K36),
INDEX('Assumptions (START HERE)'!$B$23:$E$26,
MATCH(MID(CELL("filename",$A$1),FIND("]",CELL("filename",$A$1))+1,255),'Assumptions (START HERE)'!$B$23:$B$26,0),
MATCH(L$3,'Assumptions (START HERE)'!$B$23:$E$23,0)),K36)</f>
        <v>500</v>
      </c>
      <c r="M36" s="90">
        <v>500</v>
      </c>
      <c r="N36" s="23" cm="1">
        <f t="array" aca="1" ref="N36" ca="1">IF(ISBLANK(M36),
INDEX('Assumptions (START HERE)'!$B$23:$E$26,
MATCH(MID(CELL("filename",$A$1),FIND("]",CELL("filename",$A$1))+1,255),'Assumptions (START HERE)'!$B$23:$B$26,0),
MATCH(N$3,'Assumptions (START HERE)'!$B$23:$E$23,0)),M36)</f>
        <v>500</v>
      </c>
      <c r="P36" s="23" cm="1">
        <f t="array" aca="1" ref="P36" ca="1">_xlfn.IFS($F36&lt;=P$7,0,$G36&gt;P$7,0,AND(P$7&gt;$G36,P$7&lt;$H36),$J36/12*0.5,$H36&lt;P$7,$J36/12)</f>
        <v>20.833333333333332</v>
      </c>
      <c r="Q36" s="23" cm="1">
        <f t="array" aca="1" ref="Q36" ca="1">_xlfn.IFS($F36&lt;=Q$7,0,$G36&gt;Q$7,0,AND(Q$7&gt;$G36,Q$7&lt;$H36),$J36/12*0.5,$H36&lt;Q$7,$J36/12)</f>
        <v>20.833333333333332</v>
      </c>
      <c r="R36" s="23" cm="1">
        <f t="array" aca="1" ref="R36" ca="1">_xlfn.IFS($F36&lt;=R$7,0,$G36&gt;R$7,0,AND(R$7&gt;$G36,R$7&lt;$H36),$J36/12*0.5,$H36&lt;R$7,$J36/12)</f>
        <v>20.833333333333332</v>
      </c>
      <c r="S36" s="23" cm="1">
        <f t="array" aca="1" ref="S36" ca="1">_xlfn.IFS($F36&lt;=S$7,0,$G36&gt;S$7,0,AND(S$7&gt;$G36,S$7&lt;$H36),$J36/12*0.5,$H36&lt;S$7,$J36/12)</f>
        <v>41.666666666666664</v>
      </c>
      <c r="T36" s="23" cm="1">
        <f t="array" aca="1" ref="T36" ca="1">_xlfn.IFS($F36&lt;=T$7,0,$G36&gt;T$7,0,AND(T$7&gt;$G36,T$7&lt;$H36),$J36/12*0.5,$H36&lt;T$7,$J36/12)</f>
        <v>41.666666666666664</v>
      </c>
      <c r="U36" s="23" cm="1">
        <f t="array" aca="1" ref="U36" ca="1">_xlfn.IFS($F36&lt;=U$7,0,$G36&gt;U$7,0,AND(U$7&gt;$G36,U$7&lt;$H36),$J36/12*0.5,$H36&lt;U$7,$J36/12)</f>
        <v>41.666666666666664</v>
      </c>
      <c r="V36" s="23" cm="1">
        <f t="array" aca="1" ref="V36" ca="1">_xlfn.IFS($F36&lt;=V$7,0,$G36&gt;V$7,0,AND(V$7&gt;$G36,V$7&lt;$H36),$J36/12*0.5,$H36&lt;V$7,$J36/12)</f>
        <v>41.666666666666664</v>
      </c>
      <c r="W36" s="23" cm="1">
        <f t="array" aca="1" ref="W36" ca="1">_xlfn.IFS($F36&lt;=W$7,0,$G36&gt;W$7,0,AND(W$7&gt;$G36,W$7&lt;$H36),$J36/12*0.5,$H36&lt;W$7,$J36/12)</f>
        <v>41.666666666666664</v>
      </c>
      <c r="X36" s="23" cm="1">
        <f t="array" aca="1" ref="X36" ca="1">_xlfn.IFS($F36&lt;=X$7,0,$G36&gt;X$7,0,AND(X$7&gt;$G36,X$7&lt;$H36),$J36/12*0.5,$H36&lt;X$7,$J36/12)</f>
        <v>41.666666666666664</v>
      </c>
      <c r="Y36" s="23" cm="1">
        <f t="array" aca="1" ref="Y36" ca="1">_xlfn.IFS($F36&lt;=Y$7,0,$G36&gt;Y$7,0,AND(Y$7&gt;$G36,Y$7&lt;$H36),$J36/12*0.5,$H36&lt;Y$7,$J36/12)</f>
        <v>41.666666666666664</v>
      </c>
      <c r="Z36" s="23" cm="1">
        <f t="array" aca="1" ref="Z36" ca="1">_xlfn.IFS($F36&lt;=Z$7,0,$G36&gt;Z$7,0,AND(Z$7&gt;$G36,Z$7&lt;$H36),$J36/12*0.5,$H36&lt;Z$7,$J36/12)</f>
        <v>41.666666666666664</v>
      </c>
      <c r="AA36" s="23" cm="1">
        <f t="array" aca="1" ref="AA36" ca="1">_xlfn.IFS($F36&lt;=AA$7,0,$G36&gt;AA$7,0,AND(AA$7&gt;$G36,AA$7&lt;$H36),$J36/12*0.5,$H36&lt;AA$7,$J36/12)</f>
        <v>41.666666666666664</v>
      </c>
      <c r="AB36" s="23" cm="1">
        <f t="array" aca="1" ref="AB36" ca="1">_xlfn.IFS($F36&lt;=AB$7,0,$G36&gt;AB$7,0,AND(AB$7&gt;$G36,AB$7&lt;$H36),$J36/12*0.5,$H36&lt;AB$7,$J36/12)</f>
        <v>41.666666666666664</v>
      </c>
      <c r="AC36" s="23" cm="1">
        <f t="array" aca="1" ref="AC36" ca="1">_xlfn.IFS($F36&lt;=AC$7,0,$G36&gt;AC$7,0,AND(AC$7&gt;$G36,AC$7&lt;$H36),$L36/12*0.5,$H36&lt;AC$7,$L36/12)</f>
        <v>41.666666666666664</v>
      </c>
      <c r="AD36" s="23" cm="1">
        <f t="array" aca="1" ref="AD36" ca="1">_xlfn.IFS($F36&lt;=AD$7,0,$G36&gt;AD$7,0,AND(AD$7&gt;$G36,AD$7&lt;$H36),$L36/12*0.5,$H36&lt;AD$7,$L36/12)</f>
        <v>41.666666666666664</v>
      </c>
      <c r="AE36" s="23" cm="1">
        <f t="array" aca="1" ref="AE36" ca="1">_xlfn.IFS($F36&lt;=AE$7,0,$G36&gt;AE$7,0,AND(AE$7&gt;$G36,AE$7&lt;$H36),$L36/12*0.5,$H36&lt;AE$7,$L36/12)</f>
        <v>41.666666666666664</v>
      </c>
      <c r="AF36" s="23" cm="1">
        <f t="array" aca="1" ref="AF36" ca="1">_xlfn.IFS($F36&lt;=AF$7,0,$G36&gt;AF$7,0,AND(AF$7&gt;$G36,AF$7&lt;$H36),$L36/12*0.5,$H36&lt;AF$7,$L36/12)</f>
        <v>41.666666666666664</v>
      </c>
      <c r="AG36" s="23" cm="1">
        <f t="array" aca="1" ref="AG36" ca="1">_xlfn.IFS($F36&lt;=AG$7,0,$G36&gt;AG$7,0,AND(AG$7&gt;$G36,AG$7&lt;$H36),$L36/12*0.5,$H36&lt;AG$7,$L36/12)</f>
        <v>41.666666666666664</v>
      </c>
      <c r="AH36" s="23" cm="1">
        <f t="array" aca="1" ref="AH36" ca="1">_xlfn.IFS($F36&lt;=AH$7,0,$G36&gt;AH$7,0,AND(AH$7&gt;$G36,AH$7&lt;$H36),$L36/12*0.5,$H36&lt;AH$7,$L36/12)</f>
        <v>41.666666666666664</v>
      </c>
      <c r="AI36" s="23" cm="1">
        <f t="array" aca="1" ref="AI36" ca="1">_xlfn.IFS($F36&lt;=AI$7,0,$G36&gt;AI$7,0,AND(AI$7&gt;$G36,AI$7&lt;$H36),$L36/12*0.5,$H36&lt;AI$7,$L36/12)</f>
        <v>41.666666666666664</v>
      </c>
      <c r="AJ36" s="23" cm="1">
        <f t="array" aca="1" ref="AJ36" ca="1">_xlfn.IFS($F36&lt;=AJ$7,0,$G36&gt;AJ$7,0,AND(AJ$7&gt;$G36,AJ$7&lt;$H36),$L36/12*0.5,$H36&lt;AJ$7,$L36/12)</f>
        <v>41.666666666666664</v>
      </c>
      <c r="AK36" s="23" cm="1">
        <f t="array" aca="1" ref="AK36" ca="1">_xlfn.IFS($F36&lt;=AK$7,0,$G36&gt;AK$7,0,AND(AK$7&gt;$G36,AK$7&lt;$H36),$L36/12*0.5,$H36&lt;AK$7,$L36/12)</f>
        <v>41.666666666666664</v>
      </c>
      <c r="AL36" s="23" cm="1">
        <f t="array" aca="1" ref="AL36" ca="1">_xlfn.IFS($F36&lt;=AL$7,0,$G36&gt;AL$7,0,AND(AL$7&gt;$G36,AL$7&lt;$H36),$L36/12*0.5,$H36&lt;AL$7,$L36/12)</f>
        <v>41.666666666666664</v>
      </c>
      <c r="AM36" s="23" cm="1">
        <f t="array" aca="1" ref="AM36" ca="1">_xlfn.IFS($F36&lt;=AM$7,0,$G36&gt;AM$7,0,AND(AM$7&gt;$G36,AM$7&lt;$H36),$L36/12*0.5,$H36&lt;AM$7,$L36/12)</f>
        <v>41.666666666666664</v>
      </c>
      <c r="AN36" s="23" cm="1">
        <f t="array" aca="1" ref="AN36" ca="1">_xlfn.IFS($F36&lt;=AN$7,0,$G36&gt;AN$7,0,AND(AN$7&gt;$G36,AN$7&lt;$H36),$L36/12*0.5,$H36&lt;AN$7,$L36/12)</f>
        <v>41.666666666666664</v>
      </c>
      <c r="AO36" s="23" cm="1">
        <f t="array" aca="1" ref="AO36" ca="1">_xlfn.IFS($F36&lt;=AO$7,0,$G36&gt;AO$7,0,AND(AO$7&gt;$G36,AO$7&lt;$H36),$N36/12*0.5,$H36&lt;AO$7,$N36/12)</f>
        <v>41.666666666666664</v>
      </c>
      <c r="AP36" s="23" cm="1">
        <f t="array" aca="1" ref="AP36" ca="1">_xlfn.IFS($F36&lt;=AP$7,0,$G36&gt;AP$7,0,AND(AP$7&gt;$G36,AP$7&lt;$H36),$N36/12*0.5,$H36&lt;AP$7,$N36/12)</f>
        <v>41.666666666666664</v>
      </c>
      <c r="AQ36" s="23" cm="1">
        <f t="array" aca="1" ref="AQ36" ca="1">_xlfn.IFS($F36&lt;=AQ$7,0,$G36&gt;AQ$7,0,AND(AQ$7&gt;$G36,AQ$7&lt;$H36),$N36/12*0.5,$H36&lt;AQ$7,$N36/12)</f>
        <v>41.666666666666664</v>
      </c>
      <c r="AR36" s="23" cm="1">
        <f t="array" aca="1" ref="AR36" ca="1">_xlfn.IFS($F36&lt;=AR$7,0,$G36&gt;AR$7,0,AND(AR$7&gt;$G36,AR$7&lt;$H36),$N36/12*0.5,$H36&lt;AR$7,$N36/12)</f>
        <v>41.666666666666664</v>
      </c>
      <c r="AS36" s="23" cm="1">
        <f t="array" aca="1" ref="AS36" ca="1">_xlfn.IFS($F36&lt;=AS$7,0,$G36&gt;AS$7,0,AND(AS$7&gt;$G36,AS$7&lt;$H36),$N36/12*0.5,$H36&lt;AS$7,$N36/12)</f>
        <v>41.666666666666664</v>
      </c>
      <c r="AT36" s="23" cm="1">
        <f t="array" aca="1" ref="AT36" ca="1">_xlfn.IFS($F36&lt;=AT$7,0,$G36&gt;AT$7,0,AND(AT$7&gt;$G36,AT$7&lt;$H36),$N36/12*0.5,$H36&lt;AT$7,$N36/12)</f>
        <v>41.666666666666664</v>
      </c>
      <c r="AU36" s="23" cm="1">
        <f t="array" aca="1" ref="AU36" ca="1">_xlfn.IFS($F36&lt;=AU$7,0,$G36&gt;AU$7,0,AND(AU$7&gt;$G36,AU$7&lt;$H36),$N36/12*0.5,$H36&lt;AU$7,$N36/12)</f>
        <v>41.666666666666664</v>
      </c>
      <c r="AV36" s="23" cm="1">
        <f t="array" aca="1" ref="AV36" ca="1">_xlfn.IFS($F36&lt;=AV$7,0,$G36&gt;AV$7,0,AND(AV$7&gt;$G36,AV$7&lt;$H36),$N36/12*0.5,$H36&lt;AV$7,$N36/12)</f>
        <v>41.666666666666664</v>
      </c>
      <c r="AW36" s="23" cm="1">
        <f t="array" aca="1" ref="AW36" ca="1">_xlfn.IFS($F36&lt;=AW$7,0,$G36&gt;AW$7,0,AND(AW$7&gt;$G36,AW$7&lt;$H36),$N36/12*0.5,$H36&lt;AW$7,$N36/12)</f>
        <v>41.666666666666664</v>
      </c>
      <c r="AX36" s="23" cm="1">
        <f t="array" aca="1" ref="AX36" ca="1">_xlfn.IFS($F36&lt;=AX$7,0,$G36&gt;AX$7,0,AND(AX$7&gt;$G36,AX$7&lt;$H36),$N36/12*0.5,$H36&lt;AX$7,$N36/12)</f>
        <v>41.666666666666664</v>
      </c>
      <c r="AY36" s="23" cm="1">
        <f t="array" aca="1" ref="AY36" ca="1">_xlfn.IFS($F36&lt;=AY$7,0,$G36&gt;AY$7,0,AND(AY$7&gt;$G36,AY$7&lt;$H36),$N36/12*0.5,$H36&lt;AY$7,$N36/12)</f>
        <v>41.666666666666664</v>
      </c>
    </row>
    <row r="37" spans="1:51" ht="15" customHeight="1" x14ac:dyDescent="0.15">
      <c r="A37" s="47"/>
      <c r="B37" s="87">
        <v>30</v>
      </c>
      <c r="C37" s="87" t="s">
        <v>70</v>
      </c>
      <c r="D37" s="88" t="s">
        <v>18</v>
      </c>
      <c r="E37" s="108">
        <v>45483</v>
      </c>
      <c r="F37" s="108">
        <v>46157</v>
      </c>
      <c r="G37" s="21">
        <f>E37+'Assumptions (START HERE)'!$C$17</f>
        <v>45663</v>
      </c>
      <c r="H37" s="21">
        <f>E37+'Assumptions (START HERE)'!$C$18</f>
        <v>45753</v>
      </c>
      <c r="I37" s="91"/>
      <c r="J37" s="23" cm="1">
        <f t="array" aca="1" ref="J37" ca="1">IF(ISBLANK(I37),
INDEX('Assumptions (START HERE)'!$B$23:$E$26,
MATCH(MID(CELL("filename",$A$1),FIND("]",CELL("filename",$A$1))+1,255),'Assumptions (START HERE)'!$B$23:$B$26,0),
MATCH(J$3,'Assumptions (START HERE)'!$B$23:$E$23,0)),I37)</f>
        <v>1350</v>
      </c>
      <c r="K37" s="91"/>
      <c r="L37" s="23" cm="1">
        <f t="array" aca="1" ref="L37" ca="1">IF(ISBLANK(K37),
INDEX('Assumptions (START HERE)'!$B$23:$E$26,
MATCH(MID(CELL("filename",$A$1),FIND("]",CELL("filename",$A$1))+1,255),'Assumptions (START HERE)'!$B$23:$B$26,0),
MATCH(L$3,'Assumptions (START HERE)'!$B$23:$E$23,0)),K37)</f>
        <v>1450</v>
      </c>
      <c r="M37" s="91"/>
      <c r="N37" s="23" cm="1">
        <f t="array" aca="1" ref="N37" ca="1">IF(ISBLANK(M37),
INDEX('Assumptions (START HERE)'!$B$23:$E$26,
MATCH(MID(CELL("filename",$A$1),FIND("]",CELL("filename",$A$1))+1,255),'Assumptions (START HERE)'!$B$23:$B$26,0),
MATCH(N$3,'Assumptions (START HERE)'!$B$23:$E$23,0)),M37)</f>
        <v>1450</v>
      </c>
      <c r="P37" s="23" cm="1">
        <f t="array" aca="1" ref="P37" ca="1">_xlfn.IFS($F37&lt;=P$7,0,$G37&gt;P$7,0,AND(P$7&gt;$G37,P$7&lt;$H37),$J37/12*0.5,$H37&lt;P$7,$J37/12)</f>
        <v>0</v>
      </c>
      <c r="Q37" s="23" cm="1">
        <f t="array" aca="1" ref="Q37" ca="1">_xlfn.IFS($F37&lt;=Q$7,0,$G37&gt;Q$7,0,AND(Q$7&gt;$G37,Q$7&lt;$H37),$J37/12*0.5,$H37&lt;Q$7,$J37/12)</f>
        <v>56.25</v>
      </c>
      <c r="R37" s="23" cm="1">
        <f t="array" aca="1" ref="R37" ca="1">_xlfn.IFS($F37&lt;=R$7,0,$G37&gt;R$7,0,AND(R$7&gt;$G37,R$7&lt;$H37),$J37/12*0.5,$H37&lt;R$7,$J37/12)</f>
        <v>56.25</v>
      </c>
      <c r="S37" s="23" cm="1">
        <f t="array" aca="1" ref="S37" ca="1">_xlfn.IFS($F37&lt;=S$7,0,$G37&gt;S$7,0,AND(S$7&gt;$G37,S$7&lt;$H37),$J37/12*0.5,$H37&lt;S$7,$J37/12)</f>
        <v>56.25</v>
      </c>
      <c r="T37" s="23" cm="1">
        <f t="array" aca="1" ref="T37" ca="1">_xlfn.IFS($F37&lt;=T$7,0,$G37&gt;T$7,0,AND(T$7&gt;$G37,T$7&lt;$H37),$J37/12*0.5,$H37&lt;T$7,$J37/12)</f>
        <v>112.5</v>
      </c>
      <c r="U37" s="23" cm="1">
        <f t="array" aca="1" ref="U37" ca="1">_xlfn.IFS($F37&lt;=U$7,0,$G37&gt;U$7,0,AND(U$7&gt;$G37,U$7&lt;$H37),$J37/12*0.5,$H37&lt;U$7,$J37/12)</f>
        <v>112.5</v>
      </c>
      <c r="V37" s="23" cm="1">
        <f t="array" aca="1" ref="V37" ca="1">_xlfn.IFS($F37&lt;=V$7,0,$G37&gt;V$7,0,AND(V$7&gt;$G37,V$7&lt;$H37),$J37/12*0.5,$H37&lt;V$7,$J37/12)</f>
        <v>112.5</v>
      </c>
      <c r="W37" s="23" cm="1">
        <f t="array" aca="1" ref="W37" ca="1">_xlfn.IFS($F37&lt;=W$7,0,$G37&gt;W$7,0,AND(W$7&gt;$G37,W$7&lt;$H37),$J37/12*0.5,$H37&lt;W$7,$J37/12)</f>
        <v>112.5</v>
      </c>
      <c r="X37" s="23" cm="1">
        <f t="array" aca="1" ref="X37" ca="1">_xlfn.IFS($F37&lt;=X$7,0,$G37&gt;X$7,0,AND(X$7&gt;$G37,X$7&lt;$H37),$J37/12*0.5,$H37&lt;X$7,$J37/12)</f>
        <v>112.5</v>
      </c>
      <c r="Y37" s="23" cm="1">
        <f t="array" aca="1" ref="Y37" ca="1">_xlfn.IFS($F37&lt;=Y$7,0,$G37&gt;Y$7,0,AND(Y$7&gt;$G37,Y$7&lt;$H37),$J37/12*0.5,$H37&lt;Y$7,$J37/12)</f>
        <v>112.5</v>
      </c>
      <c r="Z37" s="23" cm="1">
        <f t="array" aca="1" ref="Z37" ca="1">_xlfn.IFS($F37&lt;=Z$7,0,$G37&gt;Z$7,0,AND(Z$7&gt;$G37,Z$7&lt;$H37),$J37/12*0.5,$H37&lt;Z$7,$J37/12)</f>
        <v>112.5</v>
      </c>
      <c r="AA37" s="23" cm="1">
        <f t="array" aca="1" ref="AA37" ca="1">_xlfn.IFS($F37&lt;=AA$7,0,$G37&gt;AA$7,0,AND(AA$7&gt;$G37,AA$7&lt;$H37),$J37/12*0.5,$H37&lt;AA$7,$J37/12)</f>
        <v>112.5</v>
      </c>
      <c r="AB37" s="23" cm="1">
        <f t="array" aca="1" ref="AB37" ca="1">_xlfn.IFS($F37&lt;=AB$7,0,$G37&gt;AB$7,0,AND(AB$7&gt;$G37,AB$7&lt;$H37),$J37/12*0.5,$H37&lt;AB$7,$J37/12)</f>
        <v>112.5</v>
      </c>
      <c r="AC37" s="23" cm="1">
        <f t="array" aca="1" ref="AC37" ca="1">_xlfn.IFS($F37&lt;=AC$7,0,$G37&gt;AC$7,0,AND(AC$7&gt;$G37,AC$7&lt;$H37),$L37/12*0.5,$H37&lt;AC$7,$L37/12)</f>
        <v>120.83333333333333</v>
      </c>
      <c r="AD37" s="23" cm="1">
        <f t="array" aca="1" ref="AD37" ca="1">_xlfn.IFS($F37&lt;=AD$7,0,$G37&gt;AD$7,0,AND(AD$7&gt;$G37,AD$7&lt;$H37),$L37/12*0.5,$H37&lt;AD$7,$L37/12)</f>
        <v>120.83333333333333</v>
      </c>
      <c r="AE37" s="23" cm="1">
        <f t="array" aca="1" ref="AE37" ca="1">_xlfn.IFS($F37&lt;=AE$7,0,$G37&gt;AE$7,0,AND(AE$7&gt;$G37,AE$7&lt;$H37),$L37/12*0.5,$H37&lt;AE$7,$L37/12)</f>
        <v>120.83333333333333</v>
      </c>
      <c r="AF37" s="23" cm="1">
        <f t="array" aca="1" ref="AF37" ca="1">_xlfn.IFS($F37&lt;=AF$7,0,$G37&gt;AF$7,0,AND(AF$7&gt;$G37,AF$7&lt;$H37),$L37/12*0.5,$H37&lt;AF$7,$L37/12)</f>
        <v>120.83333333333333</v>
      </c>
      <c r="AG37" s="23" cm="1">
        <f t="array" aca="1" ref="AG37" ca="1">_xlfn.IFS($F37&lt;=AG$7,0,$G37&gt;AG$7,0,AND(AG$7&gt;$G37,AG$7&lt;$H37),$L37/12*0.5,$H37&lt;AG$7,$L37/12)</f>
        <v>0</v>
      </c>
      <c r="AH37" s="23" cm="1">
        <f t="array" aca="1" ref="AH37" ca="1">_xlfn.IFS($F37&lt;=AH$7,0,$G37&gt;AH$7,0,AND(AH$7&gt;$G37,AH$7&lt;$H37),$L37/12*0.5,$H37&lt;AH$7,$L37/12)</f>
        <v>0</v>
      </c>
      <c r="AI37" s="23" cm="1">
        <f t="array" aca="1" ref="AI37" ca="1">_xlfn.IFS($F37&lt;=AI$7,0,$G37&gt;AI$7,0,AND(AI$7&gt;$G37,AI$7&lt;$H37),$L37/12*0.5,$H37&lt;AI$7,$L37/12)</f>
        <v>0</v>
      </c>
      <c r="AJ37" s="23" cm="1">
        <f t="array" aca="1" ref="AJ37" ca="1">_xlfn.IFS($F37&lt;=AJ$7,0,$G37&gt;AJ$7,0,AND(AJ$7&gt;$G37,AJ$7&lt;$H37),$L37/12*0.5,$H37&lt;AJ$7,$L37/12)</f>
        <v>0</v>
      </c>
      <c r="AK37" s="23" cm="1">
        <f t="array" aca="1" ref="AK37" ca="1">_xlfn.IFS($F37&lt;=AK$7,0,$G37&gt;AK$7,0,AND(AK$7&gt;$G37,AK$7&lt;$H37),$L37/12*0.5,$H37&lt;AK$7,$L37/12)</f>
        <v>0</v>
      </c>
      <c r="AL37" s="23" cm="1">
        <f t="array" aca="1" ref="AL37" ca="1">_xlfn.IFS($F37&lt;=AL$7,0,$G37&gt;AL$7,0,AND(AL$7&gt;$G37,AL$7&lt;$H37),$L37/12*0.5,$H37&lt;AL$7,$L37/12)</f>
        <v>0</v>
      </c>
      <c r="AM37" s="23" cm="1">
        <f t="array" aca="1" ref="AM37" ca="1">_xlfn.IFS($F37&lt;=AM$7,0,$G37&gt;AM$7,0,AND(AM$7&gt;$G37,AM$7&lt;$H37),$L37/12*0.5,$H37&lt;AM$7,$L37/12)</f>
        <v>0</v>
      </c>
      <c r="AN37" s="23" cm="1">
        <f t="array" aca="1" ref="AN37" ca="1">_xlfn.IFS($F37&lt;=AN$7,0,$G37&gt;AN$7,0,AND(AN$7&gt;$G37,AN$7&lt;$H37),$L37/12*0.5,$H37&lt;AN$7,$L37/12)</f>
        <v>0</v>
      </c>
      <c r="AO37" s="23" cm="1">
        <f t="array" aca="1" ref="AO37" ca="1">_xlfn.IFS($F37&lt;=AO$7,0,$G37&gt;AO$7,0,AND(AO$7&gt;$G37,AO$7&lt;$H37),$N37/12*0.5,$H37&lt;AO$7,$N37/12)</f>
        <v>0</v>
      </c>
      <c r="AP37" s="23" cm="1">
        <f t="array" aca="1" ref="AP37" ca="1">_xlfn.IFS($F37&lt;=AP$7,0,$G37&gt;AP$7,0,AND(AP$7&gt;$G37,AP$7&lt;$H37),$N37/12*0.5,$H37&lt;AP$7,$N37/12)</f>
        <v>0</v>
      </c>
      <c r="AQ37" s="23" cm="1">
        <f t="array" aca="1" ref="AQ37" ca="1">_xlfn.IFS($F37&lt;=AQ$7,0,$G37&gt;AQ$7,0,AND(AQ$7&gt;$G37,AQ$7&lt;$H37),$N37/12*0.5,$H37&lt;AQ$7,$N37/12)</f>
        <v>0</v>
      </c>
      <c r="AR37" s="23" cm="1">
        <f t="array" aca="1" ref="AR37" ca="1">_xlfn.IFS($F37&lt;=AR$7,0,$G37&gt;AR$7,0,AND(AR$7&gt;$G37,AR$7&lt;$H37),$N37/12*0.5,$H37&lt;AR$7,$N37/12)</f>
        <v>0</v>
      </c>
      <c r="AS37" s="23" cm="1">
        <f t="array" aca="1" ref="AS37" ca="1">_xlfn.IFS($F37&lt;=AS$7,0,$G37&gt;AS$7,0,AND(AS$7&gt;$G37,AS$7&lt;$H37),$N37/12*0.5,$H37&lt;AS$7,$N37/12)</f>
        <v>0</v>
      </c>
      <c r="AT37" s="23" cm="1">
        <f t="array" aca="1" ref="AT37" ca="1">_xlfn.IFS($F37&lt;=AT$7,0,$G37&gt;AT$7,0,AND(AT$7&gt;$G37,AT$7&lt;$H37),$N37/12*0.5,$H37&lt;AT$7,$N37/12)</f>
        <v>0</v>
      </c>
      <c r="AU37" s="23" cm="1">
        <f t="array" aca="1" ref="AU37" ca="1">_xlfn.IFS($F37&lt;=AU$7,0,$G37&gt;AU$7,0,AND(AU$7&gt;$G37,AU$7&lt;$H37),$N37/12*0.5,$H37&lt;AU$7,$N37/12)</f>
        <v>0</v>
      </c>
      <c r="AV37" s="23" cm="1">
        <f t="array" aca="1" ref="AV37" ca="1">_xlfn.IFS($F37&lt;=AV$7,0,$G37&gt;AV$7,0,AND(AV$7&gt;$G37,AV$7&lt;$H37),$N37/12*0.5,$H37&lt;AV$7,$N37/12)</f>
        <v>0</v>
      </c>
      <c r="AW37" s="23" cm="1">
        <f t="array" aca="1" ref="AW37" ca="1">_xlfn.IFS($F37&lt;=AW$7,0,$G37&gt;AW$7,0,AND(AW$7&gt;$G37,AW$7&lt;$H37),$N37/12*0.5,$H37&lt;AW$7,$N37/12)</f>
        <v>0</v>
      </c>
      <c r="AX37" s="23" cm="1">
        <f t="array" aca="1" ref="AX37" ca="1">_xlfn.IFS($F37&lt;=AX$7,0,$G37&gt;AX$7,0,AND(AX$7&gt;$G37,AX$7&lt;$H37),$N37/12*0.5,$H37&lt;AX$7,$N37/12)</f>
        <v>0</v>
      </c>
      <c r="AY37" s="23" cm="1">
        <f t="array" aca="1" ref="AY37" ca="1">_xlfn.IFS($F37&lt;=AY$7,0,$G37&gt;AY$7,0,AND(AY$7&gt;$G37,AY$7&lt;$H37),$N37/12*0.5,$H37&lt;AY$7,$N37/12)</f>
        <v>0</v>
      </c>
    </row>
    <row r="38" spans="1:51" ht="13" x14ac:dyDescent="0.15">
      <c r="A38" s="47"/>
      <c r="B38" s="87">
        <v>31</v>
      </c>
      <c r="C38" s="87" t="s">
        <v>71</v>
      </c>
      <c r="D38" s="88" t="s">
        <v>14</v>
      </c>
      <c r="E38" s="108">
        <v>45490</v>
      </c>
      <c r="F38" s="108">
        <v>46600</v>
      </c>
      <c r="G38" s="21">
        <f>E38+'Assumptions (START HERE)'!$C$17</f>
        <v>45670</v>
      </c>
      <c r="H38" s="21">
        <f>E38+'Assumptions (START HERE)'!$C$18</f>
        <v>45760</v>
      </c>
      <c r="I38" s="91"/>
      <c r="J38" s="23" cm="1">
        <f t="array" aca="1" ref="J38" ca="1">IF(ISBLANK(I38),
INDEX('Assumptions (START HERE)'!$B$23:$E$26,
MATCH(MID(CELL("filename",$A$1),FIND("]",CELL("filename",$A$1))+1,255),'Assumptions (START HERE)'!$B$23:$B$26,0),
MATCH(J$3,'Assumptions (START HERE)'!$B$23:$E$23,0)),I38)</f>
        <v>1350</v>
      </c>
      <c r="K38" s="91"/>
      <c r="L38" s="23" cm="1">
        <f t="array" aca="1" ref="L38" ca="1">IF(ISBLANK(K38),
INDEX('Assumptions (START HERE)'!$B$23:$E$26,
MATCH(MID(CELL("filename",$A$1),FIND("]",CELL("filename",$A$1))+1,255),'Assumptions (START HERE)'!$B$23:$B$26,0),
MATCH(L$3,'Assumptions (START HERE)'!$B$23:$E$23,0)),K38)</f>
        <v>1450</v>
      </c>
      <c r="M38" s="91"/>
      <c r="N38" s="23" cm="1">
        <f t="array" aca="1" ref="N38" ca="1">IF(ISBLANK(M38),
INDEX('Assumptions (START HERE)'!$B$23:$E$26,
MATCH(MID(CELL("filename",$A$1),FIND("]",CELL("filename",$A$1))+1,255),'Assumptions (START HERE)'!$B$23:$B$26,0),
MATCH(N$3,'Assumptions (START HERE)'!$B$23:$E$23,0)),M38)</f>
        <v>1450</v>
      </c>
      <c r="P38" s="23" cm="1">
        <f t="array" aca="1" ref="P38" ca="1">_xlfn.IFS($F38&lt;=P$7,0,$G38&gt;P$7,0,AND(P$7&gt;$G38,P$7&lt;$H38),$J38/12*0.5,$H38&lt;P$7,$J38/12)</f>
        <v>0</v>
      </c>
      <c r="Q38" s="23" cm="1">
        <f t="array" aca="1" ref="Q38" ca="1">_xlfn.IFS($F38&lt;=Q$7,0,$G38&gt;Q$7,0,AND(Q$7&gt;$G38,Q$7&lt;$H38),$J38/12*0.5,$H38&lt;Q$7,$J38/12)</f>
        <v>56.25</v>
      </c>
      <c r="R38" s="23" cm="1">
        <f t="array" aca="1" ref="R38" ca="1">_xlfn.IFS($F38&lt;=R$7,0,$G38&gt;R$7,0,AND(R$7&gt;$G38,R$7&lt;$H38),$J38/12*0.5,$H38&lt;R$7,$J38/12)</f>
        <v>56.25</v>
      </c>
      <c r="S38" s="23" cm="1">
        <f t="array" aca="1" ref="S38" ca="1">_xlfn.IFS($F38&lt;=S$7,0,$G38&gt;S$7,0,AND(S$7&gt;$G38,S$7&lt;$H38),$J38/12*0.5,$H38&lt;S$7,$J38/12)</f>
        <v>56.25</v>
      </c>
      <c r="T38" s="23" cm="1">
        <f t="array" aca="1" ref="T38" ca="1">_xlfn.IFS($F38&lt;=T$7,0,$G38&gt;T$7,0,AND(T$7&gt;$G38,T$7&lt;$H38),$J38/12*0.5,$H38&lt;T$7,$J38/12)</f>
        <v>112.5</v>
      </c>
      <c r="U38" s="23" cm="1">
        <f t="array" aca="1" ref="U38" ca="1">_xlfn.IFS($F38&lt;=U$7,0,$G38&gt;U$7,0,AND(U$7&gt;$G38,U$7&lt;$H38),$J38/12*0.5,$H38&lt;U$7,$J38/12)</f>
        <v>112.5</v>
      </c>
      <c r="V38" s="23" cm="1">
        <f t="array" aca="1" ref="V38" ca="1">_xlfn.IFS($F38&lt;=V$7,0,$G38&gt;V$7,0,AND(V$7&gt;$G38,V$7&lt;$H38),$J38/12*0.5,$H38&lt;V$7,$J38/12)</f>
        <v>112.5</v>
      </c>
      <c r="W38" s="23" cm="1">
        <f t="array" aca="1" ref="W38" ca="1">_xlfn.IFS($F38&lt;=W$7,0,$G38&gt;W$7,0,AND(W$7&gt;$G38,W$7&lt;$H38),$J38/12*0.5,$H38&lt;W$7,$J38/12)</f>
        <v>112.5</v>
      </c>
      <c r="X38" s="23" cm="1">
        <f t="array" aca="1" ref="X38" ca="1">_xlfn.IFS($F38&lt;=X$7,0,$G38&gt;X$7,0,AND(X$7&gt;$G38,X$7&lt;$H38),$J38/12*0.5,$H38&lt;X$7,$J38/12)</f>
        <v>112.5</v>
      </c>
      <c r="Y38" s="23" cm="1">
        <f t="array" aca="1" ref="Y38" ca="1">_xlfn.IFS($F38&lt;=Y$7,0,$G38&gt;Y$7,0,AND(Y$7&gt;$G38,Y$7&lt;$H38),$J38/12*0.5,$H38&lt;Y$7,$J38/12)</f>
        <v>112.5</v>
      </c>
      <c r="Z38" s="23" cm="1">
        <f t="array" aca="1" ref="Z38" ca="1">_xlfn.IFS($F38&lt;=Z$7,0,$G38&gt;Z$7,0,AND(Z$7&gt;$G38,Z$7&lt;$H38),$J38/12*0.5,$H38&lt;Z$7,$J38/12)</f>
        <v>112.5</v>
      </c>
      <c r="AA38" s="23" cm="1">
        <f t="array" aca="1" ref="AA38" ca="1">_xlfn.IFS($F38&lt;=AA$7,0,$G38&gt;AA$7,0,AND(AA$7&gt;$G38,AA$7&lt;$H38),$J38/12*0.5,$H38&lt;AA$7,$J38/12)</f>
        <v>112.5</v>
      </c>
      <c r="AB38" s="23" cm="1">
        <f t="array" aca="1" ref="AB38" ca="1">_xlfn.IFS($F38&lt;=AB$7,0,$G38&gt;AB$7,0,AND(AB$7&gt;$G38,AB$7&lt;$H38),$J38/12*0.5,$H38&lt;AB$7,$J38/12)</f>
        <v>112.5</v>
      </c>
      <c r="AC38" s="23" cm="1">
        <f t="array" aca="1" ref="AC38" ca="1">_xlfn.IFS($F38&lt;=AC$7,0,$G38&gt;AC$7,0,AND(AC$7&gt;$G38,AC$7&lt;$H38),$L38/12*0.5,$H38&lt;AC$7,$L38/12)</f>
        <v>120.83333333333333</v>
      </c>
      <c r="AD38" s="23" cm="1">
        <f t="array" aca="1" ref="AD38" ca="1">_xlfn.IFS($F38&lt;=AD$7,0,$G38&gt;AD$7,0,AND(AD$7&gt;$G38,AD$7&lt;$H38),$L38/12*0.5,$H38&lt;AD$7,$L38/12)</f>
        <v>120.83333333333333</v>
      </c>
      <c r="AE38" s="23" cm="1">
        <f t="array" aca="1" ref="AE38" ca="1">_xlfn.IFS($F38&lt;=AE$7,0,$G38&gt;AE$7,0,AND(AE$7&gt;$G38,AE$7&lt;$H38),$L38/12*0.5,$H38&lt;AE$7,$L38/12)</f>
        <v>120.83333333333333</v>
      </c>
      <c r="AF38" s="23" cm="1">
        <f t="array" aca="1" ref="AF38" ca="1">_xlfn.IFS($F38&lt;=AF$7,0,$G38&gt;AF$7,0,AND(AF$7&gt;$G38,AF$7&lt;$H38),$L38/12*0.5,$H38&lt;AF$7,$L38/12)</f>
        <v>120.83333333333333</v>
      </c>
      <c r="AG38" s="23" cm="1">
        <f t="array" aca="1" ref="AG38" ca="1">_xlfn.IFS($F38&lt;=AG$7,0,$G38&gt;AG$7,0,AND(AG$7&gt;$G38,AG$7&lt;$H38),$L38/12*0.5,$H38&lt;AG$7,$L38/12)</f>
        <v>120.83333333333333</v>
      </c>
      <c r="AH38" s="23" cm="1">
        <f t="array" aca="1" ref="AH38" ca="1">_xlfn.IFS($F38&lt;=AH$7,0,$G38&gt;AH$7,0,AND(AH$7&gt;$G38,AH$7&lt;$H38),$L38/12*0.5,$H38&lt;AH$7,$L38/12)</f>
        <v>120.83333333333333</v>
      </c>
      <c r="AI38" s="23" cm="1">
        <f t="array" aca="1" ref="AI38" ca="1">_xlfn.IFS($F38&lt;=AI$7,0,$G38&gt;AI$7,0,AND(AI$7&gt;$G38,AI$7&lt;$H38),$L38/12*0.5,$H38&lt;AI$7,$L38/12)</f>
        <v>120.83333333333333</v>
      </c>
      <c r="AJ38" s="23" cm="1">
        <f t="array" aca="1" ref="AJ38" ca="1">_xlfn.IFS($F38&lt;=AJ$7,0,$G38&gt;AJ$7,0,AND(AJ$7&gt;$G38,AJ$7&lt;$H38),$L38/12*0.5,$H38&lt;AJ$7,$L38/12)</f>
        <v>120.83333333333333</v>
      </c>
      <c r="AK38" s="23" cm="1">
        <f t="array" aca="1" ref="AK38" ca="1">_xlfn.IFS($F38&lt;=AK$7,0,$G38&gt;AK$7,0,AND(AK$7&gt;$G38,AK$7&lt;$H38),$L38/12*0.5,$H38&lt;AK$7,$L38/12)</f>
        <v>120.83333333333333</v>
      </c>
      <c r="AL38" s="23" cm="1">
        <f t="array" aca="1" ref="AL38" ca="1">_xlfn.IFS($F38&lt;=AL$7,0,$G38&gt;AL$7,0,AND(AL$7&gt;$G38,AL$7&lt;$H38),$L38/12*0.5,$H38&lt;AL$7,$L38/12)</f>
        <v>120.83333333333333</v>
      </c>
      <c r="AM38" s="23" cm="1">
        <f t="array" aca="1" ref="AM38" ca="1">_xlfn.IFS($F38&lt;=AM$7,0,$G38&gt;AM$7,0,AND(AM$7&gt;$G38,AM$7&lt;$H38),$L38/12*0.5,$H38&lt;AM$7,$L38/12)</f>
        <v>120.83333333333333</v>
      </c>
      <c r="AN38" s="23" cm="1">
        <f t="array" aca="1" ref="AN38" ca="1">_xlfn.IFS($F38&lt;=AN$7,0,$G38&gt;AN$7,0,AND(AN$7&gt;$G38,AN$7&lt;$H38),$L38/12*0.5,$H38&lt;AN$7,$L38/12)</f>
        <v>120.83333333333333</v>
      </c>
      <c r="AO38" s="23" cm="1">
        <f t="array" aca="1" ref="AO38" ca="1">_xlfn.IFS($F38&lt;=AO$7,0,$G38&gt;AO$7,0,AND(AO$7&gt;$G38,AO$7&lt;$H38),$N38/12*0.5,$H38&lt;AO$7,$N38/12)</f>
        <v>120.83333333333333</v>
      </c>
      <c r="AP38" s="23" cm="1">
        <f t="array" aca="1" ref="AP38" ca="1">_xlfn.IFS($F38&lt;=AP$7,0,$G38&gt;AP$7,0,AND(AP$7&gt;$G38,AP$7&lt;$H38),$N38/12*0.5,$H38&lt;AP$7,$N38/12)</f>
        <v>120.83333333333333</v>
      </c>
      <c r="AQ38" s="23" cm="1">
        <f t="array" aca="1" ref="AQ38" ca="1">_xlfn.IFS($F38&lt;=AQ$7,0,$G38&gt;AQ$7,0,AND(AQ$7&gt;$G38,AQ$7&lt;$H38),$N38/12*0.5,$H38&lt;AQ$7,$N38/12)</f>
        <v>120.83333333333333</v>
      </c>
      <c r="AR38" s="23" cm="1">
        <f t="array" aca="1" ref="AR38" ca="1">_xlfn.IFS($F38&lt;=AR$7,0,$G38&gt;AR$7,0,AND(AR$7&gt;$G38,AR$7&lt;$H38),$N38/12*0.5,$H38&lt;AR$7,$N38/12)</f>
        <v>120.83333333333333</v>
      </c>
      <c r="AS38" s="23" cm="1">
        <f t="array" aca="1" ref="AS38" ca="1">_xlfn.IFS($F38&lt;=AS$7,0,$G38&gt;AS$7,0,AND(AS$7&gt;$G38,AS$7&lt;$H38),$N38/12*0.5,$H38&lt;AS$7,$N38/12)</f>
        <v>120.83333333333333</v>
      </c>
      <c r="AT38" s="23" cm="1">
        <f t="array" aca="1" ref="AT38" ca="1">_xlfn.IFS($F38&lt;=AT$7,0,$G38&gt;AT$7,0,AND(AT$7&gt;$G38,AT$7&lt;$H38),$N38/12*0.5,$H38&lt;AT$7,$N38/12)</f>
        <v>120.83333333333333</v>
      </c>
      <c r="AU38" s="23" cm="1">
        <f t="array" aca="1" ref="AU38" ca="1">_xlfn.IFS($F38&lt;=AU$7,0,$G38&gt;AU$7,0,AND(AU$7&gt;$G38,AU$7&lt;$H38),$N38/12*0.5,$H38&lt;AU$7,$N38/12)</f>
        <v>0</v>
      </c>
      <c r="AV38" s="23" cm="1">
        <f t="array" aca="1" ref="AV38" ca="1">_xlfn.IFS($F38&lt;=AV$7,0,$G38&gt;AV$7,0,AND(AV$7&gt;$G38,AV$7&lt;$H38),$N38/12*0.5,$H38&lt;AV$7,$N38/12)</f>
        <v>0</v>
      </c>
      <c r="AW38" s="23" cm="1">
        <f t="array" aca="1" ref="AW38" ca="1">_xlfn.IFS($F38&lt;=AW$7,0,$G38&gt;AW$7,0,AND(AW$7&gt;$G38,AW$7&lt;$H38),$N38/12*0.5,$H38&lt;AW$7,$N38/12)</f>
        <v>0</v>
      </c>
      <c r="AX38" s="23" cm="1">
        <f t="array" aca="1" ref="AX38" ca="1">_xlfn.IFS($F38&lt;=AX$7,0,$G38&gt;AX$7,0,AND(AX$7&gt;$G38,AX$7&lt;$H38),$N38/12*0.5,$H38&lt;AX$7,$N38/12)</f>
        <v>0</v>
      </c>
      <c r="AY38" s="23" cm="1">
        <f t="array" aca="1" ref="AY38" ca="1">_xlfn.IFS($F38&lt;=AY$7,0,$G38&gt;AY$7,0,AND(AY$7&gt;$G38,AY$7&lt;$H38),$N38/12*0.5,$H38&lt;AY$7,$N38/12)</f>
        <v>0</v>
      </c>
    </row>
    <row r="39" spans="1:51" ht="13" x14ac:dyDescent="0.15">
      <c r="A39" s="47"/>
      <c r="B39" s="87">
        <v>32</v>
      </c>
      <c r="C39" s="87" t="s">
        <v>72</v>
      </c>
      <c r="D39" s="88" t="s">
        <v>15</v>
      </c>
      <c r="E39" s="108">
        <v>45535</v>
      </c>
      <c r="F39" s="108">
        <v>45792</v>
      </c>
      <c r="G39" s="21">
        <f>E39+'Assumptions (START HERE)'!$C$17</f>
        <v>45715</v>
      </c>
      <c r="H39" s="21">
        <f>E39+'Assumptions (START HERE)'!$C$18</f>
        <v>45805</v>
      </c>
      <c r="I39" s="91"/>
      <c r="J39" s="23" cm="1">
        <f t="array" aca="1" ref="J39" ca="1">IF(ISBLANK(I39),
INDEX('Assumptions (START HERE)'!$B$23:$E$26,
MATCH(MID(CELL("filename",$A$1),FIND("]",CELL("filename",$A$1))+1,255),'Assumptions (START HERE)'!$B$23:$B$26,0),
MATCH(J$3,'Assumptions (START HERE)'!$B$23:$E$23,0)),I39)</f>
        <v>1350</v>
      </c>
      <c r="K39" s="91"/>
      <c r="L39" s="23" cm="1">
        <f t="array" aca="1" ref="L39" ca="1">IF(ISBLANK(K39),
INDEX('Assumptions (START HERE)'!$B$23:$E$26,
MATCH(MID(CELL("filename",$A$1),FIND("]",CELL("filename",$A$1))+1,255),'Assumptions (START HERE)'!$B$23:$B$26,0),
MATCH(L$3,'Assumptions (START HERE)'!$B$23:$E$23,0)),K39)</f>
        <v>1450</v>
      </c>
      <c r="M39" s="91"/>
      <c r="N39" s="23" cm="1">
        <f t="array" aca="1" ref="N39" ca="1">IF(ISBLANK(M39),
INDEX('Assumptions (START HERE)'!$B$23:$E$26,
MATCH(MID(CELL("filename",$A$1),FIND("]",CELL("filename",$A$1))+1,255),'Assumptions (START HERE)'!$B$23:$B$26,0),
MATCH(N$3,'Assumptions (START HERE)'!$B$23:$E$23,0)),M39)</f>
        <v>1450</v>
      </c>
      <c r="P39" s="23" cm="1">
        <f t="array" aca="1" ref="P39" ca="1">_xlfn.IFS($F39&lt;=P$7,0,$G39&gt;P$7,0,AND(P$7&gt;$G39,P$7&lt;$H39),$J39/12*0.5,$H39&lt;P$7,$J39/12)</f>
        <v>0</v>
      </c>
      <c r="Q39" s="23" cm="1">
        <f t="array" aca="1" ref="Q39" ca="1">_xlfn.IFS($F39&lt;=Q$7,0,$G39&gt;Q$7,0,AND(Q$7&gt;$G39,Q$7&lt;$H39),$J39/12*0.5,$H39&lt;Q$7,$J39/12)</f>
        <v>0</v>
      </c>
      <c r="R39" s="23" cm="1">
        <f t="array" aca="1" ref="R39" ca="1">_xlfn.IFS($F39&lt;=R$7,0,$G39&gt;R$7,0,AND(R$7&gt;$G39,R$7&lt;$H39),$J39/12*0.5,$H39&lt;R$7,$J39/12)</f>
        <v>56.25</v>
      </c>
      <c r="S39" s="23" cm="1">
        <f t="array" aca="1" ref="S39" ca="1">_xlfn.IFS($F39&lt;=S$7,0,$G39&gt;S$7,0,AND(S$7&gt;$G39,S$7&lt;$H39),$J39/12*0.5,$H39&lt;S$7,$J39/12)</f>
        <v>56.25</v>
      </c>
      <c r="T39" s="23" cm="1">
        <f t="array" aca="1" ref="T39" ca="1">_xlfn.IFS($F39&lt;=T$7,0,$G39&gt;T$7,0,AND(T$7&gt;$G39,T$7&lt;$H39),$J39/12*0.5,$H39&lt;T$7,$J39/12)</f>
        <v>56.25</v>
      </c>
      <c r="U39" s="23" cm="1">
        <f t="array" aca="1" ref="U39" ca="1">_xlfn.IFS($F39&lt;=U$7,0,$G39&gt;U$7,0,AND(U$7&gt;$G39,U$7&lt;$H39),$J39/12*0.5,$H39&lt;U$7,$J39/12)</f>
        <v>0</v>
      </c>
      <c r="V39" s="23" cm="1">
        <f t="array" aca="1" ref="V39" ca="1">_xlfn.IFS($F39&lt;=V$7,0,$G39&gt;V$7,0,AND(V$7&gt;$G39,V$7&lt;$H39),$J39/12*0.5,$H39&lt;V$7,$J39/12)</f>
        <v>0</v>
      </c>
      <c r="W39" s="23" cm="1">
        <f t="array" aca="1" ref="W39" ca="1">_xlfn.IFS($F39&lt;=W$7,0,$G39&gt;W$7,0,AND(W$7&gt;$G39,W$7&lt;$H39),$J39/12*0.5,$H39&lt;W$7,$J39/12)</f>
        <v>0</v>
      </c>
      <c r="X39" s="23" cm="1">
        <f t="array" aca="1" ref="X39" ca="1">_xlfn.IFS($F39&lt;=X$7,0,$G39&gt;X$7,0,AND(X$7&gt;$G39,X$7&lt;$H39),$J39/12*0.5,$H39&lt;X$7,$J39/12)</f>
        <v>0</v>
      </c>
      <c r="Y39" s="23" cm="1">
        <f t="array" aca="1" ref="Y39" ca="1">_xlfn.IFS($F39&lt;=Y$7,0,$G39&gt;Y$7,0,AND(Y$7&gt;$G39,Y$7&lt;$H39),$J39/12*0.5,$H39&lt;Y$7,$J39/12)</f>
        <v>0</v>
      </c>
      <c r="Z39" s="23" cm="1">
        <f t="array" aca="1" ref="Z39" ca="1">_xlfn.IFS($F39&lt;=Z$7,0,$G39&gt;Z$7,0,AND(Z$7&gt;$G39,Z$7&lt;$H39),$J39/12*0.5,$H39&lt;Z$7,$J39/12)</f>
        <v>0</v>
      </c>
      <c r="AA39" s="23" cm="1">
        <f t="array" aca="1" ref="AA39" ca="1">_xlfn.IFS($F39&lt;=AA$7,0,$G39&gt;AA$7,0,AND(AA$7&gt;$G39,AA$7&lt;$H39),$J39/12*0.5,$H39&lt;AA$7,$J39/12)</f>
        <v>0</v>
      </c>
      <c r="AB39" s="23" cm="1">
        <f t="array" aca="1" ref="AB39" ca="1">_xlfn.IFS($F39&lt;=AB$7,0,$G39&gt;AB$7,0,AND(AB$7&gt;$G39,AB$7&lt;$H39),$J39/12*0.5,$H39&lt;AB$7,$J39/12)</f>
        <v>0</v>
      </c>
      <c r="AC39" s="23" cm="1">
        <f t="array" aca="1" ref="AC39" ca="1">_xlfn.IFS($F39&lt;=AC$7,0,$G39&gt;AC$7,0,AND(AC$7&gt;$G39,AC$7&lt;$H39),$L39/12*0.5,$H39&lt;AC$7,$L39/12)</f>
        <v>0</v>
      </c>
      <c r="AD39" s="23" cm="1">
        <f t="array" aca="1" ref="AD39" ca="1">_xlfn.IFS($F39&lt;=AD$7,0,$G39&gt;AD$7,0,AND(AD$7&gt;$G39,AD$7&lt;$H39),$L39/12*0.5,$H39&lt;AD$7,$L39/12)</f>
        <v>0</v>
      </c>
      <c r="AE39" s="23" cm="1">
        <f t="array" aca="1" ref="AE39" ca="1">_xlfn.IFS($F39&lt;=AE$7,0,$G39&gt;AE$7,0,AND(AE$7&gt;$G39,AE$7&lt;$H39),$L39/12*0.5,$H39&lt;AE$7,$L39/12)</f>
        <v>0</v>
      </c>
      <c r="AF39" s="23" cm="1">
        <f t="array" aca="1" ref="AF39" ca="1">_xlfn.IFS($F39&lt;=AF$7,0,$G39&gt;AF$7,0,AND(AF$7&gt;$G39,AF$7&lt;$H39),$L39/12*0.5,$H39&lt;AF$7,$L39/12)</f>
        <v>0</v>
      </c>
      <c r="AG39" s="23" cm="1">
        <f t="array" aca="1" ref="AG39" ca="1">_xlfn.IFS($F39&lt;=AG$7,0,$G39&gt;AG$7,0,AND(AG$7&gt;$G39,AG$7&lt;$H39),$L39/12*0.5,$H39&lt;AG$7,$L39/12)</f>
        <v>0</v>
      </c>
      <c r="AH39" s="23" cm="1">
        <f t="array" aca="1" ref="AH39" ca="1">_xlfn.IFS($F39&lt;=AH$7,0,$G39&gt;AH$7,0,AND(AH$7&gt;$G39,AH$7&lt;$H39),$L39/12*0.5,$H39&lt;AH$7,$L39/12)</f>
        <v>0</v>
      </c>
      <c r="AI39" s="23" cm="1">
        <f t="array" aca="1" ref="AI39" ca="1">_xlfn.IFS($F39&lt;=AI$7,0,$G39&gt;AI$7,0,AND(AI$7&gt;$G39,AI$7&lt;$H39),$L39/12*0.5,$H39&lt;AI$7,$L39/12)</f>
        <v>0</v>
      </c>
      <c r="AJ39" s="23" cm="1">
        <f t="array" aca="1" ref="AJ39" ca="1">_xlfn.IFS($F39&lt;=AJ$7,0,$G39&gt;AJ$7,0,AND(AJ$7&gt;$G39,AJ$7&lt;$H39),$L39/12*0.5,$H39&lt;AJ$7,$L39/12)</f>
        <v>0</v>
      </c>
      <c r="AK39" s="23" cm="1">
        <f t="array" aca="1" ref="AK39" ca="1">_xlfn.IFS($F39&lt;=AK$7,0,$G39&gt;AK$7,0,AND(AK$7&gt;$G39,AK$7&lt;$H39),$L39/12*0.5,$H39&lt;AK$7,$L39/12)</f>
        <v>0</v>
      </c>
      <c r="AL39" s="23" cm="1">
        <f t="array" aca="1" ref="AL39" ca="1">_xlfn.IFS($F39&lt;=AL$7,0,$G39&gt;AL$7,0,AND(AL$7&gt;$G39,AL$7&lt;$H39),$L39/12*0.5,$H39&lt;AL$7,$L39/12)</f>
        <v>0</v>
      </c>
      <c r="AM39" s="23" cm="1">
        <f t="array" aca="1" ref="AM39" ca="1">_xlfn.IFS($F39&lt;=AM$7,0,$G39&gt;AM$7,0,AND(AM$7&gt;$G39,AM$7&lt;$H39),$L39/12*0.5,$H39&lt;AM$7,$L39/12)</f>
        <v>0</v>
      </c>
      <c r="AN39" s="23" cm="1">
        <f t="array" aca="1" ref="AN39" ca="1">_xlfn.IFS($F39&lt;=AN$7,0,$G39&gt;AN$7,0,AND(AN$7&gt;$G39,AN$7&lt;$H39),$L39/12*0.5,$H39&lt;AN$7,$L39/12)</f>
        <v>0</v>
      </c>
      <c r="AO39" s="23" cm="1">
        <f t="array" aca="1" ref="AO39" ca="1">_xlfn.IFS($F39&lt;=AO$7,0,$G39&gt;AO$7,0,AND(AO$7&gt;$G39,AO$7&lt;$H39),$N39/12*0.5,$H39&lt;AO$7,$N39/12)</f>
        <v>0</v>
      </c>
      <c r="AP39" s="23" cm="1">
        <f t="array" aca="1" ref="AP39" ca="1">_xlfn.IFS($F39&lt;=AP$7,0,$G39&gt;AP$7,0,AND(AP$7&gt;$G39,AP$7&lt;$H39),$N39/12*0.5,$H39&lt;AP$7,$N39/12)</f>
        <v>0</v>
      </c>
      <c r="AQ39" s="23" cm="1">
        <f t="array" aca="1" ref="AQ39" ca="1">_xlfn.IFS($F39&lt;=AQ$7,0,$G39&gt;AQ$7,0,AND(AQ$7&gt;$G39,AQ$7&lt;$H39),$N39/12*0.5,$H39&lt;AQ$7,$N39/12)</f>
        <v>0</v>
      </c>
      <c r="AR39" s="23" cm="1">
        <f t="array" aca="1" ref="AR39" ca="1">_xlfn.IFS($F39&lt;=AR$7,0,$G39&gt;AR$7,0,AND(AR$7&gt;$G39,AR$7&lt;$H39),$N39/12*0.5,$H39&lt;AR$7,$N39/12)</f>
        <v>0</v>
      </c>
      <c r="AS39" s="23" cm="1">
        <f t="array" aca="1" ref="AS39" ca="1">_xlfn.IFS($F39&lt;=AS$7,0,$G39&gt;AS$7,0,AND(AS$7&gt;$G39,AS$7&lt;$H39),$N39/12*0.5,$H39&lt;AS$7,$N39/12)</f>
        <v>0</v>
      </c>
      <c r="AT39" s="23" cm="1">
        <f t="array" aca="1" ref="AT39" ca="1">_xlfn.IFS($F39&lt;=AT$7,0,$G39&gt;AT$7,0,AND(AT$7&gt;$G39,AT$7&lt;$H39),$N39/12*0.5,$H39&lt;AT$7,$N39/12)</f>
        <v>0</v>
      </c>
      <c r="AU39" s="23" cm="1">
        <f t="array" aca="1" ref="AU39" ca="1">_xlfn.IFS($F39&lt;=AU$7,0,$G39&gt;AU$7,0,AND(AU$7&gt;$G39,AU$7&lt;$H39),$N39/12*0.5,$H39&lt;AU$7,$N39/12)</f>
        <v>0</v>
      </c>
      <c r="AV39" s="23" cm="1">
        <f t="array" aca="1" ref="AV39" ca="1">_xlfn.IFS($F39&lt;=AV$7,0,$G39&gt;AV$7,0,AND(AV$7&gt;$G39,AV$7&lt;$H39),$N39/12*0.5,$H39&lt;AV$7,$N39/12)</f>
        <v>0</v>
      </c>
      <c r="AW39" s="23" cm="1">
        <f t="array" aca="1" ref="AW39" ca="1">_xlfn.IFS($F39&lt;=AW$7,0,$G39&gt;AW$7,0,AND(AW$7&gt;$G39,AW$7&lt;$H39),$N39/12*0.5,$H39&lt;AW$7,$N39/12)</f>
        <v>0</v>
      </c>
      <c r="AX39" s="23" cm="1">
        <f t="array" aca="1" ref="AX39" ca="1">_xlfn.IFS($F39&lt;=AX$7,0,$G39&gt;AX$7,0,AND(AX$7&gt;$G39,AX$7&lt;$H39),$N39/12*0.5,$H39&lt;AX$7,$N39/12)</f>
        <v>0</v>
      </c>
      <c r="AY39" s="23" cm="1">
        <f t="array" aca="1" ref="AY39" ca="1">_xlfn.IFS($F39&lt;=AY$7,0,$G39&gt;AY$7,0,AND(AY$7&gt;$G39,AY$7&lt;$H39),$N39/12*0.5,$H39&lt;AY$7,$N39/12)</f>
        <v>0</v>
      </c>
    </row>
    <row r="40" spans="1:51" ht="13" x14ac:dyDescent="0.15">
      <c r="A40" s="47"/>
      <c r="B40" s="87">
        <v>33</v>
      </c>
      <c r="C40" s="87" t="s">
        <v>73</v>
      </c>
      <c r="D40" s="89" t="s">
        <v>13</v>
      </c>
      <c r="E40" s="108">
        <v>45535</v>
      </c>
      <c r="F40" s="108">
        <v>46068</v>
      </c>
      <c r="G40" s="21">
        <f>E40+'Assumptions (START HERE)'!$C$17</f>
        <v>45715</v>
      </c>
      <c r="H40" s="21">
        <f>E40+'Assumptions (START HERE)'!$C$18</f>
        <v>45805</v>
      </c>
      <c r="I40" s="91"/>
      <c r="J40" s="23" cm="1">
        <f t="array" aca="1" ref="J40" ca="1">IF(ISBLANK(I40),
INDEX('Assumptions (START HERE)'!$B$23:$E$26,
MATCH(MID(CELL("filename",$A$1),FIND("]",CELL("filename",$A$1))+1,255),'Assumptions (START HERE)'!$B$23:$B$26,0),
MATCH(J$3,'Assumptions (START HERE)'!$B$23:$E$23,0)),I40)</f>
        <v>1350</v>
      </c>
      <c r="K40" s="91"/>
      <c r="L40" s="23" cm="1">
        <f t="array" aca="1" ref="L40" ca="1">IF(ISBLANK(K40),
INDEX('Assumptions (START HERE)'!$B$23:$E$26,
MATCH(MID(CELL("filename",$A$1),FIND("]",CELL("filename",$A$1))+1,255),'Assumptions (START HERE)'!$B$23:$B$26,0),
MATCH(L$3,'Assumptions (START HERE)'!$B$23:$E$23,0)),K40)</f>
        <v>1450</v>
      </c>
      <c r="M40" s="91"/>
      <c r="N40" s="23" cm="1">
        <f t="array" aca="1" ref="N40" ca="1">IF(ISBLANK(M40),
INDEX('Assumptions (START HERE)'!$B$23:$E$26,
MATCH(MID(CELL("filename",$A$1),FIND("]",CELL("filename",$A$1))+1,255),'Assumptions (START HERE)'!$B$23:$B$26,0),
MATCH(N$3,'Assumptions (START HERE)'!$B$23:$E$23,0)),M40)</f>
        <v>1450</v>
      </c>
      <c r="P40" s="23" cm="1">
        <f t="array" aca="1" ref="P40" ca="1">_xlfn.IFS($F40&lt;=P$7,0,$G40&gt;P$7,0,AND(P$7&gt;$G40,P$7&lt;$H40),$J40/12*0.5,$H40&lt;P$7,$J40/12)</f>
        <v>0</v>
      </c>
      <c r="Q40" s="23" cm="1">
        <f t="array" aca="1" ref="Q40" ca="1">_xlfn.IFS($F40&lt;=Q$7,0,$G40&gt;Q$7,0,AND(Q$7&gt;$G40,Q$7&lt;$H40),$J40/12*0.5,$H40&lt;Q$7,$J40/12)</f>
        <v>0</v>
      </c>
      <c r="R40" s="23" cm="1">
        <f t="array" aca="1" ref="R40" ca="1">_xlfn.IFS($F40&lt;=R$7,0,$G40&gt;R$7,0,AND(R$7&gt;$G40,R$7&lt;$H40),$J40/12*0.5,$H40&lt;R$7,$J40/12)</f>
        <v>56.25</v>
      </c>
      <c r="S40" s="23" cm="1">
        <f t="array" aca="1" ref="S40" ca="1">_xlfn.IFS($F40&lt;=S$7,0,$G40&gt;S$7,0,AND(S$7&gt;$G40,S$7&lt;$H40),$J40/12*0.5,$H40&lt;S$7,$J40/12)</f>
        <v>56.25</v>
      </c>
      <c r="T40" s="23" cm="1">
        <f t="array" aca="1" ref="T40" ca="1">_xlfn.IFS($F40&lt;=T$7,0,$G40&gt;T$7,0,AND(T$7&gt;$G40,T$7&lt;$H40),$J40/12*0.5,$H40&lt;T$7,$J40/12)</f>
        <v>56.25</v>
      </c>
      <c r="U40" s="23" cm="1">
        <f t="array" aca="1" ref="U40" ca="1">_xlfn.IFS($F40&lt;=U$7,0,$G40&gt;U$7,0,AND(U$7&gt;$G40,U$7&lt;$H40),$J40/12*0.5,$H40&lt;U$7,$J40/12)</f>
        <v>112.5</v>
      </c>
      <c r="V40" s="23" cm="1">
        <f t="array" aca="1" ref="V40" ca="1">_xlfn.IFS($F40&lt;=V$7,0,$G40&gt;V$7,0,AND(V$7&gt;$G40,V$7&lt;$H40),$J40/12*0.5,$H40&lt;V$7,$J40/12)</f>
        <v>112.5</v>
      </c>
      <c r="W40" s="23" cm="1">
        <f t="array" aca="1" ref="W40" ca="1">_xlfn.IFS($F40&lt;=W$7,0,$G40&gt;W$7,0,AND(W$7&gt;$G40,W$7&lt;$H40),$J40/12*0.5,$H40&lt;W$7,$J40/12)</f>
        <v>112.5</v>
      </c>
      <c r="X40" s="23" cm="1">
        <f t="array" aca="1" ref="X40" ca="1">_xlfn.IFS($F40&lt;=X$7,0,$G40&gt;X$7,0,AND(X$7&gt;$G40,X$7&lt;$H40),$J40/12*0.5,$H40&lt;X$7,$J40/12)</f>
        <v>112.5</v>
      </c>
      <c r="Y40" s="23" cm="1">
        <f t="array" aca="1" ref="Y40" ca="1">_xlfn.IFS($F40&lt;=Y$7,0,$G40&gt;Y$7,0,AND(Y$7&gt;$G40,Y$7&lt;$H40),$J40/12*0.5,$H40&lt;Y$7,$J40/12)</f>
        <v>112.5</v>
      </c>
      <c r="Z40" s="23" cm="1">
        <f t="array" aca="1" ref="Z40" ca="1">_xlfn.IFS($F40&lt;=Z$7,0,$G40&gt;Z$7,0,AND(Z$7&gt;$G40,Z$7&lt;$H40),$J40/12*0.5,$H40&lt;Z$7,$J40/12)</f>
        <v>112.5</v>
      </c>
      <c r="AA40" s="23" cm="1">
        <f t="array" aca="1" ref="AA40" ca="1">_xlfn.IFS($F40&lt;=AA$7,0,$G40&gt;AA$7,0,AND(AA$7&gt;$G40,AA$7&lt;$H40),$J40/12*0.5,$H40&lt;AA$7,$J40/12)</f>
        <v>112.5</v>
      </c>
      <c r="AB40" s="23" cm="1">
        <f t="array" aca="1" ref="AB40" ca="1">_xlfn.IFS($F40&lt;=AB$7,0,$G40&gt;AB$7,0,AND(AB$7&gt;$G40,AB$7&lt;$H40),$J40/12*0.5,$H40&lt;AB$7,$J40/12)</f>
        <v>112.5</v>
      </c>
      <c r="AC40" s="23" cm="1">
        <f t="array" aca="1" ref="AC40" ca="1">_xlfn.IFS($F40&lt;=AC$7,0,$G40&gt;AC$7,0,AND(AC$7&gt;$G40,AC$7&lt;$H40),$L40/12*0.5,$H40&lt;AC$7,$L40/12)</f>
        <v>120.83333333333333</v>
      </c>
      <c r="AD40" s="23" cm="1">
        <f t="array" aca="1" ref="AD40" ca="1">_xlfn.IFS($F40&lt;=AD$7,0,$G40&gt;AD$7,0,AND(AD$7&gt;$G40,AD$7&lt;$H40),$L40/12*0.5,$H40&lt;AD$7,$L40/12)</f>
        <v>0</v>
      </c>
      <c r="AE40" s="23" cm="1">
        <f t="array" aca="1" ref="AE40" ca="1">_xlfn.IFS($F40&lt;=AE$7,0,$G40&gt;AE$7,0,AND(AE$7&gt;$G40,AE$7&lt;$H40),$L40/12*0.5,$H40&lt;AE$7,$L40/12)</f>
        <v>0</v>
      </c>
      <c r="AF40" s="23" cm="1">
        <f t="array" aca="1" ref="AF40" ca="1">_xlfn.IFS($F40&lt;=AF$7,0,$G40&gt;AF$7,0,AND(AF$7&gt;$G40,AF$7&lt;$H40),$L40/12*0.5,$H40&lt;AF$7,$L40/12)</f>
        <v>0</v>
      </c>
      <c r="AG40" s="23" cm="1">
        <f t="array" aca="1" ref="AG40" ca="1">_xlfn.IFS($F40&lt;=AG$7,0,$G40&gt;AG$7,0,AND(AG$7&gt;$G40,AG$7&lt;$H40),$L40/12*0.5,$H40&lt;AG$7,$L40/12)</f>
        <v>0</v>
      </c>
      <c r="AH40" s="23" cm="1">
        <f t="array" aca="1" ref="AH40" ca="1">_xlfn.IFS($F40&lt;=AH$7,0,$G40&gt;AH$7,0,AND(AH$7&gt;$G40,AH$7&lt;$H40),$L40/12*0.5,$H40&lt;AH$7,$L40/12)</f>
        <v>0</v>
      </c>
      <c r="AI40" s="23" cm="1">
        <f t="array" aca="1" ref="AI40" ca="1">_xlfn.IFS($F40&lt;=AI$7,0,$G40&gt;AI$7,0,AND(AI$7&gt;$G40,AI$7&lt;$H40),$L40/12*0.5,$H40&lt;AI$7,$L40/12)</f>
        <v>0</v>
      </c>
      <c r="AJ40" s="23" cm="1">
        <f t="array" aca="1" ref="AJ40" ca="1">_xlfn.IFS($F40&lt;=AJ$7,0,$G40&gt;AJ$7,0,AND(AJ$7&gt;$G40,AJ$7&lt;$H40),$L40/12*0.5,$H40&lt;AJ$7,$L40/12)</f>
        <v>0</v>
      </c>
      <c r="AK40" s="23" cm="1">
        <f t="array" aca="1" ref="AK40" ca="1">_xlfn.IFS($F40&lt;=AK$7,0,$G40&gt;AK$7,0,AND(AK$7&gt;$G40,AK$7&lt;$H40),$L40/12*0.5,$H40&lt;AK$7,$L40/12)</f>
        <v>0</v>
      </c>
      <c r="AL40" s="23" cm="1">
        <f t="array" aca="1" ref="AL40" ca="1">_xlfn.IFS($F40&lt;=AL$7,0,$G40&gt;AL$7,0,AND(AL$7&gt;$G40,AL$7&lt;$H40),$L40/12*0.5,$H40&lt;AL$7,$L40/12)</f>
        <v>0</v>
      </c>
      <c r="AM40" s="23" cm="1">
        <f t="array" aca="1" ref="AM40" ca="1">_xlfn.IFS($F40&lt;=AM$7,0,$G40&gt;AM$7,0,AND(AM$7&gt;$G40,AM$7&lt;$H40),$L40/12*0.5,$H40&lt;AM$7,$L40/12)</f>
        <v>0</v>
      </c>
      <c r="AN40" s="23" cm="1">
        <f t="array" aca="1" ref="AN40" ca="1">_xlfn.IFS($F40&lt;=AN$7,0,$G40&gt;AN$7,0,AND(AN$7&gt;$G40,AN$7&lt;$H40),$L40/12*0.5,$H40&lt;AN$7,$L40/12)</f>
        <v>0</v>
      </c>
      <c r="AO40" s="23" cm="1">
        <f t="array" aca="1" ref="AO40" ca="1">_xlfn.IFS($F40&lt;=AO$7,0,$G40&gt;AO$7,0,AND(AO$7&gt;$G40,AO$7&lt;$H40),$N40/12*0.5,$H40&lt;AO$7,$N40/12)</f>
        <v>0</v>
      </c>
      <c r="AP40" s="23" cm="1">
        <f t="array" aca="1" ref="AP40" ca="1">_xlfn.IFS($F40&lt;=AP$7,0,$G40&gt;AP$7,0,AND(AP$7&gt;$G40,AP$7&lt;$H40),$N40/12*0.5,$H40&lt;AP$7,$N40/12)</f>
        <v>0</v>
      </c>
      <c r="AQ40" s="23" cm="1">
        <f t="array" aca="1" ref="AQ40" ca="1">_xlfn.IFS($F40&lt;=AQ$7,0,$G40&gt;AQ$7,0,AND(AQ$7&gt;$G40,AQ$7&lt;$H40),$N40/12*0.5,$H40&lt;AQ$7,$N40/12)</f>
        <v>0</v>
      </c>
      <c r="AR40" s="23" cm="1">
        <f t="array" aca="1" ref="AR40" ca="1">_xlfn.IFS($F40&lt;=AR$7,0,$G40&gt;AR$7,0,AND(AR$7&gt;$G40,AR$7&lt;$H40),$N40/12*0.5,$H40&lt;AR$7,$N40/12)</f>
        <v>0</v>
      </c>
      <c r="AS40" s="23" cm="1">
        <f t="array" aca="1" ref="AS40" ca="1">_xlfn.IFS($F40&lt;=AS$7,0,$G40&gt;AS$7,0,AND(AS$7&gt;$G40,AS$7&lt;$H40),$N40/12*0.5,$H40&lt;AS$7,$N40/12)</f>
        <v>0</v>
      </c>
      <c r="AT40" s="23" cm="1">
        <f t="array" aca="1" ref="AT40" ca="1">_xlfn.IFS($F40&lt;=AT$7,0,$G40&gt;AT$7,0,AND(AT$7&gt;$G40,AT$7&lt;$H40),$N40/12*0.5,$H40&lt;AT$7,$N40/12)</f>
        <v>0</v>
      </c>
      <c r="AU40" s="23" cm="1">
        <f t="array" aca="1" ref="AU40" ca="1">_xlfn.IFS($F40&lt;=AU$7,0,$G40&gt;AU$7,0,AND(AU$7&gt;$G40,AU$7&lt;$H40),$N40/12*0.5,$H40&lt;AU$7,$N40/12)</f>
        <v>0</v>
      </c>
      <c r="AV40" s="23" cm="1">
        <f t="array" aca="1" ref="AV40" ca="1">_xlfn.IFS($F40&lt;=AV$7,0,$G40&gt;AV$7,0,AND(AV$7&gt;$G40,AV$7&lt;$H40),$N40/12*0.5,$H40&lt;AV$7,$N40/12)</f>
        <v>0</v>
      </c>
      <c r="AW40" s="23" cm="1">
        <f t="array" aca="1" ref="AW40" ca="1">_xlfn.IFS($F40&lt;=AW$7,0,$G40&gt;AW$7,0,AND(AW$7&gt;$G40,AW$7&lt;$H40),$N40/12*0.5,$H40&lt;AW$7,$N40/12)</f>
        <v>0</v>
      </c>
      <c r="AX40" s="23" cm="1">
        <f t="array" aca="1" ref="AX40" ca="1">_xlfn.IFS($F40&lt;=AX$7,0,$G40&gt;AX$7,0,AND(AX$7&gt;$G40,AX$7&lt;$H40),$N40/12*0.5,$H40&lt;AX$7,$N40/12)</f>
        <v>0</v>
      </c>
      <c r="AY40" s="23" cm="1">
        <f t="array" aca="1" ref="AY40" ca="1">_xlfn.IFS($F40&lt;=AY$7,0,$G40&gt;AY$7,0,AND(AY$7&gt;$G40,AY$7&lt;$H40),$N40/12*0.5,$H40&lt;AY$7,$N40/12)</f>
        <v>0</v>
      </c>
    </row>
    <row r="41" spans="1:51" ht="13" x14ac:dyDescent="0.15">
      <c r="A41" s="47"/>
      <c r="B41" s="87">
        <v>34</v>
      </c>
      <c r="C41" s="87" t="s">
        <v>74</v>
      </c>
      <c r="D41" s="88" t="s">
        <v>17</v>
      </c>
      <c r="E41" s="108">
        <v>45553</v>
      </c>
      <c r="F41" s="109">
        <v>45884</v>
      </c>
      <c r="G41" s="21">
        <f>E41+'Assumptions (START HERE)'!$C$17</f>
        <v>45733</v>
      </c>
      <c r="H41" s="21">
        <f>E41+'Assumptions (START HERE)'!$C$18</f>
        <v>45823</v>
      </c>
      <c r="I41" s="91"/>
      <c r="J41" s="23" cm="1">
        <f t="array" aca="1" ref="J41" ca="1">IF(ISBLANK(I41),
INDEX('Assumptions (START HERE)'!$B$23:$E$26,
MATCH(MID(CELL("filename",$A$1),FIND("]",CELL("filename",$A$1))+1,255),'Assumptions (START HERE)'!$B$23:$B$26,0),
MATCH(J$3,'Assumptions (START HERE)'!$B$23:$E$23,0)),I41)</f>
        <v>1350</v>
      </c>
      <c r="K41" s="91"/>
      <c r="L41" s="23" cm="1">
        <f t="array" aca="1" ref="L41" ca="1">IF(ISBLANK(K41),
INDEX('Assumptions (START HERE)'!$B$23:$E$26,
MATCH(MID(CELL("filename",$A$1),FIND("]",CELL("filename",$A$1))+1,255),'Assumptions (START HERE)'!$B$23:$B$26,0),
MATCH(L$3,'Assumptions (START HERE)'!$B$23:$E$23,0)),K41)</f>
        <v>1450</v>
      </c>
      <c r="M41" s="91"/>
      <c r="N41" s="23" cm="1">
        <f t="array" aca="1" ref="N41" ca="1">IF(ISBLANK(M41),
INDEX('Assumptions (START HERE)'!$B$23:$E$26,
MATCH(MID(CELL("filename",$A$1),FIND("]",CELL("filename",$A$1))+1,255),'Assumptions (START HERE)'!$B$23:$B$26,0),
MATCH(N$3,'Assumptions (START HERE)'!$B$23:$E$23,0)),M41)</f>
        <v>1450</v>
      </c>
      <c r="P41" s="23" cm="1">
        <f t="array" aca="1" ref="P41" ca="1">_xlfn.IFS($F41&lt;=P$7,0,$G41&gt;P$7,0,AND(P$7&gt;$G41,P$7&lt;$H41),$J41/12*0.5,$H41&lt;P$7,$J41/12)</f>
        <v>0</v>
      </c>
      <c r="Q41" s="23" cm="1">
        <f t="array" aca="1" ref="Q41" ca="1">_xlfn.IFS($F41&lt;=Q$7,0,$G41&gt;Q$7,0,AND(Q$7&gt;$G41,Q$7&lt;$H41),$J41/12*0.5,$H41&lt;Q$7,$J41/12)</f>
        <v>0</v>
      </c>
      <c r="R41" s="23" cm="1">
        <f t="array" aca="1" ref="R41" ca="1">_xlfn.IFS($F41&lt;=R$7,0,$G41&gt;R$7,0,AND(R$7&gt;$G41,R$7&lt;$H41),$J41/12*0.5,$H41&lt;R$7,$J41/12)</f>
        <v>0</v>
      </c>
      <c r="S41" s="23" cm="1">
        <f t="array" aca="1" ref="S41" ca="1">_xlfn.IFS($F41&lt;=S$7,0,$G41&gt;S$7,0,AND(S$7&gt;$G41,S$7&lt;$H41),$J41/12*0.5,$H41&lt;S$7,$J41/12)</f>
        <v>56.25</v>
      </c>
      <c r="T41" s="23" cm="1">
        <f t="array" aca="1" ref="T41" ca="1">_xlfn.IFS($F41&lt;=T$7,0,$G41&gt;T$7,0,AND(T$7&gt;$G41,T$7&lt;$H41),$J41/12*0.5,$H41&lt;T$7,$J41/12)</f>
        <v>56.25</v>
      </c>
      <c r="U41" s="23" cm="1">
        <f t="array" aca="1" ref="U41" ca="1">_xlfn.IFS($F41&lt;=U$7,0,$G41&gt;U$7,0,AND(U$7&gt;$G41,U$7&lt;$H41),$J41/12*0.5,$H41&lt;U$7,$J41/12)</f>
        <v>56.25</v>
      </c>
      <c r="V41" s="23" cm="1">
        <f t="array" aca="1" ref="V41" ca="1">_xlfn.IFS($F41&lt;=V$7,0,$G41&gt;V$7,0,AND(V$7&gt;$G41,V$7&lt;$H41),$J41/12*0.5,$H41&lt;V$7,$J41/12)</f>
        <v>112.5</v>
      </c>
      <c r="W41" s="23" cm="1">
        <f t="array" aca="1" ref="W41" ca="1">_xlfn.IFS($F41&lt;=W$7,0,$G41&gt;W$7,0,AND(W$7&gt;$G41,W$7&lt;$H41),$J41/12*0.5,$H41&lt;W$7,$J41/12)</f>
        <v>112.5</v>
      </c>
      <c r="X41" s="23" cm="1">
        <f t="array" aca="1" ref="X41" ca="1">_xlfn.IFS($F41&lt;=X$7,0,$G41&gt;X$7,0,AND(X$7&gt;$G41,X$7&lt;$H41),$J41/12*0.5,$H41&lt;X$7,$J41/12)</f>
        <v>0</v>
      </c>
      <c r="Y41" s="23" cm="1">
        <f t="array" aca="1" ref="Y41" ca="1">_xlfn.IFS($F41&lt;=Y$7,0,$G41&gt;Y$7,0,AND(Y$7&gt;$G41,Y$7&lt;$H41),$J41/12*0.5,$H41&lt;Y$7,$J41/12)</f>
        <v>0</v>
      </c>
      <c r="Z41" s="23" cm="1">
        <f t="array" aca="1" ref="Z41" ca="1">_xlfn.IFS($F41&lt;=Z$7,0,$G41&gt;Z$7,0,AND(Z$7&gt;$G41,Z$7&lt;$H41),$J41/12*0.5,$H41&lt;Z$7,$J41/12)</f>
        <v>0</v>
      </c>
      <c r="AA41" s="23" cm="1">
        <f t="array" aca="1" ref="AA41" ca="1">_xlfn.IFS($F41&lt;=AA$7,0,$G41&gt;AA$7,0,AND(AA$7&gt;$G41,AA$7&lt;$H41),$J41/12*0.5,$H41&lt;AA$7,$J41/12)</f>
        <v>0</v>
      </c>
      <c r="AB41" s="23" cm="1">
        <f t="array" aca="1" ref="AB41" ca="1">_xlfn.IFS($F41&lt;=AB$7,0,$G41&gt;AB$7,0,AND(AB$7&gt;$G41,AB$7&lt;$H41),$J41/12*0.5,$H41&lt;AB$7,$J41/12)</f>
        <v>0</v>
      </c>
      <c r="AC41" s="23" cm="1">
        <f t="array" aca="1" ref="AC41" ca="1">_xlfn.IFS($F41&lt;=AC$7,0,$G41&gt;AC$7,0,AND(AC$7&gt;$G41,AC$7&lt;$H41),$L41/12*0.5,$H41&lt;AC$7,$L41/12)</f>
        <v>0</v>
      </c>
      <c r="AD41" s="23" cm="1">
        <f t="array" aca="1" ref="AD41" ca="1">_xlfn.IFS($F41&lt;=AD$7,0,$G41&gt;AD$7,0,AND(AD$7&gt;$G41,AD$7&lt;$H41),$L41/12*0.5,$H41&lt;AD$7,$L41/12)</f>
        <v>0</v>
      </c>
      <c r="AE41" s="23" cm="1">
        <f t="array" aca="1" ref="AE41" ca="1">_xlfn.IFS($F41&lt;=AE$7,0,$G41&gt;AE$7,0,AND(AE$7&gt;$G41,AE$7&lt;$H41),$L41/12*0.5,$H41&lt;AE$7,$L41/12)</f>
        <v>0</v>
      </c>
      <c r="AF41" s="23" cm="1">
        <f t="array" aca="1" ref="AF41" ca="1">_xlfn.IFS($F41&lt;=AF$7,0,$G41&gt;AF$7,0,AND(AF$7&gt;$G41,AF$7&lt;$H41),$L41/12*0.5,$H41&lt;AF$7,$L41/12)</f>
        <v>0</v>
      </c>
      <c r="AG41" s="23" cm="1">
        <f t="array" aca="1" ref="AG41" ca="1">_xlfn.IFS($F41&lt;=AG$7,0,$G41&gt;AG$7,0,AND(AG$7&gt;$G41,AG$7&lt;$H41),$L41/12*0.5,$H41&lt;AG$7,$L41/12)</f>
        <v>0</v>
      </c>
      <c r="AH41" s="23" cm="1">
        <f t="array" aca="1" ref="AH41" ca="1">_xlfn.IFS($F41&lt;=AH$7,0,$G41&gt;AH$7,0,AND(AH$7&gt;$G41,AH$7&lt;$H41),$L41/12*0.5,$H41&lt;AH$7,$L41/12)</f>
        <v>0</v>
      </c>
      <c r="AI41" s="23" cm="1">
        <f t="array" aca="1" ref="AI41" ca="1">_xlfn.IFS($F41&lt;=AI$7,0,$G41&gt;AI$7,0,AND(AI$7&gt;$G41,AI$7&lt;$H41),$L41/12*0.5,$H41&lt;AI$7,$L41/12)</f>
        <v>0</v>
      </c>
      <c r="AJ41" s="23" cm="1">
        <f t="array" aca="1" ref="AJ41" ca="1">_xlfn.IFS($F41&lt;=AJ$7,0,$G41&gt;AJ$7,0,AND(AJ$7&gt;$G41,AJ$7&lt;$H41),$L41/12*0.5,$H41&lt;AJ$7,$L41/12)</f>
        <v>0</v>
      </c>
      <c r="AK41" s="23" cm="1">
        <f t="array" aca="1" ref="AK41" ca="1">_xlfn.IFS($F41&lt;=AK$7,0,$G41&gt;AK$7,0,AND(AK$7&gt;$G41,AK$7&lt;$H41),$L41/12*0.5,$H41&lt;AK$7,$L41/12)</f>
        <v>0</v>
      </c>
      <c r="AL41" s="23" cm="1">
        <f t="array" aca="1" ref="AL41" ca="1">_xlfn.IFS($F41&lt;=AL$7,0,$G41&gt;AL$7,0,AND(AL$7&gt;$G41,AL$7&lt;$H41),$L41/12*0.5,$H41&lt;AL$7,$L41/12)</f>
        <v>0</v>
      </c>
      <c r="AM41" s="23" cm="1">
        <f t="array" aca="1" ref="AM41" ca="1">_xlfn.IFS($F41&lt;=AM$7,0,$G41&gt;AM$7,0,AND(AM$7&gt;$G41,AM$7&lt;$H41),$L41/12*0.5,$H41&lt;AM$7,$L41/12)</f>
        <v>0</v>
      </c>
      <c r="AN41" s="23" cm="1">
        <f t="array" aca="1" ref="AN41" ca="1">_xlfn.IFS($F41&lt;=AN$7,0,$G41&gt;AN$7,0,AND(AN$7&gt;$G41,AN$7&lt;$H41),$L41/12*0.5,$H41&lt;AN$7,$L41/12)</f>
        <v>0</v>
      </c>
      <c r="AO41" s="23" cm="1">
        <f t="array" aca="1" ref="AO41" ca="1">_xlfn.IFS($F41&lt;=AO$7,0,$G41&gt;AO$7,0,AND(AO$7&gt;$G41,AO$7&lt;$H41),$N41/12*0.5,$H41&lt;AO$7,$N41/12)</f>
        <v>0</v>
      </c>
      <c r="AP41" s="23" cm="1">
        <f t="array" aca="1" ref="AP41" ca="1">_xlfn.IFS($F41&lt;=AP$7,0,$G41&gt;AP$7,0,AND(AP$7&gt;$G41,AP$7&lt;$H41),$N41/12*0.5,$H41&lt;AP$7,$N41/12)</f>
        <v>0</v>
      </c>
      <c r="AQ41" s="23" cm="1">
        <f t="array" aca="1" ref="AQ41" ca="1">_xlfn.IFS($F41&lt;=AQ$7,0,$G41&gt;AQ$7,0,AND(AQ$7&gt;$G41,AQ$7&lt;$H41),$N41/12*0.5,$H41&lt;AQ$7,$N41/12)</f>
        <v>0</v>
      </c>
      <c r="AR41" s="23" cm="1">
        <f t="array" aca="1" ref="AR41" ca="1">_xlfn.IFS($F41&lt;=AR$7,0,$G41&gt;AR$7,0,AND(AR$7&gt;$G41,AR$7&lt;$H41),$N41/12*0.5,$H41&lt;AR$7,$N41/12)</f>
        <v>0</v>
      </c>
      <c r="AS41" s="23" cm="1">
        <f t="array" aca="1" ref="AS41" ca="1">_xlfn.IFS($F41&lt;=AS$7,0,$G41&gt;AS$7,0,AND(AS$7&gt;$G41,AS$7&lt;$H41),$N41/12*0.5,$H41&lt;AS$7,$N41/12)</f>
        <v>0</v>
      </c>
      <c r="AT41" s="23" cm="1">
        <f t="array" aca="1" ref="AT41" ca="1">_xlfn.IFS($F41&lt;=AT$7,0,$G41&gt;AT$7,0,AND(AT$7&gt;$G41,AT$7&lt;$H41),$N41/12*0.5,$H41&lt;AT$7,$N41/12)</f>
        <v>0</v>
      </c>
      <c r="AU41" s="23" cm="1">
        <f t="array" aca="1" ref="AU41" ca="1">_xlfn.IFS($F41&lt;=AU$7,0,$G41&gt;AU$7,0,AND(AU$7&gt;$G41,AU$7&lt;$H41),$N41/12*0.5,$H41&lt;AU$7,$N41/12)</f>
        <v>0</v>
      </c>
      <c r="AV41" s="23" cm="1">
        <f t="array" aca="1" ref="AV41" ca="1">_xlfn.IFS($F41&lt;=AV$7,0,$G41&gt;AV$7,0,AND(AV$7&gt;$G41,AV$7&lt;$H41),$N41/12*0.5,$H41&lt;AV$7,$N41/12)</f>
        <v>0</v>
      </c>
      <c r="AW41" s="23" cm="1">
        <f t="array" aca="1" ref="AW41" ca="1">_xlfn.IFS($F41&lt;=AW$7,0,$G41&gt;AW$7,0,AND(AW$7&gt;$G41,AW$7&lt;$H41),$N41/12*0.5,$H41&lt;AW$7,$N41/12)</f>
        <v>0</v>
      </c>
      <c r="AX41" s="23" cm="1">
        <f t="array" aca="1" ref="AX41" ca="1">_xlfn.IFS($F41&lt;=AX$7,0,$G41&gt;AX$7,0,AND(AX$7&gt;$G41,AX$7&lt;$H41),$N41/12*0.5,$H41&lt;AX$7,$N41/12)</f>
        <v>0</v>
      </c>
      <c r="AY41" s="23" cm="1">
        <f t="array" aca="1" ref="AY41" ca="1">_xlfn.IFS($F41&lt;=AY$7,0,$G41&gt;AY$7,0,AND(AY$7&gt;$G41,AY$7&lt;$H41),$N41/12*0.5,$H41&lt;AY$7,$N41/12)</f>
        <v>0</v>
      </c>
    </row>
    <row r="42" spans="1:51" ht="13" x14ac:dyDescent="0.15">
      <c r="A42" s="47"/>
      <c r="B42" s="87">
        <v>35</v>
      </c>
      <c r="C42" s="87" t="s">
        <v>75</v>
      </c>
      <c r="D42" s="88" t="s">
        <v>14</v>
      </c>
      <c r="E42" s="108">
        <v>45571</v>
      </c>
      <c r="F42" s="108">
        <v>46068</v>
      </c>
      <c r="G42" s="21">
        <f>E42+'Assumptions (START HERE)'!$C$17</f>
        <v>45751</v>
      </c>
      <c r="H42" s="21">
        <f>E42+'Assumptions (START HERE)'!$C$18</f>
        <v>45841</v>
      </c>
      <c r="I42" s="91"/>
      <c r="J42" s="23" cm="1">
        <f t="array" aca="1" ref="J42" ca="1">IF(ISBLANK(I42),
INDEX('Assumptions (START HERE)'!$B$23:$E$26,
MATCH(MID(CELL("filename",$A$1),FIND("]",CELL("filename",$A$1))+1,255),'Assumptions (START HERE)'!$B$23:$B$26,0),
MATCH(J$3,'Assumptions (START HERE)'!$B$23:$E$23,0)),I42)</f>
        <v>1350</v>
      </c>
      <c r="K42" s="91"/>
      <c r="L42" s="23" cm="1">
        <f t="array" aca="1" ref="L42" ca="1">IF(ISBLANK(K42),
INDEX('Assumptions (START HERE)'!$B$23:$E$26,
MATCH(MID(CELL("filename",$A$1),FIND("]",CELL("filename",$A$1))+1,255),'Assumptions (START HERE)'!$B$23:$B$26,0),
MATCH(L$3,'Assumptions (START HERE)'!$B$23:$E$23,0)),K42)</f>
        <v>1450</v>
      </c>
      <c r="M42" s="91"/>
      <c r="N42" s="23" cm="1">
        <f t="array" aca="1" ref="N42" ca="1">IF(ISBLANK(M42),
INDEX('Assumptions (START HERE)'!$B$23:$E$26,
MATCH(MID(CELL("filename",$A$1),FIND("]",CELL("filename",$A$1))+1,255),'Assumptions (START HERE)'!$B$23:$B$26,0),
MATCH(N$3,'Assumptions (START HERE)'!$B$23:$E$23,0)),M42)</f>
        <v>1450</v>
      </c>
      <c r="P42" s="23" cm="1">
        <f t="array" aca="1" ref="P42" ca="1">_xlfn.IFS($F42&lt;=P$7,0,$G42&gt;P$7,0,AND(P$7&gt;$G42,P$7&lt;$H42),$J42/12*0.5,$H42&lt;P$7,$J42/12)</f>
        <v>0</v>
      </c>
      <c r="Q42" s="23" cm="1">
        <f t="array" aca="1" ref="Q42" ca="1">_xlfn.IFS($F42&lt;=Q$7,0,$G42&gt;Q$7,0,AND(Q$7&gt;$G42,Q$7&lt;$H42),$J42/12*0.5,$H42&lt;Q$7,$J42/12)</f>
        <v>0</v>
      </c>
      <c r="R42" s="23" cm="1">
        <f t="array" aca="1" ref="R42" ca="1">_xlfn.IFS($F42&lt;=R$7,0,$G42&gt;R$7,0,AND(R$7&gt;$G42,R$7&lt;$H42),$J42/12*0.5,$H42&lt;R$7,$J42/12)</f>
        <v>0</v>
      </c>
      <c r="S42" s="23" cm="1">
        <f t="array" aca="1" ref="S42" ca="1">_xlfn.IFS($F42&lt;=S$7,0,$G42&gt;S$7,0,AND(S$7&gt;$G42,S$7&lt;$H42),$J42/12*0.5,$H42&lt;S$7,$J42/12)</f>
        <v>0</v>
      </c>
      <c r="T42" s="23" cm="1">
        <f t="array" aca="1" ref="T42" ca="1">_xlfn.IFS($F42&lt;=T$7,0,$G42&gt;T$7,0,AND(T$7&gt;$G42,T$7&lt;$H42),$J42/12*0.5,$H42&lt;T$7,$J42/12)</f>
        <v>56.25</v>
      </c>
      <c r="U42" s="23" cm="1">
        <f t="array" aca="1" ref="U42" ca="1">_xlfn.IFS($F42&lt;=U$7,0,$G42&gt;U$7,0,AND(U$7&gt;$G42,U$7&lt;$H42),$J42/12*0.5,$H42&lt;U$7,$J42/12)</f>
        <v>56.25</v>
      </c>
      <c r="V42" s="23" cm="1">
        <f t="array" aca="1" ref="V42" ca="1">_xlfn.IFS($F42&lt;=V$7,0,$G42&gt;V$7,0,AND(V$7&gt;$G42,V$7&lt;$H42),$J42/12*0.5,$H42&lt;V$7,$J42/12)</f>
        <v>56.25</v>
      </c>
      <c r="W42" s="23" cm="1">
        <f t="array" aca="1" ref="W42" ca="1">_xlfn.IFS($F42&lt;=W$7,0,$G42&gt;W$7,0,AND(W$7&gt;$G42,W$7&lt;$H42),$J42/12*0.5,$H42&lt;W$7,$J42/12)</f>
        <v>112.5</v>
      </c>
      <c r="X42" s="23" cm="1">
        <f t="array" aca="1" ref="X42" ca="1">_xlfn.IFS($F42&lt;=X$7,0,$G42&gt;X$7,0,AND(X$7&gt;$G42,X$7&lt;$H42),$J42/12*0.5,$H42&lt;X$7,$J42/12)</f>
        <v>112.5</v>
      </c>
      <c r="Y42" s="23" cm="1">
        <f t="array" aca="1" ref="Y42" ca="1">_xlfn.IFS($F42&lt;=Y$7,0,$G42&gt;Y$7,0,AND(Y$7&gt;$G42,Y$7&lt;$H42),$J42/12*0.5,$H42&lt;Y$7,$J42/12)</f>
        <v>112.5</v>
      </c>
      <c r="Z42" s="23" cm="1">
        <f t="array" aca="1" ref="Z42" ca="1">_xlfn.IFS($F42&lt;=Z$7,0,$G42&gt;Z$7,0,AND(Z$7&gt;$G42,Z$7&lt;$H42),$J42/12*0.5,$H42&lt;Z$7,$J42/12)</f>
        <v>112.5</v>
      </c>
      <c r="AA42" s="23" cm="1">
        <f t="array" aca="1" ref="AA42" ca="1">_xlfn.IFS($F42&lt;=AA$7,0,$G42&gt;AA$7,0,AND(AA$7&gt;$G42,AA$7&lt;$H42),$J42/12*0.5,$H42&lt;AA$7,$J42/12)</f>
        <v>112.5</v>
      </c>
      <c r="AB42" s="23" cm="1">
        <f t="array" aca="1" ref="AB42" ca="1">_xlfn.IFS($F42&lt;=AB$7,0,$G42&gt;AB$7,0,AND(AB$7&gt;$G42,AB$7&lt;$H42),$J42/12*0.5,$H42&lt;AB$7,$J42/12)</f>
        <v>112.5</v>
      </c>
      <c r="AC42" s="23" cm="1">
        <f t="array" aca="1" ref="AC42" ca="1">_xlfn.IFS($F42&lt;=AC$7,0,$G42&gt;AC$7,0,AND(AC$7&gt;$G42,AC$7&lt;$H42),$L42/12*0.5,$H42&lt;AC$7,$L42/12)</f>
        <v>120.83333333333333</v>
      </c>
      <c r="AD42" s="23" cm="1">
        <f t="array" aca="1" ref="AD42" ca="1">_xlfn.IFS($F42&lt;=AD$7,0,$G42&gt;AD$7,0,AND(AD$7&gt;$G42,AD$7&lt;$H42),$L42/12*0.5,$H42&lt;AD$7,$L42/12)</f>
        <v>0</v>
      </c>
      <c r="AE42" s="23" cm="1">
        <f t="array" aca="1" ref="AE42" ca="1">_xlfn.IFS($F42&lt;=AE$7,0,$G42&gt;AE$7,0,AND(AE$7&gt;$G42,AE$7&lt;$H42),$L42/12*0.5,$H42&lt;AE$7,$L42/12)</f>
        <v>0</v>
      </c>
      <c r="AF42" s="23" cm="1">
        <f t="array" aca="1" ref="AF42" ca="1">_xlfn.IFS($F42&lt;=AF$7,0,$G42&gt;AF$7,0,AND(AF$7&gt;$G42,AF$7&lt;$H42),$L42/12*0.5,$H42&lt;AF$7,$L42/12)</f>
        <v>0</v>
      </c>
      <c r="AG42" s="23" cm="1">
        <f t="array" aca="1" ref="AG42" ca="1">_xlfn.IFS($F42&lt;=AG$7,0,$G42&gt;AG$7,0,AND(AG$7&gt;$G42,AG$7&lt;$H42),$L42/12*0.5,$H42&lt;AG$7,$L42/12)</f>
        <v>0</v>
      </c>
      <c r="AH42" s="23" cm="1">
        <f t="array" aca="1" ref="AH42" ca="1">_xlfn.IFS($F42&lt;=AH$7,0,$G42&gt;AH$7,0,AND(AH$7&gt;$G42,AH$7&lt;$H42),$L42/12*0.5,$H42&lt;AH$7,$L42/12)</f>
        <v>0</v>
      </c>
      <c r="AI42" s="23" cm="1">
        <f t="array" aca="1" ref="AI42" ca="1">_xlfn.IFS($F42&lt;=AI$7,0,$G42&gt;AI$7,0,AND(AI$7&gt;$G42,AI$7&lt;$H42),$L42/12*0.5,$H42&lt;AI$7,$L42/12)</f>
        <v>0</v>
      </c>
      <c r="AJ42" s="23" cm="1">
        <f t="array" aca="1" ref="AJ42" ca="1">_xlfn.IFS($F42&lt;=AJ$7,0,$G42&gt;AJ$7,0,AND(AJ$7&gt;$G42,AJ$7&lt;$H42),$L42/12*0.5,$H42&lt;AJ$7,$L42/12)</f>
        <v>0</v>
      </c>
      <c r="AK42" s="23" cm="1">
        <f t="array" aca="1" ref="AK42" ca="1">_xlfn.IFS($F42&lt;=AK$7,0,$G42&gt;AK$7,0,AND(AK$7&gt;$G42,AK$7&lt;$H42),$L42/12*0.5,$H42&lt;AK$7,$L42/12)</f>
        <v>0</v>
      </c>
      <c r="AL42" s="23" cm="1">
        <f t="array" aca="1" ref="AL42" ca="1">_xlfn.IFS($F42&lt;=AL$7,0,$G42&gt;AL$7,0,AND(AL$7&gt;$G42,AL$7&lt;$H42),$L42/12*0.5,$H42&lt;AL$7,$L42/12)</f>
        <v>0</v>
      </c>
      <c r="AM42" s="23" cm="1">
        <f t="array" aca="1" ref="AM42" ca="1">_xlfn.IFS($F42&lt;=AM$7,0,$G42&gt;AM$7,0,AND(AM$7&gt;$G42,AM$7&lt;$H42),$L42/12*0.5,$H42&lt;AM$7,$L42/12)</f>
        <v>0</v>
      </c>
      <c r="AN42" s="23" cm="1">
        <f t="array" aca="1" ref="AN42" ca="1">_xlfn.IFS($F42&lt;=AN$7,0,$G42&gt;AN$7,0,AND(AN$7&gt;$G42,AN$7&lt;$H42),$L42/12*0.5,$H42&lt;AN$7,$L42/12)</f>
        <v>0</v>
      </c>
      <c r="AO42" s="23" cm="1">
        <f t="array" aca="1" ref="AO42" ca="1">_xlfn.IFS($F42&lt;=AO$7,0,$G42&gt;AO$7,0,AND(AO$7&gt;$G42,AO$7&lt;$H42),$N42/12*0.5,$H42&lt;AO$7,$N42/12)</f>
        <v>0</v>
      </c>
      <c r="AP42" s="23" cm="1">
        <f t="array" aca="1" ref="AP42" ca="1">_xlfn.IFS($F42&lt;=AP$7,0,$G42&gt;AP$7,0,AND(AP$7&gt;$G42,AP$7&lt;$H42),$N42/12*0.5,$H42&lt;AP$7,$N42/12)</f>
        <v>0</v>
      </c>
      <c r="AQ42" s="23" cm="1">
        <f t="array" aca="1" ref="AQ42" ca="1">_xlfn.IFS($F42&lt;=AQ$7,0,$G42&gt;AQ$7,0,AND(AQ$7&gt;$G42,AQ$7&lt;$H42),$N42/12*0.5,$H42&lt;AQ$7,$N42/12)</f>
        <v>0</v>
      </c>
      <c r="AR42" s="23" cm="1">
        <f t="array" aca="1" ref="AR42" ca="1">_xlfn.IFS($F42&lt;=AR$7,0,$G42&gt;AR$7,0,AND(AR$7&gt;$G42,AR$7&lt;$H42),$N42/12*0.5,$H42&lt;AR$7,$N42/12)</f>
        <v>0</v>
      </c>
      <c r="AS42" s="23" cm="1">
        <f t="array" aca="1" ref="AS42" ca="1">_xlfn.IFS($F42&lt;=AS$7,0,$G42&gt;AS$7,0,AND(AS$7&gt;$G42,AS$7&lt;$H42),$N42/12*0.5,$H42&lt;AS$7,$N42/12)</f>
        <v>0</v>
      </c>
      <c r="AT42" s="23" cm="1">
        <f t="array" aca="1" ref="AT42" ca="1">_xlfn.IFS($F42&lt;=AT$7,0,$G42&gt;AT$7,0,AND(AT$7&gt;$G42,AT$7&lt;$H42),$N42/12*0.5,$H42&lt;AT$7,$N42/12)</f>
        <v>0</v>
      </c>
      <c r="AU42" s="23" cm="1">
        <f t="array" aca="1" ref="AU42" ca="1">_xlfn.IFS($F42&lt;=AU$7,0,$G42&gt;AU$7,0,AND(AU$7&gt;$G42,AU$7&lt;$H42),$N42/12*0.5,$H42&lt;AU$7,$N42/12)</f>
        <v>0</v>
      </c>
      <c r="AV42" s="23" cm="1">
        <f t="array" aca="1" ref="AV42" ca="1">_xlfn.IFS($F42&lt;=AV$7,0,$G42&gt;AV$7,0,AND(AV$7&gt;$G42,AV$7&lt;$H42),$N42/12*0.5,$H42&lt;AV$7,$N42/12)</f>
        <v>0</v>
      </c>
      <c r="AW42" s="23" cm="1">
        <f t="array" aca="1" ref="AW42" ca="1">_xlfn.IFS($F42&lt;=AW$7,0,$G42&gt;AW$7,0,AND(AW$7&gt;$G42,AW$7&lt;$H42),$N42/12*0.5,$H42&lt;AW$7,$N42/12)</f>
        <v>0</v>
      </c>
      <c r="AX42" s="23" cm="1">
        <f t="array" aca="1" ref="AX42" ca="1">_xlfn.IFS($F42&lt;=AX$7,0,$G42&gt;AX$7,0,AND(AX$7&gt;$G42,AX$7&lt;$H42),$N42/12*0.5,$H42&lt;AX$7,$N42/12)</f>
        <v>0</v>
      </c>
      <c r="AY42" s="23" cm="1">
        <f t="array" aca="1" ref="AY42" ca="1">_xlfn.IFS($F42&lt;=AY$7,0,$G42&gt;AY$7,0,AND(AY$7&gt;$G42,AY$7&lt;$H42),$N42/12*0.5,$H42&lt;AY$7,$N42/12)</f>
        <v>0</v>
      </c>
    </row>
    <row r="43" spans="1:51" ht="13" x14ac:dyDescent="0.15">
      <c r="A43" s="47"/>
      <c r="B43" s="87">
        <v>36</v>
      </c>
      <c r="C43" s="87" t="s">
        <v>76</v>
      </c>
      <c r="D43" s="88" t="s">
        <v>15</v>
      </c>
      <c r="E43" s="108">
        <v>45595</v>
      </c>
      <c r="F43" s="108" t="s">
        <v>7</v>
      </c>
      <c r="G43" s="21">
        <f>E43+'Assumptions (START HERE)'!$C$17</f>
        <v>45775</v>
      </c>
      <c r="H43" s="21">
        <f>E43+'Assumptions (START HERE)'!$C$18</f>
        <v>45865</v>
      </c>
      <c r="I43" s="91"/>
      <c r="J43" s="23" cm="1">
        <f t="array" aca="1" ref="J43" ca="1">IF(ISBLANK(I43),
INDEX('Assumptions (START HERE)'!$B$23:$E$26,
MATCH(MID(CELL("filename",$A$1),FIND("]",CELL("filename",$A$1))+1,255),'Assumptions (START HERE)'!$B$23:$B$26,0),
MATCH(J$3,'Assumptions (START HERE)'!$B$23:$E$23,0)),I43)</f>
        <v>1350</v>
      </c>
      <c r="K43" s="91"/>
      <c r="L43" s="23" cm="1">
        <f t="array" aca="1" ref="L43" ca="1">IF(ISBLANK(K43),
INDEX('Assumptions (START HERE)'!$B$23:$E$26,
MATCH(MID(CELL("filename",$A$1),FIND("]",CELL("filename",$A$1))+1,255),'Assumptions (START HERE)'!$B$23:$B$26,0),
MATCH(L$3,'Assumptions (START HERE)'!$B$23:$E$23,0)),K43)</f>
        <v>1450</v>
      </c>
      <c r="M43" s="91"/>
      <c r="N43" s="23" cm="1">
        <f t="array" aca="1" ref="N43" ca="1">IF(ISBLANK(M43),
INDEX('Assumptions (START HERE)'!$B$23:$E$26,
MATCH(MID(CELL("filename",$A$1),FIND("]",CELL("filename",$A$1))+1,255),'Assumptions (START HERE)'!$B$23:$B$26,0),
MATCH(N$3,'Assumptions (START HERE)'!$B$23:$E$23,0)),M43)</f>
        <v>1450</v>
      </c>
      <c r="P43" s="23" cm="1">
        <f t="array" aca="1" ref="P43" ca="1">_xlfn.IFS($F43&lt;=P$7,0,$G43&gt;P$7,0,AND(P$7&gt;$G43,P$7&lt;$H43),$J43/12*0.5,$H43&lt;P$7,$J43/12)</f>
        <v>0</v>
      </c>
      <c r="Q43" s="23" cm="1">
        <f t="array" aca="1" ref="Q43" ca="1">_xlfn.IFS($F43&lt;=Q$7,0,$G43&gt;Q$7,0,AND(Q$7&gt;$G43,Q$7&lt;$H43),$J43/12*0.5,$H43&lt;Q$7,$J43/12)</f>
        <v>0</v>
      </c>
      <c r="R43" s="23" cm="1">
        <f t="array" aca="1" ref="R43" ca="1">_xlfn.IFS($F43&lt;=R$7,0,$G43&gt;R$7,0,AND(R$7&gt;$G43,R$7&lt;$H43),$J43/12*0.5,$H43&lt;R$7,$J43/12)</f>
        <v>0</v>
      </c>
      <c r="S43" s="23" cm="1">
        <f t="array" aca="1" ref="S43" ca="1">_xlfn.IFS($F43&lt;=S$7,0,$G43&gt;S$7,0,AND(S$7&gt;$G43,S$7&lt;$H43),$J43/12*0.5,$H43&lt;S$7,$J43/12)</f>
        <v>0</v>
      </c>
      <c r="T43" s="23" cm="1">
        <f t="array" aca="1" ref="T43" ca="1">_xlfn.IFS($F43&lt;=T$7,0,$G43&gt;T$7,0,AND(T$7&gt;$G43,T$7&lt;$H43),$J43/12*0.5,$H43&lt;T$7,$J43/12)</f>
        <v>56.25</v>
      </c>
      <c r="U43" s="23" cm="1">
        <f t="array" aca="1" ref="U43" ca="1">_xlfn.IFS($F43&lt;=U$7,0,$G43&gt;U$7,0,AND(U$7&gt;$G43,U$7&lt;$H43),$J43/12*0.5,$H43&lt;U$7,$J43/12)</f>
        <v>56.25</v>
      </c>
      <c r="V43" s="23" cm="1">
        <f t="array" aca="1" ref="V43" ca="1">_xlfn.IFS($F43&lt;=V$7,0,$G43&gt;V$7,0,AND(V$7&gt;$G43,V$7&lt;$H43),$J43/12*0.5,$H43&lt;V$7,$J43/12)</f>
        <v>56.25</v>
      </c>
      <c r="W43" s="23" cm="1">
        <f t="array" aca="1" ref="W43" ca="1">_xlfn.IFS($F43&lt;=W$7,0,$G43&gt;W$7,0,AND(W$7&gt;$G43,W$7&lt;$H43),$J43/12*0.5,$H43&lt;W$7,$J43/12)</f>
        <v>112.5</v>
      </c>
      <c r="X43" s="23" cm="1">
        <f t="array" aca="1" ref="X43" ca="1">_xlfn.IFS($F43&lt;=X$7,0,$G43&gt;X$7,0,AND(X$7&gt;$G43,X$7&lt;$H43),$J43/12*0.5,$H43&lt;X$7,$J43/12)</f>
        <v>112.5</v>
      </c>
      <c r="Y43" s="23" cm="1">
        <f t="array" aca="1" ref="Y43" ca="1">_xlfn.IFS($F43&lt;=Y$7,0,$G43&gt;Y$7,0,AND(Y$7&gt;$G43,Y$7&lt;$H43),$J43/12*0.5,$H43&lt;Y$7,$J43/12)</f>
        <v>112.5</v>
      </c>
      <c r="Z43" s="23" cm="1">
        <f t="array" aca="1" ref="Z43" ca="1">_xlfn.IFS($F43&lt;=Z$7,0,$G43&gt;Z$7,0,AND(Z$7&gt;$G43,Z$7&lt;$H43),$J43/12*0.5,$H43&lt;Z$7,$J43/12)</f>
        <v>112.5</v>
      </c>
      <c r="AA43" s="23" cm="1">
        <f t="array" aca="1" ref="AA43" ca="1">_xlfn.IFS($F43&lt;=AA$7,0,$G43&gt;AA$7,0,AND(AA$7&gt;$G43,AA$7&lt;$H43),$J43/12*0.5,$H43&lt;AA$7,$J43/12)</f>
        <v>112.5</v>
      </c>
      <c r="AB43" s="23" cm="1">
        <f t="array" aca="1" ref="AB43" ca="1">_xlfn.IFS($F43&lt;=AB$7,0,$G43&gt;AB$7,0,AND(AB$7&gt;$G43,AB$7&lt;$H43),$J43/12*0.5,$H43&lt;AB$7,$J43/12)</f>
        <v>112.5</v>
      </c>
      <c r="AC43" s="23" cm="1">
        <f t="array" aca="1" ref="AC43" ca="1">_xlfn.IFS($F43&lt;=AC$7,0,$G43&gt;AC$7,0,AND(AC$7&gt;$G43,AC$7&lt;$H43),$L43/12*0.5,$H43&lt;AC$7,$L43/12)</f>
        <v>120.83333333333333</v>
      </c>
      <c r="AD43" s="23" cm="1">
        <f t="array" aca="1" ref="AD43" ca="1">_xlfn.IFS($F43&lt;=AD$7,0,$G43&gt;AD$7,0,AND(AD$7&gt;$G43,AD$7&lt;$H43),$L43/12*0.5,$H43&lt;AD$7,$L43/12)</f>
        <v>120.83333333333333</v>
      </c>
      <c r="AE43" s="23" cm="1">
        <f t="array" aca="1" ref="AE43" ca="1">_xlfn.IFS($F43&lt;=AE$7,0,$G43&gt;AE$7,0,AND(AE$7&gt;$G43,AE$7&lt;$H43),$L43/12*0.5,$H43&lt;AE$7,$L43/12)</f>
        <v>120.83333333333333</v>
      </c>
      <c r="AF43" s="23" cm="1">
        <f t="array" aca="1" ref="AF43" ca="1">_xlfn.IFS($F43&lt;=AF$7,0,$G43&gt;AF$7,0,AND(AF$7&gt;$G43,AF$7&lt;$H43),$L43/12*0.5,$H43&lt;AF$7,$L43/12)</f>
        <v>120.83333333333333</v>
      </c>
      <c r="AG43" s="23" cm="1">
        <f t="array" aca="1" ref="AG43" ca="1">_xlfn.IFS($F43&lt;=AG$7,0,$G43&gt;AG$7,0,AND(AG$7&gt;$G43,AG$7&lt;$H43),$L43/12*0.5,$H43&lt;AG$7,$L43/12)</f>
        <v>120.83333333333333</v>
      </c>
      <c r="AH43" s="23" cm="1">
        <f t="array" aca="1" ref="AH43" ca="1">_xlfn.IFS($F43&lt;=AH$7,0,$G43&gt;AH$7,0,AND(AH$7&gt;$G43,AH$7&lt;$H43),$L43/12*0.5,$H43&lt;AH$7,$L43/12)</f>
        <v>120.83333333333333</v>
      </c>
      <c r="AI43" s="23" cm="1">
        <f t="array" aca="1" ref="AI43" ca="1">_xlfn.IFS($F43&lt;=AI$7,0,$G43&gt;AI$7,0,AND(AI$7&gt;$G43,AI$7&lt;$H43),$L43/12*0.5,$H43&lt;AI$7,$L43/12)</f>
        <v>120.83333333333333</v>
      </c>
      <c r="AJ43" s="23" cm="1">
        <f t="array" aca="1" ref="AJ43" ca="1">_xlfn.IFS($F43&lt;=AJ$7,0,$G43&gt;AJ$7,0,AND(AJ$7&gt;$G43,AJ$7&lt;$H43),$L43/12*0.5,$H43&lt;AJ$7,$L43/12)</f>
        <v>120.83333333333333</v>
      </c>
      <c r="AK43" s="23" cm="1">
        <f t="array" aca="1" ref="AK43" ca="1">_xlfn.IFS($F43&lt;=AK$7,0,$G43&gt;AK$7,0,AND(AK$7&gt;$G43,AK$7&lt;$H43),$L43/12*0.5,$H43&lt;AK$7,$L43/12)</f>
        <v>120.83333333333333</v>
      </c>
      <c r="AL43" s="23" cm="1">
        <f t="array" aca="1" ref="AL43" ca="1">_xlfn.IFS($F43&lt;=AL$7,0,$G43&gt;AL$7,0,AND(AL$7&gt;$G43,AL$7&lt;$H43),$L43/12*0.5,$H43&lt;AL$7,$L43/12)</f>
        <v>120.83333333333333</v>
      </c>
      <c r="AM43" s="23" cm="1">
        <f t="array" aca="1" ref="AM43" ca="1">_xlfn.IFS($F43&lt;=AM$7,0,$G43&gt;AM$7,0,AND(AM$7&gt;$G43,AM$7&lt;$H43),$L43/12*0.5,$H43&lt;AM$7,$L43/12)</f>
        <v>120.83333333333333</v>
      </c>
      <c r="AN43" s="23" cm="1">
        <f t="array" aca="1" ref="AN43" ca="1">_xlfn.IFS($F43&lt;=AN$7,0,$G43&gt;AN$7,0,AND(AN$7&gt;$G43,AN$7&lt;$H43),$L43/12*0.5,$H43&lt;AN$7,$L43/12)</f>
        <v>120.83333333333333</v>
      </c>
      <c r="AO43" s="23" cm="1">
        <f t="array" aca="1" ref="AO43" ca="1">_xlfn.IFS($F43&lt;=AO$7,0,$G43&gt;AO$7,0,AND(AO$7&gt;$G43,AO$7&lt;$H43),$N43/12*0.5,$H43&lt;AO$7,$N43/12)</f>
        <v>120.83333333333333</v>
      </c>
      <c r="AP43" s="23" cm="1">
        <f t="array" aca="1" ref="AP43" ca="1">_xlfn.IFS($F43&lt;=AP$7,0,$G43&gt;AP$7,0,AND(AP$7&gt;$G43,AP$7&lt;$H43),$N43/12*0.5,$H43&lt;AP$7,$N43/12)</f>
        <v>120.83333333333333</v>
      </c>
      <c r="AQ43" s="23" cm="1">
        <f t="array" aca="1" ref="AQ43" ca="1">_xlfn.IFS($F43&lt;=AQ$7,0,$G43&gt;AQ$7,0,AND(AQ$7&gt;$G43,AQ$7&lt;$H43),$N43/12*0.5,$H43&lt;AQ$7,$N43/12)</f>
        <v>120.83333333333333</v>
      </c>
      <c r="AR43" s="23" cm="1">
        <f t="array" aca="1" ref="AR43" ca="1">_xlfn.IFS($F43&lt;=AR$7,0,$G43&gt;AR$7,0,AND(AR$7&gt;$G43,AR$7&lt;$H43),$N43/12*0.5,$H43&lt;AR$7,$N43/12)</f>
        <v>120.83333333333333</v>
      </c>
      <c r="AS43" s="23" cm="1">
        <f t="array" aca="1" ref="AS43" ca="1">_xlfn.IFS($F43&lt;=AS$7,0,$G43&gt;AS$7,0,AND(AS$7&gt;$G43,AS$7&lt;$H43),$N43/12*0.5,$H43&lt;AS$7,$N43/12)</f>
        <v>120.83333333333333</v>
      </c>
      <c r="AT43" s="23" cm="1">
        <f t="array" aca="1" ref="AT43" ca="1">_xlfn.IFS($F43&lt;=AT$7,0,$G43&gt;AT$7,0,AND(AT$7&gt;$G43,AT$7&lt;$H43),$N43/12*0.5,$H43&lt;AT$7,$N43/12)</f>
        <v>120.83333333333333</v>
      </c>
      <c r="AU43" s="23" cm="1">
        <f t="array" aca="1" ref="AU43" ca="1">_xlfn.IFS($F43&lt;=AU$7,0,$G43&gt;AU$7,0,AND(AU$7&gt;$G43,AU$7&lt;$H43),$N43/12*0.5,$H43&lt;AU$7,$N43/12)</f>
        <v>120.83333333333333</v>
      </c>
      <c r="AV43" s="23" cm="1">
        <f t="array" aca="1" ref="AV43" ca="1">_xlfn.IFS($F43&lt;=AV$7,0,$G43&gt;AV$7,0,AND(AV$7&gt;$G43,AV$7&lt;$H43),$N43/12*0.5,$H43&lt;AV$7,$N43/12)</f>
        <v>120.83333333333333</v>
      </c>
      <c r="AW43" s="23" cm="1">
        <f t="array" aca="1" ref="AW43" ca="1">_xlfn.IFS($F43&lt;=AW$7,0,$G43&gt;AW$7,0,AND(AW$7&gt;$G43,AW$7&lt;$H43),$N43/12*0.5,$H43&lt;AW$7,$N43/12)</f>
        <v>120.83333333333333</v>
      </c>
      <c r="AX43" s="23" cm="1">
        <f t="array" aca="1" ref="AX43" ca="1">_xlfn.IFS($F43&lt;=AX$7,0,$G43&gt;AX$7,0,AND(AX$7&gt;$G43,AX$7&lt;$H43),$N43/12*0.5,$H43&lt;AX$7,$N43/12)</f>
        <v>120.83333333333333</v>
      </c>
      <c r="AY43" s="23" cm="1">
        <f t="array" aca="1" ref="AY43" ca="1">_xlfn.IFS($F43&lt;=AY$7,0,$G43&gt;AY$7,0,AND(AY$7&gt;$G43,AY$7&lt;$H43),$N43/12*0.5,$H43&lt;AY$7,$N43/12)</f>
        <v>120.83333333333333</v>
      </c>
    </row>
    <row r="44" spans="1:51" ht="13" x14ac:dyDescent="0.15">
      <c r="A44" s="47"/>
      <c r="B44" s="87">
        <v>37</v>
      </c>
      <c r="C44" s="87" t="s">
        <v>30</v>
      </c>
      <c r="D44" s="88" t="s">
        <v>18</v>
      </c>
      <c r="E44" s="109">
        <v>45610</v>
      </c>
      <c r="F44" s="108" t="s">
        <v>7</v>
      </c>
      <c r="G44" s="21">
        <f>E44+'Assumptions (START HERE)'!$C$17</f>
        <v>45790</v>
      </c>
      <c r="H44" s="21">
        <f>E44+'Assumptions (START HERE)'!$C$18</f>
        <v>45880</v>
      </c>
      <c r="I44" s="91"/>
      <c r="J44" s="23" cm="1">
        <f t="array" aca="1" ref="J44" ca="1">IF(ISBLANK(I44),
INDEX('Assumptions (START HERE)'!$B$23:$E$26,
MATCH(MID(CELL("filename",$A$1),FIND("]",CELL("filename",$A$1))+1,255),'Assumptions (START HERE)'!$B$23:$B$26,0),
MATCH(J$3,'Assumptions (START HERE)'!$B$23:$E$23,0)),I44)</f>
        <v>1350</v>
      </c>
      <c r="K44" s="91"/>
      <c r="L44" s="23" cm="1">
        <f t="array" aca="1" ref="L44" ca="1">IF(ISBLANK(K44),
INDEX('Assumptions (START HERE)'!$B$23:$E$26,
MATCH(MID(CELL("filename",$A$1),FIND("]",CELL("filename",$A$1))+1,255),'Assumptions (START HERE)'!$B$23:$B$26,0),
MATCH(L$3,'Assumptions (START HERE)'!$B$23:$E$23,0)),K44)</f>
        <v>1450</v>
      </c>
      <c r="M44" s="91"/>
      <c r="N44" s="23" cm="1">
        <f t="array" aca="1" ref="N44" ca="1">IF(ISBLANK(M44),
INDEX('Assumptions (START HERE)'!$B$23:$E$26,
MATCH(MID(CELL("filename",$A$1),FIND("]",CELL("filename",$A$1))+1,255),'Assumptions (START HERE)'!$B$23:$B$26,0),
MATCH(N$3,'Assumptions (START HERE)'!$B$23:$E$23,0)),M44)</f>
        <v>1450</v>
      </c>
      <c r="P44" s="23" cm="1">
        <f t="array" aca="1" ref="P44" ca="1">_xlfn.IFS($F44&lt;=P$7,0,$G44&gt;P$7,0,AND(P$7&gt;$G44,P$7&lt;$H44),$J44/12*0.5,$H44&lt;P$7,$J44/12)</f>
        <v>0</v>
      </c>
      <c r="Q44" s="23" cm="1">
        <f t="array" aca="1" ref="Q44" ca="1">_xlfn.IFS($F44&lt;=Q$7,0,$G44&gt;Q$7,0,AND(Q$7&gt;$G44,Q$7&lt;$H44),$J44/12*0.5,$H44&lt;Q$7,$J44/12)</f>
        <v>0</v>
      </c>
      <c r="R44" s="23" cm="1">
        <f t="array" aca="1" ref="R44" ca="1">_xlfn.IFS($F44&lt;=R$7,0,$G44&gt;R$7,0,AND(R$7&gt;$G44,R$7&lt;$H44),$J44/12*0.5,$H44&lt;R$7,$J44/12)</f>
        <v>0</v>
      </c>
      <c r="S44" s="23" cm="1">
        <f t="array" aca="1" ref="S44" ca="1">_xlfn.IFS($F44&lt;=S$7,0,$G44&gt;S$7,0,AND(S$7&gt;$G44,S$7&lt;$H44),$J44/12*0.5,$H44&lt;S$7,$J44/12)</f>
        <v>0</v>
      </c>
      <c r="T44" s="23" cm="1">
        <f t="array" aca="1" ref="T44" ca="1">_xlfn.IFS($F44&lt;=T$7,0,$G44&gt;T$7,0,AND(T$7&gt;$G44,T$7&lt;$H44),$J44/12*0.5,$H44&lt;T$7,$J44/12)</f>
        <v>0</v>
      </c>
      <c r="U44" s="23" cm="1">
        <f t="array" aca="1" ref="U44" ca="1">_xlfn.IFS($F44&lt;=U$7,0,$G44&gt;U$7,0,AND(U$7&gt;$G44,U$7&lt;$H44),$J44/12*0.5,$H44&lt;U$7,$J44/12)</f>
        <v>56.25</v>
      </c>
      <c r="V44" s="23" cm="1">
        <f t="array" aca="1" ref="V44" ca="1">_xlfn.IFS($F44&lt;=V$7,0,$G44&gt;V$7,0,AND(V$7&gt;$G44,V$7&lt;$H44),$J44/12*0.5,$H44&lt;V$7,$J44/12)</f>
        <v>56.25</v>
      </c>
      <c r="W44" s="23" cm="1">
        <f t="array" aca="1" ref="W44" ca="1">_xlfn.IFS($F44&lt;=W$7,0,$G44&gt;W$7,0,AND(W$7&gt;$G44,W$7&lt;$H44),$J44/12*0.5,$H44&lt;W$7,$J44/12)</f>
        <v>56.25</v>
      </c>
      <c r="X44" s="23" cm="1">
        <f t="array" aca="1" ref="X44" ca="1">_xlfn.IFS($F44&lt;=X$7,0,$G44&gt;X$7,0,AND(X$7&gt;$G44,X$7&lt;$H44),$J44/12*0.5,$H44&lt;X$7,$J44/12)</f>
        <v>112.5</v>
      </c>
      <c r="Y44" s="23" cm="1">
        <f t="array" aca="1" ref="Y44" ca="1">_xlfn.IFS($F44&lt;=Y$7,0,$G44&gt;Y$7,0,AND(Y$7&gt;$G44,Y$7&lt;$H44),$J44/12*0.5,$H44&lt;Y$7,$J44/12)</f>
        <v>112.5</v>
      </c>
      <c r="Z44" s="23" cm="1">
        <f t="array" aca="1" ref="Z44" ca="1">_xlfn.IFS($F44&lt;=Z$7,0,$G44&gt;Z$7,0,AND(Z$7&gt;$G44,Z$7&lt;$H44),$J44/12*0.5,$H44&lt;Z$7,$J44/12)</f>
        <v>112.5</v>
      </c>
      <c r="AA44" s="23" cm="1">
        <f t="array" aca="1" ref="AA44" ca="1">_xlfn.IFS($F44&lt;=AA$7,0,$G44&gt;AA$7,0,AND(AA$7&gt;$G44,AA$7&lt;$H44),$J44/12*0.5,$H44&lt;AA$7,$J44/12)</f>
        <v>112.5</v>
      </c>
      <c r="AB44" s="23" cm="1">
        <f t="array" aca="1" ref="AB44" ca="1">_xlfn.IFS($F44&lt;=AB$7,0,$G44&gt;AB$7,0,AND(AB$7&gt;$G44,AB$7&lt;$H44),$J44/12*0.5,$H44&lt;AB$7,$J44/12)</f>
        <v>112.5</v>
      </c>
      <c r="AC44" s="23" cm="1">
        <f t="array" aca="1" ref="AC44" ca="1">_xlfn.IFS($F44&lt;=AC$7,0,$G44&gt;AC$7,0,AND(AC$7&gt;$G44,AC$7&lt;$H44),$L44/12*0.5,$H44&lt;AC$7,$L44/12)</f>
        <v>120.83333333333333</v>
      </c>
      <c r="AD44" s="23" cm="1">
        <f t="array" aca="1" ref="AD44" ca="1">_xlfn.IFS($F44&lt;=AD$7,0,$G44&gt;AD$7,0,AND(AD$7&gt;$G44,AD$7&lt;$H44),$L44/12*0.5,$H44&lt;AD$7,$L44/12)</f>
        <v>120.83333333333333</v>
      </c>
      <c r="AE44" s="23" cm="1">
        <f t="array" aca="1" ref="AE44" ca="1">_xlfn.IFS($F44&lt;=AE$7,0,$G44&gt;AE$7,0,AND(AE$7&gt;$G44,AE$7&lt;$H44),$L44/12*0.5,$H44&lt;AE$7,$L44/12)</f>
        <v>120.83333333333333</v>
      </c>
      <c r="AF44" s="23" cm="1">
        <f t="array" aca="1" ref="AF44" ca="1">_xlfn.IFS($F44&lt;=AF$7,0,$G44&gt;AF$7,0,AND(AF$7&gt;$G44,AF$7&lt;$H44),$L44/12*0.5,$H44&lt;AF$7,$L44/12)</f>
        <v>120.83333333333333</v>
      </c>
      <c r="AG44" s="23" cm="1">
        <f t="array" aca="1" ref="AG44" ca="1">_xlfn.IFS($F44&lt;=AG$7,0,$G44&gt;AG$7,0,AND(AG$7&gt;$G44,AG$7&lt;$H44),$L44/12*0.5,$H44&lt;AG$7,$L44/12)</f>
        <v>120.83333333333333</v>
      </c>
      <c r="AH44" s="23" cm="1">
        <f t="array" aca="1" ref="AH44" ca="1">_xlfn.IFS($F44&lt;=AH$7,0,$G44&gt;AH$7,0,AND(AH$7&gt;$G44,AH$7&lt;$H44),$L44/12*0.5,$H44&lt;AH$7,$L44/12)</f>
        <v>120.83333333333333</v>
      </c>
      <c r="AI44" s="23" cm="1">
        <f t="array" aca="1" ref="AI44" ca="1">_xlfn.IFS($F44&lt;=AI$7,0,$G44&gt;AI$7,0,AND(AI$7&gt;$G44,AI$7&lt;$H44),$L44/12*0.5,$H44&lt;AI$7,$L44/12)</f>
        <v>120.83333333333333</v>
      </c>
      <c r="AJ44" s="23" cm="1">
        <f t="array" aca="1" ref="AJ44" ca="1">_xlfn.IFS($F44&lt;=AJ$7,0,$G44&gt;AJ$7,0,AND(AJ$7&gt;$G44,AJ$7&lt;$H44),$L44/12*0.5,$H44&lt;AJ$7,$L44/12)</f>
        <v>120.83333333333333</v>
      </c>
      <c r="AK44" s="23" cm="1">
        <f t="array" aca="1" ref="AK44" ca="1">_xlfn.IFS($F44&lt;=AK$7,0,$G44&gt;AK$7,0,AND(AK$7&gt;$G44,AK$7&lt;$H44),$L44/12*0.5,$H44&lt;AK$7,$L44/12)</f>
        <v>120.83333333333333</v>
      </c>
      <c r="AL44" s="23" cm="1">
        <f t="array" aca="1" ref="AL44" ca="1">_xlfn.IFS($F44&lt;=AL$7,0,$G44&gt;AL$7,0,AND(AL$7&gt;$G44,AL$7&lt;$H44),$L44/12*0.5,$H44&lt;AL$7,$L44/12)</f>
        <v>120.83333333333333</v>
      </c>
      <c r="AM44" s="23" cm="1">
        <f t="array" aca="1" ref="AM44" ca="1">_xlfn.IFS($F44&lt;=AM$7,0,$G44&gt;AM$7,0,AND(AM$7&gt;$G44,AM$7&lt;$H44),$L44/12*0.5,$H44&lt;AM$7,$L44/12)</f>
        <v>120.83333333333333</v>
      </c>
      <c r="AN44" s="23" cm="1">
        <f t="array" aca="1" ref="AN44" ca="1">_xlfn.IFS($F44&lt;=AN$7,0,$G44&gt;AN$7,0,AND(AN$7&gt;$G44,AN$7&lt;$H44),$L44/12*0.5,$H44&lt;AN$7,$L44/12)</f>
        <v>120.83333333333333</v>
      </c>
      <c r="AO44" s="23" cm="1">
        <f t="array" aca="1" ref="AO44" ca="1">_xlfn.IFS($F44&lt;=AO$7,0,$G44&gt;AO$7,0,AND(AO$7&gt;$G44,AO$7&lt;$H44),$N44/12*0.5,$H44&lt;AO$7,$N44/12)</f>
        <v>120.83333333333333</v>
      </c>
      <c r="AP44" s="23" cm="1">
        <f t="array" aca="1" ref="AP44" ca="1">_xlfn.IFS($F44&lt;=AP$7,0,$G44&gt;AP$7,0,AND(AP$7&gt;$G44,AP$7&lt;$H44),$N44/12*0.5,$H44&lt;AP$7,$N44/12)</f>
        <v>120.83333333333333</v>
      </c>
      <c r="AQ44" s="23" cm="1">
        <f t="array" aca="1" ref="AQ44" ca="1">_xlfn.IFS($F44&lt;=AQ$7,0,$G44&gt;AQ$7,0,AND(AQ$7&gt;$G44,AQ$7&lt;$H44),$N44/12*0.5,$H44&lt;AQ$7,$N44/12)</f>
        <v>120.83333333333333</v>
      </c>
      <c r="AR44" s="23" cm="1">
        <f t="array" aca="1" ref="AR44" ca="1">_xlfn.IFS($F44&lt;=AR$7,0,$G44&gt;AR$7,0,AND(AR$7&gt;$G44,AR$7&lt;$H44),$N44/12*0.5,$H44&lt;AR$7,$N44/12)</f>
        <v>120.83333333333333</v>
      </c>
      <c r="AS44" s="23" cm="1">
        <f t="array" aca="1" ref="AS44" ca="1">_xlfn.IFS($F44&lt;=AS$7,0,$G44&gt;AS$7,0,AND(AS$7&gt;$G44,AS$7&lt;$H44),$N44/12*0.5,$H44&lt;AS$7,$N44/12)</f>
        <v>120.83333333333333</v>
      </c>
      <c r="AT44" s="23" cm="1">
        <f t="array" aca="1" ref="AT44" ca="1">_xlfn.IFS($F44&lt;=AT$7,0,$G44&gt;AT$7,0,AND(AT$7&gt;$G44,AT$7&lt;$H44),$N44/12*0.5,$H44&lt;AT$7,$N44/12)</f>
        <v>120.83333333333333</v>
      </c>
      <c r="AU44" s="23" cm="1">
        <f t="array" aca="1" ref="AU44" ca="1">_xlfn.IFS($F44&lt;=AU$7,0,$G44&gt;AU$7,0,AND(AU$7&gt;$G44,AU$7&lt;$H44),$N44/12*0.5,$H44&lt;AU$7,$N44/12)</f>
        <v>120.83333333333333</v>
      </c>
      <c r="AV44" s="23" cm="1">
        <f t="array" aca="1" ref="AV44" ca="1">_xlfn.IFS($F44&lt;=AV$7,0,$G44&gt;AV$7,0,AND(AV$7&gt;$G44,AV$7&lt;$H44),$N44/12*0.5,$H44&lt;AV$7,$N44/12)</f>
        <v>120.83333333333333</v>
      </c>
      <c r="AW44" s="23" cm="1">
        <f t="array" aca="1" ref="AW44" ca="1">_xlfn.IFS($F44&lt;=AW$7,0,$G44&gt;AW$7,0,AND(AW$7&gt;$G44,AW$7&lt;$H44),$N44/12*0.5,$H44&lt;AW$7,$N44/12)</f>
        <v>120.83333333333333</v>
      </c>
      <c r="AX44" s="23" cm="1">
        <f t="array" aca="1" ref="AX44" ca="1">_xlfn.IFS($F44&lt;=AX$7,0,$G44&gt;AX$7,0,AND(AX$7&gt;$G44,AX$7&lt;$H44),$N44/12*0.5,$H44&lt;AX$7,$N44/12)</f>
        <v>120.83333333333333</v>
      </c>
      <c r="AY44" s="23" cm="1">
        <f t="array" aca="1" ref="AY44" ca="1">_xlfn.IFS($F44&lt;=AY$7,0,$G44&gt;AY$7,0,AND(AY$7&gt;$G44,AY$7&lt;$H44),$N44/12*0.5,$H44&lt;AY$7,$N44/12)</f>
        <v>120.83333333333333</v>
      </c>
    </row>
    <row r="45" spans="1:51" ht="13" x14ac:dyDescent="0.15">
      <c r="A45" s="47"/>
      <c r="B45" s="87">
        <v>38</v>
      </c>
      <c r="C45" s="87" t="s">
        <v>30</v>
      </c>
      <c r="D45" s="88" t="s">
        <v>15</v>
      </c>
      <c r="E45" s="109">
        <v>45610</v>
      </c>
      <c r="F45" s="108" t="s">
        <v>7</v>
      </c>
      <c r="G45" s="21">
        <f>E45+'Assumptions (START HERE)'!$C$17</f>
        <v>45790</v>
      </c>
      <c r="H45" s="21">
        <f>E45+'Assumptions (START HERE)'!$C$18</f>
        <v>45880</v>
      </c>
      <c r="I45" s="91"/>
      <c r="J45" s="23" cm="1">
        <f t="array" aca="1" ref="J45" ca="1">IF(ISBLANK(I45),
INDEX('Assumptions (START HERE)'!$B$23:$E$26,
MATCH(MID(CELL("filename",$A$1),FIND("]",CELL("filename",$A$1))+1,255),'Assumptions (START HERE)'!$B$23:$B$26,0),
MATCH(J$3,'Assumptions (START HERE)'!$B$23:$E$23,0)),I45)</f>
        <v>1350</v>
      </c>
      <c r="K45" s="91"/>
      <c r="L45" s="23" cm="1">
        <f t="array" aca="1" ref="L45" ca="1">IF(ISBLANK(K45),
INDEX('Assumptions (START HERE)'!$B$23:$E$26,
MATCH(MID(CELL("filename",$A$1),FIND("]",CELL("filename",$A$1))+1,255),'Assumptions (START HERE)'!$B$23:$B$26,0),
MATCH(L$3,'Assumptions (START HERE)'!$B$23:$E$23,0)),K45)</f>
        <v>1450</v>
      </c>
      <c r="M45" s="91"/>
      <c r="N45" s="23" cm="1">
        <f t="array" aca="1" ref="N45" ca="1">IF(ISBLANK(M45),
INDEX('Assumptions (START HERE)'!$B$23:$E$26,
MATCH(MID(CELL("filename",$A$1),FIND("]",CELL("filename",$A$1))+1,255),'Assumptions (START HERE)'!$B$23:$B$26,0),
MATCH(N$3,'Assumptions (START HERE)'!$B$23:$E$23,0)),M45)</f>
        <v>1450</v>
      </c>
      <c r="P45" s="23" cm="1">
        <f t="array" aca="1" ref="P45" ca="1">_xlfn.IFS($F45&lt;=P$7,0,$G45&gt;P$7,0,AND(P$7&gt;$G45,P$7&lt;$H45),$J45/12*0.5,$H45&lt;P$7,$J45/12)</f>
        <v>0</v>
      </c>
      <c r="Q45" s="23" cm="1">
        <f t="array" aca="1" ref="Q45" ca="1">_xlfn.IFS($F45&lt;=Q$7,0,$G45&gt;Q$7,0,AND(Q$7&gt;$G45,Q$7&lt;$H45),$J45/12*0.5,$H45&lt;Q$7,$J45/12)</f>
        <v>0</v>
      </c>
      <c r="R45" s="23" cm="1">
        <f t="array" aca="1" ref="R45" ca="1">_xlfn.IFS($F45&lt;=R$7,0,$G45&gt;R$7,0,AND(R$7&gt;$G45,R$7&lt;$H45),$J45/12*0.5,$H45&lt;R$7,$J45/12)</f>
        <v>0</v>
      </c>
      <c r="S45" s="23" cm="1">
        <f t="array" aca="1" ref="S45" ca="1">_xlfn.IFS($F45&lt;=S$7,0,$G45&gt;S$7,0,AND(S$7&gt;$G45,S$7&lt;$H45),$J45/12*0.5,$H45&lt;S$7,$J45/12)</f>
        <v>0</v>
      </c>
      <c r="T45" s="23" cm="1">
        <f t="array" aca="1" ref="T45" ca="1">_xlfn.IFS($F45&lt;=T$7,0,$G45&gt;T$7,0,AND(T$7&gt;$G45,T$7&lt;$H45),$J45/12*0.5,$H45&lt;T$7,$J45/12)</f>
        <v>0</v>
      </c>
      <c r="U45" s="23" cm="1">
        <f t="array" aca="1" ref="U45" ca="1">_xlfn.IFS($F45&lt;=U$7,0,$G45&gt;U$7,0,AND(U$7&gt;$G45,U$7&lt;$H45),$J45/12*0.5,$H45&lt;U$7,$J45/12)</f>
        <v>56.25</v>
      </c>
      <c r="V45" s="23" cm="1">
        <f t="array" aca="1" ref="V45" ca="1">_xlfn.IFS($F45&lt;=V$7,0,$G45&gt;V$7,0,AND(V$7&gt;$G45,V$7&lt;$H45),$J45/12*0.5,$H45&lt;V$7,$J45/12)</f>
        <v>56.25</v>
      </c>
      <c r="W45" s="23" cm="1">
        <f t="array" aca="1" ref="W45" ca="1">_xlfn.IFS($F45&lt;=W$7,0,$G45&gt;W$7,0,AND(W$7&gt;$G45,W$7&lt;$H45),$J45/12*0.5,$H45&lt;W$7,$J45/12)</f>
        <v>56.25</v>
      </c>
      <c r="X45" s="23" cm="1">
        <f t="array" aca="1" ref="X45" ca="1">_xlfn.IFS($F45&lt;=X$7,0,$G45&gt;X$7,0,AND(X$7&gt;$G45,X$7&lt;$H45),$J45/12*0.5,$H45&lt;X$7,$J45/12)</f>
        <v>112.5</v>
      </c>
      <c r="Y45" s="23" cm="1">
        <f t="array" aca="1" ref="Y45" ca="1">_xlfn.IFS($F45&lt;=Y$7,0,$G45&gt;Y$7,0,AND(Y$7&gt;$G45,Y$7&lt;$H45),$J45/12*0.5,$H45&lt;Y$7,$J45/12)</f>
        <v>112.5</v>
      </c>
      <c r="Z45" s="23" cm="1">
        <f t="array" aca="1" ref="Z45" ca="1">_xlfn.IFS($F45&lt;=Z$7,0,$G45&gt;Z$7,0,AND(Z$7&gt;$G45,Z$7&lt;$H45),$J45/12*0.5,$H45&lt;Z$7,$J45/12)</f>
        <v>112.5</v>
      </c>
      <c r="AA45" s="23" cm="1">
        <f t="array" aca="1" ref="AA45" ca="1">_xlfn.IFS($F45&lt;=AA$7,0,$G45&gt;AA$7,0,AND(AA$7&gt;$G45,AA$7&lt;$H45),$J45/12*0.5,$H45&lt;AA$7,$J45/12)</f>
        <v>112.5</v>
      </c>
      <c r="AB45" s="23" cm="1">
        <f t="array" aca="1" ref="AB45" ca="1">_xlfn.IFS($F45&lt;=AB$7,0,$G45&gt;AB$7,0,AND(AB$7&gt;$G45,AB$7&lt;$H45),$J45/12*0.5,$H45&lt;AB$7,$J45/12)</f>
        <v>112.5</v>
      </c>
      <c r="AC45" s="23" cm="1">
        <f t="array" aca="1" ref="AC45" ca="1">_xlfn.IFS($F45&lt;=AC$7,0,$G45&gt;AC$7,0,AND(AC$7&gt;$G45,AC$7&lt;$H45),$L45/12*0.5,$H45&lt;AC$7,$L45/12)</f>
        <v>120.83333333333333</v>
      </c>
      <c r="AD45" s="23" cm="1">
        <f t="array" aca="1" ref="AD45" ca="1">_xlfn.IFS($F45&lt;=AD$7,0,$G45&gt;AD$7,0,AND(AD$7&gt;$G45,AD$7&lt;$H45),$L45/12*0.5,$H45&lt;AD$7,$L45/12)</f>
        <v>120.83333333333333</v>
      </c>
      <c r="AE45" s="23" cm="1">
        <f t="array" aca="1" ref="AE45" ca="1">_xlfn.IFS($F45&lt;=AE$7,0,$G45&gt;AE$7,0,AND(AE$7&gt;$G45,AE$7&lt;$H45),$L45/12*0.5,$H45&lt;AE$7,$L45/12)</f>
        <v>120.83333333333333</v>
      </c>
      <c r="AF45" s="23" cm="1">
        <f t="array" aca="1" ref="AF45" ca="1">_xlfn.IFS($F45&lt;=AF$7,0,$G45&gt;AF$7,0,AND(AF$7&gt;$G45,AF$7&lt;$H45),$L45/12*0.5,$H45&lt;AF$7,$L45/12)</f>
        <v>120.83333333333333</v>
      </c>
      <c r="AG45" s="23" cm="1">
        <f t="array" aca="1" ref="AG45" ca="1">_xlfn.IFS($F45&lt;=AG$7,0,$G45&gt;AG$7,0,AND(AG$7&gt;$G45,AG$7&lt;$H45),$L45/12*0.5,$H45&lt;AG$7,$L45/12)</f>
        <v>120.83333333333333</v>
      </c>
      <c r="AH45" s="23" cm="1">
        <f t="array" aca="1" ref="AH45" ca="1">_xlfn.IFS($F45&lt;=AH$7,0,$G45&gt;AH$7,0,AND(AH$7&gt;$G45,AH$7&lt;$H45),$L45/12*0.5,$H45&lt;AH$7,$L45/12)</f>
        <v>120.83333333333333</v>
      </c>
      <c r="AI45" s="23" cm="1">
        <f t="array" aca="1" ref="AI45" ca="1">_xlfn.IFS($F45&lt;=AI$7,0,$G45&gt;AI$7,0,AND(AI$7&gt;$G45,AI$7&lt;$H45),$L45/12*0.5,$H45&lt;AI$7,$L45/12)</f>
        <v>120.83333333333333</v>
      </c>
      <c r="AJ45" s="23" cm="1">
        <f t="array" aca="1" ref="AJ45" ca="1">_xlfn.IFS($F45&lt;=AJ$7,0,$G45&gt;AJ$7,0,AND(AJ$7&gt;$G45,AJ$7&lt;$H45),$L45/12*0.5,$H45&lt;AJ$7,$L45/12)</f>
        <v>120.83333333333333</v>
      </c>
      <c r="AK45" s="23" cm="1">
        <f t="array" aca="1" ref="AK45" ca="1">_xlfn.IFS($F45&lt;=AK$7,0,$G45&gt;AK$7,0,AND(AK$7&gt;$G45,AK$7&lt;$H45),$L45/12*0.5,$H45&lt;AK$7,$L45/12)</f>
        <v>120.83333333333333</v>
      </c>
      <c r="AL45" s="23" cm="1">
        <f t="array" aca="1" ref="AL45" ca="1">_xlfn.IFS($F45&lt;=AL$7,0,$G45&gt;AL$7,0,AND(AL$7&gt;$G45,AL$7&lt;$H45),$L45/12*0.5,$H45&lt;AL$7,$L45/12)</f>
        <v>120.83333333333333</v>
      </c>
      <c r="AM45" s="23" cm="1">
        <f t="array" aca="1" ref="AM45" ca="1">_xlfn.IFS($F45&lt;=AM$7,0,$G45&gt;AM$7,0,AND(AM$7&gt;$G45,AM$7&lt;$H45),$L45/12*0.5,$H45&lt;AM$7,$L45/12)</f>
        <v>120.83333333333333</v>
      </c>
      <c r="AN45" s="23" cm="1">
        <f t="array" aca="1" ref="AN45" ca="1">_xlfn.IFS($F45&lt;=AN$7,0,$G45&gt;AN$7,0,AND(AN$7&gt;$G45,AN$7&lt;$H45),$L45/12*0.5,$H45&lt;AN$7,$L45/12)</f>
        <v>120.83333333333333</v>
      </c>
      <c r="AO45" s="23" cm="1">
        <f t="array" aca="1" ref="AO45" ca="1">_xlfn.IFS($F45&lt;=AO$7,0,$G45&gt;AO$7,0,AND(AO$7&gt;$G45,AO$7&lt;$H45),$N45/12*0.5,$H45&lt;AO$7,$N45/12)</f>
        <v>120.83333333333333</v>
      </c>
      <c r="AP45" s="23" cm="1">
        <f t="array" aca="1" ref="AP45" ca="1">_xlfn.IFS($F45&lt;=AP$7,0,$G45&gt;AP$7,0,AND(AP$7&gt;$G45,AP$7&lt;$H45),$N45/12*0.5,$H45&lt;AP$7,$N45/12)</f>
        <v>120.83333333333333</v>
      </c>
      <c r="AQ45" s="23" cm="1">
        <f t="array" aca="1" ref="AQ45" ca="1">_xlfn.IFS($F45&lt;=AQ$7,0,$G45&gt;AQ$7,0,AND(AQ$7&gt;$G45,AQ$7&lt;$H45),$N45/12*0.5,$H45&lt;AQ$7,$N45/12)</f>
        <v>120.83333333333333</v>
      </c>
      <c r="AR45" s="23" cm="1">
        <f t="array" aca="1" ref="AR45" ca="1">_xlfn.IFS($F45&lt;=AR$7,0,$G45&gt;AR$7,0,AND(AR$7&gt;$G45,AR$7&lt;$H45),$N45/12*0.5,$H45&lt;AR$7,$N45/12)</f>
        <v>120.83333333333333</v>
      </c>
      <c r="AS45" s="23" cm="1">
        <f t="array" aca="1" ref="AS45" ca="1">_xlfn.IFS($F45&lt;=AS$7,0,$G45&gt;AS$7,0,AND(AS$7&gt;$G45,AS$7&lt;$H45),$N45/12*0.5,$H45&lt;AS$7,$N45/12)</f>
        <v>120.83333333333333</v>
      </c>
      <c r="AT45" s="23" cm="1">
        <f t="array" aca="1" ref="AT45" ca="1">_xlfn.IFS($F45&lt;=AT$7,0,$G45&gt;AT$7,0,AND(AT$7&gt;$G45,AT$7&lt;$H45),$N45/12*0.5,$H45&lt;AT$7,$N45/12)</f>
        <v>120.83333333333333</v>
      </c>
      <c r="AU45" s="23" cm="1">
        <f t="array" aca="1" ref="AU45" ca="1">_xlfn.IFS($F45&lt;=AU$7,0,$G45&gt;AU$7,0,AND(AU$7&gt;$G45,AU$7&lt;$H45),$N45/12*0.5,$H45&lt;AU$7,$N45/12)</f>
        <v>120.83333333333333</v>
      </c>
      <c r="AV45" s="23" cm="1">
        <f t="array" aca="1" ref="AV45" ca="1">_xlfn.IFS($F45&lt;=AV$7,0,$G45&gt;AV$7,0,AND(AV$7&gt;$G45,AV$7&lt;$H45),$N45/12*0.5,$H45&lt;AV$7,$N45/12)</f>
        <v>120.83333333333333</v>
      </c>
      <c r="AW45" s="23" cm="1">
        <f t="array" aca="1" ref="AW45" ca="1">_xlfn.IFS($F45&lt;=AW$7,0,$G45&gt;AW$7,0,AND(AW$7&gt;$G45,AW$7&lt;$H45),$N45/12*0.5,$H45&lt;AW$7,$N45/12)</f>
        <v>120.83333333333333</v>
      </c>
      <c r="AX45" s="23" cm="1">
        <f t="array" aca="1" ref="AX45" ca="1">_xlfn.IFS($F45&lt;=AX$7,0,$G45&gt;AX$7,0,AND(AX$7&gt;$G45,AX$7&lt;$H45),$N45/12*0.5,$H45&lt;AX$7,$N45/12)</f>
        <v>120.83333333333333</v>
      </c>
      <c r="AY45" s="23" cm="1">
        <f t="array" aca="1" ref="AY45" ca="1">_xlfn.IFS($F45&lt;=AY$7,0,$G45&gt;AY$7,0,AND(AY$7&gt;$G45,AY$7&lt;$H45),$N45/12*0.5,$H45&lt;AY$7,$N45/12)</f>
        <v>120.83333333333333</v>
      </c>
    </row>
    <row r="46" spans="1:51" ht="13" x14ac:dyDescent="0.15">
      <c r="A46" s="47"/>
      <c r="B46" s="87">
        <v>39</v>
      </c>
      <c r="C46" s="87" t="s">
        <v>30</v>
      </c>
      <c r="D46" s="89" t="s">
        <v>13</v>
      </c>
      <c r="E46" s="108">
        <v>45610</v>
      </c>
      <c r="F46" s="108" t="s">
        <v>7</v>
      </c>
      <c r="G46" s="21">
        <f>E46+'Assumptions (START HERE)'!$C$17</f>
        <v>45790</v>
      </c>
      <c r="H46" s="21">
        <f>E46+'Assumptions (START HERE)'!$C$18</f>
        <v>45880</v>
      </c>
      <c r="I46" s="91"/>
      <c r="J46" s="23" cm="1">
        <f t="array" aca="1" ref="J46" ca="1">IF(ISBLANK(I46),
INDEX('Assumptions (START HERE)'!$B$23:$E$26,
MATCH(MID(CELL("filename",$A$1),FIND("]",CELL("filename",$A$1))+1,255),'Assumptions (START HERE)'!$B$23:$B$26,0),
MATCH(J$3,'Assumptions (START HERE)'!$B$23:$E$23,0)),I46)</f>
        <v>1350</v>
      </c>
      <c r="K46" s="91"/>
      <c r="L46" s="23" cm="1">
        <f t="array" aca="1" ref="L46" ca="1">IF(ISBLANK(K46),
INDEX('Assumptions (START HERE)'!$B$23:$E$26,
MATCH(MID(CELL("filename",$A$1),FIND("]",CELL("filename",$A$1))+1,255),'Assumptions (START HERE)'!$B$23:$B$26,0),
MATCH(L$3,'Assumptions (START HERE)'!$B$23:$E$23,0)),K46)</f>
        <v>1450</v>
      </c>
      <c r="M46" s="91"/>
      <c r="N46" s="23" cm="1">
        <f t="array" aca="1" ref="N46" ca="1">IF(ISBLANK(M46),
INDEX('Assumptions (START HERE)'!$B$23:$E$26,
MATCH(MID(CELL("filename",$A$1),FIND("]",CELL("filename",$A$1))+1,255),'Assumptions (START HERE)'!$B$23:$B$26,0),
MATCH(N$3,'Assumptions (START HERE)'!$B$23:$E$23,0)),M46)</f>
        <v>1450</v>
      </c>
      <c r="P46" s="23" cm="1">
        <f t="array" aca="1" ref="P46" ca="1">_xlfn.IFS($F46&lt;=P$7,0,$G46&gt;P$7,0,AND(P$7&gt;$G46,P$7&lt;$H46),$J46/12*0.5,$H46&lt;P$7,$J46/12)</f>
        <v>0</v>
      </c>
      <c r="Q46" s="23" cm="1">
        <f t="array" aca="1" ref="Q46" ca="1">_xlfn.IFS($F46&lt;=Q$7,0,$G46&gt;Q$7,0,AND(Q$7&gt;$G46,Q$7&lt;$H46),$J46/12*0.5,$H46&lt;Q$7,$J46/12)</f>
        <v>0</v>
      </c>
      <c r="R46" s="23" cm="1">
        <f t="array" aca="1" ref="R46" ca="1">_xlfn.IFS($F46&lt;=R$7,0,$G46&gt;R$7,0,AND(R$7&gt;$G46,R$7&lt;$H46),$J46/12*0.5,$H46&lt;R$7,$J46/12)</f>
        <v>0</v>
      </c>
      <c r="S46" s="23" cm="1">
        <f t="array" aca="1" ref="S46" ca="1">_xlfn.IFS($F46&lt;=S$7,0,$G46&gt;S$7,0,AND(S$7&gt;$G46,S$7&lt;$H46),$J46/12*0.5,$H46&lt;S$7,$J46/12)</f>
        <v>0</v>
      </c>
      <c r="T46" s="23" cm="1">
        <f t="array" aca="1" ref="T46" ca="1">_xlfn.IFS($F46&lt;=T$7,0,$G46&gt;T$7,0,AND(T$7&gt;$G46,T$7&lt;$H46),$J46/12*0.5,$H46&lt;T$7,$J46/12)</f>
        <v>0</v>
      </c>
      <c r="U46" s="23" cm="1">
        <f t="array" aca="1" ref="U46" ca="1">_xlfn.IFS($F46&lt;=U$7,0,$G46&gt;U$7,0,AND(U$7&gt;$G46,U$7&lt;$H46),$J46/12*0.5,$H46&lt;U$7,$J46/12)</f>
        <v>56.25</v>
      </c>
      <c r="V46" s="23" cm="1">
        <f t="array" aca="1" ref="V46" ca="1">_xlfn.IFS($F46&lt;=V$7,0,$G46&gt;V$7,0,AND(V$7&gt;$G46,V$7&lt;$H46),$J46/12*0.5,$H46&lt;V$7,$J46/12)</f>
        <v>56.25</v>
      </c>
      <c r="W46" s="23" cm="1">
        <f t="array" aca="1" ref="W46" ca="1">_xlfn.IFS($F46&lt;=W$7,0,$G46&gt;W$7,0,AND(W$7&gt;$G46,W$7&lt;$H46),$J46/12*0.5,$H46&lt;W$7,$J46/12)</f>
        <v>56.25</v>
      </c>
      <c r="X46" s="23" cm="1">
        <f t="array" aca="1" ref="X46" ca="1">_xlfn.IFS($F46&lt;=X$7,0,$G46&gt;X$7,0,AND(X$7&gt;$G46,X$7&lt;$H46),$J46/12*0.5,$H46&lt;X$7,$J46/12)</f>
        <v>112.5</v>
      </c>
      <c r="Y46" s="23" cm="1">
        <f t="array" aca="1" ref="Y46" ca="1">_xlfn.IFS($F46&lt;=Y$7,0,$G46&gt;Y$7,0,AND(Y$7&gt;$G46,Y$7&lt;$H46),$J46/12*0.5,$H46&lt;Y$7,$J46/12)</f>
        <v>112.5</v>
      </c>
      <c r="Z46" s="23" cm="1">
        <f t="array" aca="1" ref="Z46" ca="1">_xlfn.IFS($F46&lt;=Z$7,0,$G46&gt;Z$7,0,AND(Z$7&gt;$G46,Z$7&lt;$H46),$J46/12*0.5,$H46&lt;Z$7,$J46/12)</f>
        <v>112.5</v>
      </c>
      <c r="AA46" s="23" cm="1">
        <f t="array" aca="1" ref="AA46" ca="1">_xlfn.IFS($F46&lt;=AA$7,0,$G46&gt;AA$7,0,AND(AA$7&gt;$G46,AA$7&lt;$H46),$J46/12*0.5,$H46&lt;AA$7,$J46/12)</f>
        <v>112.5</v>
      </c>
      <c r="AB46" s="23" cm="1">
        <f t="array" aca="1" ref="AB46" ca="1">_xlfn.IFS($F46&lt;=AB$7,0,$G46&gt;AB$7,0,AND(AB$7&gt;$G46,AB$7&lt;$H46),$J46/12*0.5,$H46&lt;AB$7,$J46/12)</f>
        <v>112.5</v>
      </c>
      <c r="AC46" s="23" cm="1">
        <f t="array" aca="1" ref="AC46" ca="1">_xlfn.IFS($F46&lt;=AC$7,0,$G46&gt;AC$7,0,AND(AC$7&gt;$G46,AC$7&lt;$H46),$L46/12*0.5,$H46&lt;AC$7,$L46/12)</f>
        <v>120.83333333333333</v>
      </c>
      <c r="AD46" s="23" cm="1">
        <f t="array" aca="1" ref="AD46" ca="1">_xlfn.IFS($F46&lt;=AD$7,0,$G46&gt;AD$7,0,AND(AD$7&gt;$G46,AD$7&lt;$H46),$L46/12*0.5,$H46&lt;AD$7,$L46/12)</f>
        <v>120.83333333333333</v>
      </c>
      <c r="AE46" s="23" cm="1">
        <f t="array" aca="1" ref="AE46" ca="1">_xlfn.IFS($F46&lt;=AE$7,0,$G46&gt;AE$7,0,AND(AE$7&gt;$G46,AE$7&lt;$H46),$L46/12*0.5,$H46&lt;AE$7,$L46/12)</f>
        <v>120.83333333333333</v>
      </c>
      <c r="AF46" s="23" cm="1">
        <f t="array" aca="1" ref="AF46" ca="1">_xlfn.IFS($F46&lt;=AF$7,0,$G46&gt;AF$7,0,AND(AF$7&gt;$G46,AF$7&lt;$H46),$L46/12*0.5,$H46&lt;AF$7,$L46/12)</f>
        <v>120.83333333333333</v>
      </c>
      <c r="AG46" s="23" cm="1">
        <f t="array" aca="1" ref="AG46" ca="1">_xlfn.IFS($F46&lt;=AG$7,0,$G46&gt;AG$7,0,AND(AG$7&gt;$G46,AG$7&lt;$H46),$L46/12*0.5,$H46&lt;AG$7,$L46/12)</f>
        <v>120.83333333333333</v>
      </c>
      <c r="AH46" s="23" cm="1">
        <f t="array" aca="1" ref="AH46" ca="1">_xlfn.IFS($F46&lt;=AH$7,0,$G46&gt;AH$7,0,AND(AH$7&gt;$G46,AH$7&lt;$H46),$L46/12*0.5,$H46&lt;AH$7,$L46/12)</f>
        <v>120.83333333333333</v>
      </c>
      <c r="AI46" s="23" cm="1">
        <f t="array" aca="1" ref="AI46" ca="1">_xlfn.IFS($F46&lt;=AI$7,0,$G46&gt;AI$7,0,AND(AI$7&gt;$G46,AI$7&lt;$H46),$L46/12*0.5,$H46&lt;AI$7,$L46/12)</f>
        <v>120.83333333333333</v>
      </c>
      <c r="AJ46" s="23" cm="1">
        <f t="array" aca="1" ref="AJ46" ca="1">_xlfn.IFS($F46&lt;=AJ$7,0,$G46&gt;AJ$7,0,AND(AJ$7&gt;$G46,AJ$7&lt;$H46),$L46/12*0.5,$H46&lt;AJ$7,$L46/12)</f>
        <v>120.83333333333333</v>
      </c>
      <c r="AK46" s="23" cm="1">
        <f t="array" aca="1" ref="AK46" ca="1">_xlfn.IFS($F46&lt;=AK$7,0,$G46&gt;AK$7,0,AND(AK$7&gt;$G46,AK$7&lt;$H46),$L46/12*0.5,$H46&lt;AK$7,$L46/12)</f>
        <v>120.83333333333333</v>
      </c>
      <c r="AL46" s="23" cm="1">
        <f t="array" aca="1" ref="AL46" ca="1">_xlfn.IFS($F46&lt;=AL$7,0,$G46&gt;AL$7,0,AND(AL$7&gt;$G46,AL$7&lt;$H46),$L46/12*0.5,$H46&lt;AL$7,$L46/12)</f>
        <v>120.83333333333333</v>
      </c>
      <c r="AM46" s="23" cm="1">
        <f t="array" aca="1" ref="AM46" ca="1">_xlfn.IFS($F46&lt;=AM$7,0,$G46&gt;AM$7,0,AND(AM$7&gt;$G46,AM$7&lt;$H46),$L46/12*0.5,$H46&lt;AM$7,$L46/12)</f>
        <v>120.83333333333333</v>
      </c>
      <c r="AN46" s="23" cm="1">
        <f t="array" aca="1" ref="AN46" ca="1">_xlfn.IFS($F46&lt;=AN$7,0,$G46&gt;AN$7,0,AND(AN$7&gt;$G46,AN$7&lt;$H46),$L46/12*0.5,$H46&lt;AN$7,$L46/12)</f>
        <v>120.83333333333333</v>
      </c>
      <c r="AO46" s="23" cm="1">
        <f t="array" aca="1" ref="AO46" ca="1">_xlfn.IFS($F46&lt;=AO$7,0,$G46&gt;AO$7,0,AND(AO$7&gt;$G46,AO$7&lt;$H46),$N46/12*0.5,$H46&lt;AO$7,$N46/12)</f>
        <v>120.83333333333333</v>
      </c>
      <c r="AP46" s="23" cm="1">
        <f t="array" aca="1" ref="AP46" ca="1">_xlfn.IFS($F46&lt;=AP$7,0,$G46&gt;AP$7,0,AND(AP$7&gt;$G46,AP$7&lt;$H46),$N46/12*0.5,$H46&lt;AP$7,$N46/12)</f>
        <v>120.83333333333333</v>
      </c>
      <c r="AQ46" s="23" cm="1">
        <f t="array" aca="1" ref="AQ46" ca="1">_xlfn.IFS($F46&lt;=AQ$7,0,$G46&gt;AQ$7,0,AND(AQ$7&gt;$G46,AQ$7&lt;$H46),$N46/12*0.5,$H46&lt;AQ$7,$N46/12)</f>
        <v>120.83333333333333</v>
      </c>
      <c r="AR46" s="23" cm="1">
        <f t="array" aca="1" ref="AR46" ca="1">_xlfn.IFS($F46&lt;=AR$7,0,$G46&gt;AR$7,0,AND(AR$7&gt;$G46,AR$7&lt;$H46),$N46/12*0.5,$H46&lt;AR$7,$N46/12)</f>
        <v>120.83333333333333</v>
      </c>
      <c r="AS46" s="23" cm="1">
        <f t="array" aca="1" ref="AS46" ca="1">_xlfn.IFS($F46&lt;=AS$7,0,$G46&gt;AS$7,0,AND(AS$7&gt;$G46,AS$7&lt;$H46),$N46/12*0.5,$H46&lt;AS$7,$N46/12)</f>
        <v>120.83333333333333</v>
      </c>
      <c r="AT46" s="23" cm="1">
        <f t="array" aca="1" ref="AT46" ca="1">_xlfn.IFS($F46&lt;=AT$7,0,$G46&gt;AT$7,0,AND(AT$7&gt;$G46,AT$7&lt;$H46),$N46/12*0.5,$H46&lt;AT$7,$N46/12)</f>
        <v>120.83333333333333</v>
      </c>
      <c r="AU46" s="23" cm="1">
        <f t="array" aca="1" ref="AU46" ca="1">_xlfn.IFS($F46&lt;=AU$7,0,$G46&gt;AU$7,0,AND(AU$7&gt;$G46,AU$7&lt;$H46),$N46/12*0.5,$H46&lt;AU$7,$N46/12)</f>
        <v>120.83333333333333</v>
      </c>
      <c r="AV46" s="23" cm="1">
        <f t="array" aca="1" ref="AV46" ca="1">_xlfn.IFS($F46&lt;=AV$7,0,$G46&gt;AV$7,0,AND(AV$7&gt;$G46,AV$7&lt;$H46),$N46/12*0.5,$H46&lt;AV$7,$N46/12)</f>
        <v>120.83333333333333</v>
      </c>
      <c r="AW46" s="23" cm="1">
        <f t="array" aca="1" ref="AW46" ca="1">_xlfn.IFS($F46&lt;=AW$7,0,$G46&gt;AW$7,0,AND(AW$7&gt;$G46,AW$7&lt;$H46),$N46/12*0.5,$H46&lt;AW$7,$N46/12)</f>
        <v>120.83333333333333</v>
      </c>
      <c r="AX46" s="23" cm="1">
        <f t="array" aca="1" ref="AX46" ca="1">_xlfn.IFS($F46&lt;=AX$7,0,$G46&gt;AX$7,0,AND(AX$7&gt;$G46,AX$7&lt;$H46),$N46/12*0.5,$H46&lt;AX$7,$N46/12)</f>
        <v>120.83333333333333</v>
      </c>
      <c r="AY46" s="23" cm="1">
        <f t="array" aca="1" ref="AY46" ca="1">_xlfn.IFS($F46&lt;=AY$7,0,$G46&gt;AY$7,0,AND(AY$7&gt;$G46,AY$7&lt;$H46),$N46/12*0.5,$H46&lt;AY$7,$N46/12)</f>
        <v>120.83333333333333</v>
      </c>
    </row>
    <row r="47" spans="1:51" ht="13" x14ac:dyDescent="0.15">
      <c r="A47" s="47"/>
      <c r="B47" s="87">
        <v>40</v>
      </c>
      <c r="C47" s="87" t="s">
        <v>30</v>
      </c>
      <c r="D47" s="88" t="s">
        <v>18</v>
      </c>
      <c r="E47" s="108">
        <v>45640</v>
      </c>
      <c r="F47" s="108" t="s">
        <v>7</v>
      </c>
      <c r="G47" s="21">
        <f>E47+'Assumptions (START HERE)'!$C$17</f>
        <v>45820</v>
      </c>
      <c r="H47" s="21">
        <f>E47+'Assumptions (START HERE)'!$C$18</f>
        <v>45910</v>
      </c>
      <c r="I47" s="91"/>
      <c r="J47" s="23" cm="1">
        <f t="array" aca="1" ref="J47" ca="1">IF(ISBLANK(I47),
INDEX('Assumptions (START HERE)'!$B$23:$E$26,
MATCH(MID(CELL("filename",$A$1),FIND("]",CELL("filename",$A$1))+1,255),'Assumptions (START HERE)'!$B$23:$B$26,0),
MATCH(J$3,'Assumptions (START HERE)'!$B$23:$E$23,0)),I47)</f>
        <v>1350</v>
      </c>
      <c r="K47" s="91"/>
      <c r="L47" s="23" cm="1">
        <f t="array" aca="1" ref="L47" ca="1">IF(ISBLANK(K47),
INDEX('Assumptions (START HERE)'!$B$23:$E$26,
MATCH(MID(CELL("filename",$A$1),FIND("]",CELL("filename",$A$1))+1,255),'Assumptions (START HERE)'!$B$23:$B$26,0),
MATCH(L$3,'Assumptions (START HERE)'!$B$23:$E$23,0)),K47)</f>
        <v>1450</v>
      </c>
      <c r="M47" s="91"/>
      <c r="N47" s="23" cm="1">
        <f t="array" aca="1" ref="N47" ca="1">IF(ISBLANK(M47),
INDEX('Assumptions (START HERE)'!$B$23:$E$26,
MATCH(MID(CELL("filename",$A$1),FIND("]",CELL("filename",$A$1))+1,255),'Assumptions (START HERE)'!$B$23:$B$26,0),
MATCH(N$3,'Assumptions (START HERE)'!$B$23:$E$23,0)),M47)</f>
        <v>1450</v>
      </c>
      <c r="P47" s="23" cm="1">
        <f t="array" aca="1" ref="P47" ca="1">_xlfn.IFS($F47&lt;=P$7,0,$G47&gt;P$7,0,AND(P$7&gt;$G47,P$7&lt;$H47),$J47/12*0.5,$H47&lt;P$7,$J47/12)</f>
        <v>0</v>
      </c>
      <c r="Q47" s="23" cm="1">
        <f t="array" aca="1" ref="Q47" ca="1">_xlfn.IFS($F47&lt;=Q$7,0,$G47&gt;Q$7,0,AND(Q$7&gt;$G47,Q$7&lt;$H47),$J47/12*0.5,$H47&lt;Q$7,$J47/12)</f>
        <v>0</v>
      </c>
      <c r="R47" s="23" cm="1">
        <f t="array" aca="1" ref="R47" ca="1">_xlfn.IFS($F47&lt;=R$7,0,$G47&gt;R$7,0,AND(R$7&gt;$G47,R$7&lt;$H47),$J47/12*0.5,$H47&lt;R$7,$J47/12)</f>
        <v>0</v>
      </c>
      <c r="S47" s="23" cm="1">
        <f t="array" aca="1" ref="S47" ca="1">_xlfn.IFS($F47&lt;=S$7,0,$G47&gt;S$7,0,AND(S$7&gt;$G47,S$7&lt;$H47),$J47/12*0.5,$H47&lt;S$7,$J47/12)</f>
        <v>0</v>
      </c>
      <c r="T47" s="23" cm="1">
        <f t="array" aca="1" ref="T47" ca="1">_xlfn.IFS($F47&lt;=T$7,0,$G47&gt;T$7,0,AND(T$7&gt;$G47,T$7&lt;$H47),$J47/12*0.5,$H47&lt;T$7,$J47/12)</f>
        <v>0</v>
      </c>
      <c r="U47" s="23" cm="1">
        <f t="array" aca="1" ref="U47" ca="1">_xlfn.IFS($F47&lt;=U$7,0,$G47&gt;U$7,0,AND(U$7&gt;$G47,U$7&lt;$H47),$J47/12*0.5,$H47&lt;U$7,$J47/12)</f>
        <v>0</v>
      </c>
      <c r="V47" s="23" cm="1">
        <f t="array" aca="1" ref="V47" ca="1">_xlfn.IFS($F47&lt;=V$7,0,$G47&gt;V$7,0,AND(V$7&gt;$G47,V$7&lt;$H47),$J47/12*0.5,$H47&lt;V$7,$J47/12)</f>
        <v>56.25</v>
      </c>
      <c r="W47" s="23" cm="1">
        <f t="array" aca="1" ref="W47" ca="1">_xlfn.IFS($F47&lt;=W$7,0,$G47&gt;W$7,0,AND(W$7&gt;$G47,W$7&lt;$H47),$J47/12*0.5,$H47&lt;W$7,$J47/12)</f>
        <v>56.25</v>
      </c>
      <c r="X47" s="23" cm="1">
        <f t="array" aca="1" ref="X47" ca="1">_xlfn.IFS($F47&lt;=X$7,0,$G47&gt;X$7,0,AND(X$7&gt;$G47,X$7&lt;$H47),$J47/12*0.5,$H47&lt;X$7,$J47/12)</f>
        <v>56.25</v>
      </c>
      <c r="Y47" s="23" cm="1">
        <f t="array" aca="1" ref="Y47" ca="1">_xlfn.IFS($F47&lt;=Y$7,0,$G47&gt;Y$7,0,AND(Y$7&gt;$G47,Y$7&lt;$H47),$J47/12*0.5,$H47&lt;Y$7,$J47/12)</f>
        <v>112.5</v>
      </c>
      <c r="Z47" s="23" cm="1">
        <f t="array" aca="1" ref="Z47" ca="1">_xlfn.IFS($F47&lt;=Z$7,0,$G47&gt;Z$7,0,AND(Z$7&gt;$G47,Z$7&lt;$H47),$J47/12*0.5,$H47&lt;Z$7,$J47/12)</f>
        <v>112.5</v>
      </c>
      <c r="AA47" s="23" cm="1">
        <f t="array" aca="1" ref="AA47" ca="1">_xlfn.IFS($F47&lt;=AA$7,0,$G47&gt;AA$7,0,AND(AA$7&gt;$G47,AA$7&lt;$H47),$J47/12*0.5,$H47&lt;AA$7,$J47/12)</f>
        <v>112.5</v>
      </c>
      <c r="AB47" s="23" cm="1">
        <f t="array" aca="1" ref="AB47" ca="1">_xlfn.IFS($F47&lt;=AB$7,0,$G47&gt;AB$7,0,AND(AB$7&gt;$G47,AB$7&lt;$H47),$J47/12*0.5,$H47&lt;AB$7,$J47/12)</f>
        <v>112.5</v>
      </c>
      <c r="AC47" s="23" cm="1">
        <f t="array" aca="1" ref="AC47" ca="1">_xlfn.IFS($F47&lt;=AC$7,0,$G47&gt;AC$7,0,AND(AC$7&gt;$G47,AC$7&lt;$H47),$L47/12*0.5,$H47&lt;AC$7,$L47/12)</f>
        <v>120.83333333333333</v>
      </c>
      <c r="AD47" s="23" cm="1">
        <f t="array" aca="1" ref="AD47" ca="1">_xlfn.IFS($F47&lt;=AD$7,0,$G47&gt;AD$7,0,AND(AD$7&gt;$G47,AD$7&lt;$H47),$L47/12*0.5,$H47&lt;AD$7,$L47/12)</f>
        <v>120.83333333333333</v>
      </c>
      <c r="AE47" s="23" cm="1">
        <f t="array" aca="1" ref="AE47" ca="1">_xlfn.IFS($F47&lt;=AE$7,0,$G47&gt;AE$7,0,AND(AE$7&gt;$G47,AE$7&lt;$H47),$L47/12*0.5,$H47&lt;AE$7,$L47/12)</f>
        <v>120.83333333333333</v>
      </c>
      <c r="AF47" s="23" cm="1">
        <f t="array" aca="1" ref="AF47" ca="1">_xlfn.IFS($F47&lt;=AF$7,0,$G47&gt;AF$7,0,AND(AF$7&gt;$G47,AF$7&lt;$H47),$L47/12*0.5,$H47&lt;AF$7,$L47/12)</f>
        <v>120.83333333333333</v>
      </c>
      <c r="AG47" s="23" cm="1">
        <f t="array" aca="1" ref="AG47" ca="1">_xlfn.IFS($F47&lt;=AG$7,0,$G47&gt;AG$7,0,AND(AG$7&gt;$G47,AG$7&lt;$H47),$L47/12*0.5,$H47&lt;AG$7,$L47/12)</f>
        <v>120.83333333333333</v>
      </c>
      <c r="AH47" s="23" cm="1">
        <f t="array" aca="1" ref="AH47" ca="1">_xlfn.IFS($F47&lt;=AH$7,0,$G47&gt;AH$7,0,AND(AH$7&gt;$G47,AH$7&lt;$H47),$L47/12*0.5,$H47&lt;AH$7,$L47/12)</f>
        <v>120.83333333333333</v>
      </c>
      <c r="AI47" s="23" cm="1">
        <f t="array" aca="1" ref="AI47" ca="1">_xlfn.IFS($F47&lt;=AI$7,0,$G47&gt;AI$7,0,AND(AI$7&gt;$G47,AI$7&lt;$H47),$L47/12*0.5,$H47&lt;AI$7,$L47/12)</f>
        <v>120.83333333333333</v>
      </c>
      <c r="AJ47" s="23" cm="1">
        <f t="array" aca="1" ref="AJ47" ca="1">_xlfn.IFS($F47&lt;=AJ$7,0,$G47&gt;AJ$7,0,AND(AJ$7&gt;$G47,AJ$7&lt;$H47),$L47/12*0.5,$H47&lt;AJ$7,$L47/12)</f>
        <v>120.83333333333333</v>
      </c>
      <c r="AK47" s="23" cm="1">
        <f t="array" aca="1" ref="AK47" ca="1">_xlfn.IFS($F47&lt;=AK$7,0,$G47&gt;AK$7,0,AND(AK$7&gt;$G47,AK$7&lt;$H47),$L47/12*0.5,$H47&lt;AK$7,$L47/12)</f>
        <v>120.83333333333333</v>
      </c>
      <c r="AL47" s="23" cm="1">
        <f t="array" aca="1" ref="AL47" ca="1">_xlfn.IFS($F47&lt;=AL$7,0,$G47&gt;AL$7,0,AND(AL$7&gt;$G47,AL$7&lt;$H47),$L47/12*0.5,$H47&lt;AL$7,$L47/12)</f>
        <v>120.83333333333333</v>
      </c>
      <c r="AM47" s="23" cm="1">
        <f t="array" aca="1" ref="AM47" ca="1">_xlfn.IFS($F47&lt;=AM$7,0,$G47&gt;AM$7,0,AND(AM$7&gt;$G47,AM$7&lt;$H47),$L47/12*0.5,$H47&lt;AM$7,$L47/12)</f>
        <v>120.83333333333333</v>
      </c>
      <c r="AN47" s="23" cm="1">
        <f t="array" aca="1" ref="AN47" ca="1">_xlfn.IFS($F47&lt;=AN$7,0,$G47&gt;AN$7,0,AND(AN$7&gt;$G47,AN$7&lt;$H47),$L47/12*0.5,$H47&lt;AN$7,$L47/12)</f>
        <v>120.83333333333333</v>
      </c>
      <c r="AO47" s="23" cm="1">
        <f t="array" aca="1" ref="AO47" ca="1">_xlfn.IFS($F47&lt;=AO$7,0,$G47&gt;AO$7,0,AND(AO$7&gt;$G47,AO$7&lt;$H47),$N47/12*0.5,$H47&lt;AO$7,$N47/12)</f>
        <v>120.83333333333333</v>
      </c>
      <c r="AP47" s="23" cm="1">
        <f t="array" aca="1" ref="AP47" ca="1">_xlfn.IFS($F47&lt;=AP$7,0,$G47&gt;AP$7,0,AND(AP$7&gt;$G47,AP$7&lt;$H47),$N47/12*0.5,$H47&lt;AP$7,$N47/12)</f>
        <v>120.83333333333333</v>
      </c>
      <c r="AQ47" s="23" cm="1">
        <f t="array" aca="1" ref="AQ47" ca="1">_xlfn.IFS($F47&lt;=AQ$7,0,$G47&gt;AQ$7,0,AND(AQ$7&gt;$G47,AQ$7&lt;$H47),$N47/12*0.5,$H47&lt;AQ$7,$N47/12)</f>
        <v>120.83333333333333</v>
      </c>
      <c r="AR47" s="23" cm="1">
        <f t="array" aca="1" ref="AR47" ca="1">_xlfn.IFS($F47&lt;=AR$7,0,$G47&gt;AR$7,0,AND(AR$7&gt;$G47,AR$7&lt;$H47),$N47/12*0.5,$H47&lt;AR$7,$N47/12)</f>
        <v>120.83333333333333</v>
      </c>
      <c r="AS47" s="23" cm="1">
        <f t="array" aca="1" ref="AS47" ca="1">_xlfn.IFS($F47&lt;=AS$7,0,$G47&gt;AS$7,0,AND(AS$7&gt;$G47,AS$7&lt;$H47),$N47/12*0.5,$H47&lt;AS$7,$N47/12)</f>
        <v>120.83333333333333</v>
      </c>
      <c r="AT47" s="23" cm="1">
        <f t="array" aca="1" ref="AT47" ca="1">_xlfn.IFS($F47&lt;=AT$7,0,$G47&gt;AT$7,0,AND(AT$7&gt;$G47,AT$7&lt;$H47),$N47/12*0.5,$H47&lt;AT$7,$N47/12)</f>
        <v>120.83333333333333</v>
      </c>
      <c r="AU47" s="23" cm="1">
        <f t="array" aca="1" ref="AU47" ca="1">_xlfn.IFS($F47&lt;=AU$7,0,$G47&gt;AU$7,0,AND(AU$7&gt;$G47,AU$7&lt;$H47),$N47/12*0.5,$H47&lt;AU$7,$N47/12)</f>
        <v>120.83333333333333</v>
      </c>
      <c r="AV47" s="23" cm="1">
        <f t="array" aca="1" ref="AV47" ca="1">_xlfn.IFS($F47&lt;=AV$7,0,$G47&gt;AV$7,0,AND(AV$7&gt;$G47,AV$7&lt;$H47),$N47/12*0.5,$H47&lt;AV$7,$N47/12)</f>
        <v>120.83333333333333</v>
      </c>
      <c r="AW47" s="23" cm="1">
        <f t="array" aca="1" ref="AW47" ca="1">_xlfn.IFS($F47&lt;=AW$7,0,$G47&gt;AW$7,0,AND(AW$7&gt;$G47,AW$7&lt;$H47),$N47/12*0.5,$H47&lt;AW$7,$N47/12)</f>
        <v>120.83333333333333</v>
      </c>
      <c r="AX47" s="23" cm="1">
        <f t="array" aca="1" ref="AX47" ca="1">_xlfn.IFS($F47&lt;=AX$7,0,$G47&gt;AX$7,0,AND(AX$7&gt;$G47,AX$7&lt;$H47),$N47/12*0.5,$H47&lt;AX$7,$N47/12)</f>
        <v>120.83333333333333</v>
      </c>
      <c r="AY47" s="23" cm="1">
        <f t="array" aca="1" ref="AY47" ca="1">_xlfn.IFS($F47&lt;=AY$7,0,$G47&gt;AY$7,0,AND(AY$7&gt;$G47,AY$7&lt;$H47),$N47/12*0.5,$H47&lt;AY$7,$N47/12)</f>
        <v>120.83333333333333</v>
      </c>
    </row>
    <row r="48" spans="1:51" ht="13" x14ac:dyDescent="0.15">
      <c r="A48" s="47"/>
      <c r="B48" s="87">
        <v>41</v>
      </c>
      <c r="C48" s="87" t="s">
        <v>30</v>
      </c>
      <c r="D48" s="88" t="s">
        <v>18</v>
      </c>
      <c r="E48" s="108">
        <v>45640</v>
      </c>
      <c r="F48" s="108" t="s">
        <v>7</v>
      </c>
      <c r="G48" s="21">
        <f>E48+'Assumptions (START HERE)'!$C$17</f>
        <v>45820</v>
      </c>
      <c r="H48" s="21">
        <f>E48+'Assumptions (START HERE)'!$C$18</f>
        <v>45910</v>
      </c>
      <c r="I48" s="91"/>
      <c r="J48" s="23" cm="1">
        <f t="array" aca="1" ref="J48" ca="1">IF(ISBLANK(I48),
INDEX('Assumptions (START HERE)'!$B$23:$E$26,
MATCH(MID(CELL("filename",$A$1),FIND("]",CELL("filename",$A$1))+1,255),'Assumptions (START HERE)'!$B$23:$B$26,0),
MATCH(J$3,'Assumptions (START HERE)'!$B$23:$E$23,0)),I48)</f>
        <v>1350</v>
      </c>
      <c r="K48" s="91"/>
      <c r="L48" s="23" cm="1">
        <f t="array" aca="1" ref="L48" ca="1">IF(ISBLANK(K48),
INDEX('Assumptions (START HERE)'!$B$23:$E$26,
MATCH(MID(CELL("filename",$A$1),FIND("]",CELL("filename",$A$1))+1,255),'Assumptions (START HERE)'!$B$23:$B$26,0),
MATCH(L$3,'Assumptions (START HERE)'!$B$23:$E$23,0)),K48)</f>
        <v>1450</v>
      </c>
      <c r="M48" s="91"/>
      <c r="N48" s="23" cm="1">
        <f t="array" aca="1" ref="N48" ca="1">IF(ISBLANK(M48),
INDEX('Assumptions (START HERE)'!$B$23:$E$26,
MATCH(MID(CELL("filename",$A$1),FIND("]",CELL("filename",$A$1))+1,255),'Assumptions (START HERE)'!$B$23:$B$26,0),
MATCH(N$3,'Assumptions (START HERE)'!$B$23:$E$23,0)),M48)</f>
        <v>1450</v>
      </c>
      <c r="P48" s="23" cm="1">
        <f t="array" aca="1" ref="P48" ca="1">_xlfn.IFS($F48&lt;=P$7,0,$G48&gt;P$7,0,AND(P$7&gt;$G48,P$7&lt;$H48),$J48/12*0.5,$H48&lt;P$7,$J48/12)</f>
        <v>0</v>
      </c>
      <c r="Q48" s="23" cm="1">
        <f t="array" aca="1" ref="Q48" ca="1">_xlfn.IFS($F48&lt;=Q$7,0,$G48&gt;Q$7,0,AND(Q$7&gt;$G48,Q$7&lt;$H48),$J48/12*0.5,$H48&lt;Q$7,$J48/12)</f>
        <v>0</v>
      </c>
      <c r="R48" s="23" cm="1">
        <f t="array" aca="1" ref="R48" ca="1">_xlfn.IFS($F48&lt;=R$7,0,$G48&gt;R$7,0,AND(R$7&gt;$G48,R$7&lt;$H48),$J48/12*0.5,$H48&lt;R$7,$J48/12)</f>
        <v>0</v>
      </c>
      <c r="S48" s="23" cm="1">
        <f t="array" aca="1" ref="S48" ca="1">_xlfn.IFS($F48&lt;=S$7,0,$G48&gt;S$7,0,AND(S$7&gt;$G48,S$7&lt;$H48),$J48/12*0.5,$H48&lt;S$7,$J48/12)</f>
        <v>0</v>
      </c>
      <c r="T48" s="23" cm="1">
        <f t="array" aca="1" ref="T48" ca="1">_xlfn.IFS($F48&lt;=T$7,0,$G48&gt;T$7,0,AND(T$7&gt;$G48,T$7&lt;$H48),$J48/12*0.5,$H48&lt;T$7,$J48/12)</f>
        <v>0</v>
      </c>
      <c r="U48" s="23" cm="1">
        <f t="array" aca="1" ref="U48" ca="1">_xlfn.IFS($F48&lt;=U$7,0,$G48&gt;U$7,0,AND(U$7&gt;$G48,U$7&lt;$H48),$J48/12*0.5,$H48&lt;U$7,$J48/12)</f>
        <v>0</v>
      </c>
      <c r="V48" s="23" cm="1">
        <f t="array" aca="1" ref="V48" ca="1">_xlfn.IFS($F48&lt;=V$7,0,$G48&gt;V$7,0,AND(V$7&gt;$G48,V$7&lt;$H48),$J48/12*0.5,$H48&lt;V$7,$J48/12)</f>
        <v>56.25</v>
      </c>
      <c r="W48" s="23" cm="1">
        <f t="array" aca="1" ref="W48" ca="1">_xlfn.IFS($F48&lt;=W$7,0,$G48&gt;W$7,0,AND(W$7&gt;$G48,W$7&lt;$H48),$J48/12*0.5,$H48&lt;W$7,$J48/12)</f>
        <v>56.25</v>
      </c>
      <c r="X48" s="23" cm="1">
        <f t="array" aca="1" ref="X48" ca="1">_xlfn.IFS($F48&lt;=X$7,0,$G48&gt;X$7,0,AND(X$7&gt;$G48,X$7&lt;$H48),$J48/12*0.5,$H48&lt;X$7,$J48/12)</f>
        <v>56.25</v>
      </c>
      <c r="Y48" s="23" cm="1">
        <f t="array" aca="1" ref="Y48" ca="1">_xlfn.IFS($F48&lt;=Y$7,0,$G48&gt;Y$7,0,AND(Y$7&gt;$G48,Y$7&lt;$H48),$J48/12*0.5,$H48&lt;Y$7,$J48/12)</f>
        <v>112.5</v>
      </c>
      <c r="Z48" s="23" cm="1">
        <f t="array" aca="1" ref="Z48" ca="1">_xlfn.IFS($F48&lt;=Z$7,0,$G48&gt;Z$7,0,AND(Z$7&gt;$G48,Z$7&lt;$H48),$J48/12*0.5,$H48&lt;Z$7,$J48/12)</f>
        <v>112.5</v>
      </c>
      <c r="AA48" s="23" cm="1">
        <f t="array" aca="1" ref="AA48" ca="1">_xlfn.IFS($F48&lt;=AA$7,0,$G48&gt;AA$7,0,AND(AA$7&gt;$G48,AA$7&lt;$H48),$J48/12*0.5,$H48&lt;AA$7,$J48/12)</f>
        <v>112.5</v>
      </c>
      <c r="AB48" s="23" cm="1">
        <f t="array" aca="1" ref="AB48" ca="1">_xlfn.IFS($F48&lt;=AB$7,0,$G48&gt;AB$7,0,AND(AB$7&gt;$G48,AB$7&lt;$H48),$J48/12*0.5,$H48&lt;AB$7,$J48/12)</f>
        <v>112.5</v>
      </c>
      <c r="AC48" s="23" cm="1">
        <f t="array" aca="1" ref="AC48" ca="1">_xlfn.IFS($F48&lt;=AC$7,0,$G48&gt;AC$7,0,AND(AC$7&gt;$G48,AC$7&lt;$H48),$L48/12*0.5,$H48&lt;AC$7,$L48/12)</f>
        <v>120.83333333333333</v>
      </c>
      <c r="AD48" s="23" cm="1">
        <f t="array" aca="1" ref="AD48" ca="1">_xlfn.IFS($F48&lt;=AD$7,0,$G48&gt;AD$7,0,AND(AD$7&gt;$G48,AD$7&lt;$H48),$L48/12*0.5,$H48&lt;AD$7,$L48/12)</f>
        <v>120.83333333333333</v>
      </c>
      <c r="AE48" s="23" cm="1">
        <f t="array" aca="1" ref="AE48" ca="1">_xlfn.IFS($F48&lt;=AE$7,0,$G48&gt;AE$7,0,AND(AE$7&gt;$G48,AE$7&lt;$H48),$L48/12*0.5,$H48&lt;AE$7,$L48/12)</f>
        <v>120.83333333333333</v>
      </c>
      <c r="AF48" s="23" cm="1">
        <f t="array" aca="1" ref="AF48" ca="1">_xlfn.IFS($F48&lt;=AF$7,0,$G48&gt;AF$7,0,AND(AF$7&gt;$G48,AF$7&lt;$H48),$L48/12*0.5,$H48&lt;AF$7,$L48/12)</f>
        <v>120.83333333333333</v>
      </c>
      <c r="AG48" s="23" cm="1">
        <f t="array" aca="1" ref="AG48" ca="1">_xlfn.IFS($F48&lt;=AG$7,0,$G48&gt;AG$7,0,AND(AG$7&gt;$G48,AG$7&lt;$H48),$L48/12*0.5,$H48&lt;AG$7,$L48/12)</f>
        <v>120.83333333333333</v>
      </c>
      <c r="AH48" s="23" cm="1">
        <f t="array" aca="1" ref="AH48" ca="1">_xlfn.IFS($F48&lt;=AH$7,0,$G48&gt;AH$7,0,AND(AH$7&gt;$G48,AH$7&lt;$H48),$L48/12*0.5,$H48&lt;AH$7,$L48/12)</f>
        <v>120.83333333333333</v>
      </c>
      <c r="AI48" s="23" cm="1">
        <f t="array" aca="1" ref="AI48" ca="1">_xlfn.IFS($F48&lt;=AI$7,0,$G48&gt;AI$7,0,AND(AI$7&gt;$G48,AI$7&lt;$H48),$L48/12*0.5,$H48&lt;AI$7,$L48/12)</f>
        <v>120.83333333333333</v>
      </c>
      <c r="AJ48" s="23" cm="1">
        <f t="array" aca="1" ref="AJ48" ca="1">_xlfn.IFS($F48&lt;=AJ$7,0,$G48&gt;AJ$7,0,AND(AJ$7&gt;$G48,AJ$7&lt;$H48),$L48/12*0.5,$H48&lt;AJ$7,$L48/12)</f>
        <v>120.83333333333333</v>
      </c>
      <c r="AK48" s="23" cm="1">
        <f t="array" aca="1" ref="AK48" ca="1">_xlfn.IFS($F48&lt;=AK$7,0,$G48&gt;AK$7,0,AND(AK$7&gt;$G48,AK$7&lt;$H48),$L48/12*0.5,$H48&lt;AK$7,$L48/12)</f>
        <v>120.83333333333333</v>
      </c>
      <c r="AL48" s="23" cm="1">
        <f t="array" aca="1" ref="AL48" ca="1">_xlfn.IFS($F48&lt;=AL$7,0,$G48&gt;AL$7,0,AND(AL$7&gt;$G48,AL$7&lt;$H48),$L48/12*0.5,$H48&lt;AL$7,$L48/12)</f>
        <v>120.83333333333333</v>
      </c>
      <c r="AM48" s="23" cm="1">
        <f t="array" aca="1" ref="AM48" ca="1">_xlfn.IFS($F48&lt;=AM$7,0,$G48&gt;AM$7,0,AND(AM$7&gt;$G48,AM$7&lt;$H48),$L48/12*0.5,$H48&lt;AM$7,$L48/12)</f>
        <v>120.83333333333333</v>
      </c>
      <c r="AN48" s="23" cm="1">
        <f t="array" aca="1" ref="AN48" ca="1">_xlfn.IFS($F48&lt;=AN$7,0,$G48&gt;AN$7,0,AND(AN$7&gt;$G48,AN$7&lt;$H48),$L48/12*0.5,$H48&lt;AN$7,$L48/12)</f>
        <v>120.83333333333333</v>
      </c>
      <c r="AO48" s="23" cm="1">
        <f t="array" aca="1" ref="AO48" ca="1">_xlfn.IFS($F48&lt;=AO$7,0,$G48&gt;AO$7,0,AND(AO$7&gt;$G48,AO$7&lt;$H48),$N48/12*0.5,$H48&lt;AO$7,$N48/12)</f>
        <v>120.83333333333333</v>
      </c>
      <c r="AP48" s="23" cm="1">
        <f t="array" aca="1" ref="AP48" ca="1">_xlfn.IFS($F48&lt;=AP$7,0,$G48&gt;AP$7,0,AND(AP$7&gt;$G48,AP$7&lt;$H48),$N48/12*0.5,$H48&lt;AP$7,$N48/12)</f>
        <v>120.83333333333333</v>
      </c>
      <c r="AQ48" s="23" cm="1">
        <f t="array" aca="1" ref="AQ48" ca="1">_xlfn.IFS($F48&lt;=AQ$7,0,$G48&gt;AQ$7,0,AND(AQ$7&gt;$G48,AQ$7&lt;$H48),$N48/12*0.5,$H48&lt;AQ$7,$N48/12)</f>
        <v>120.83333333333333</v>
      </c>
      <c r="AR48" s="23" cm="1">
        <f t="array" aca="1" ref="AR48" ca="1">_xlfn.IFS($F48&lt;=AR$7,0,$G48&gt;AR$7,0,AND(AR$7&gt;$G48,AR$7&lt;$H48),$N48/12*0.5,$H48&lt;AR$7,$N48/12)</f>
        <v>120.83333333333333</v>
      </c>
      <c r="AS48" s="23" cm="1">
        <f t="array" aca="1" ref="AS48" ca="1">_xlfn.IFS($F48&lt;=AS$7,0,$G48&gt;AS$7,0,AND(AS$7&gt;$G48,AS$7&lt;$H48),$N48/12*0.5,$H48&lt;AS$7,$N48/12)</f>
        <v>120.83333333333333</v>
      </c>
      <c r="AT48" s="23" cm="1">
        <f t="array" aca="1" ref="AT48" ca="1">_xlfn.IFS($F48&lt;=AT$7,0,$G48&gt;AT$7,0,AND(AT$7&gt;$G48,AT$7&lt;$H48),$N48/12*0.5,$H48&lt;AT$7,$N48/12)</f>
        <v>120.83333333333333</v>
      </c>
      <c r="AU48" s="23" cm="1">
        <f t="array" aca="1" ref="AU48" ca="1">_xlfn.IFS($F48&lt;=AU$7,0,$G48&gt;AU$7,0,AND(AU$7&gt;$G48,AU$7&lt;$H48),$N48/12*0.5,$H48&lt;AU$7,$N48/12)</f>
        <v>120.83333333333333</v>
      </c>
      <c r="AV48" s="23" cm="1">
        <f t="array" aca="1" ref="AV48" ca="1">_xlfn.IFS($F48&lt;=AV$7,0,$G48&gt;AV$7,0,AND(AV$7&gt;$G48,AV$7&lt;$H48),$N48/12*0.5,$H48&lt;AV$7,$N48/12)</f>
        <v>120.83333333333333</v>
      </c>
      <c r="AW48" s="23" cm="1">
        <f t="array" aca="1" ref="AW48" ca="1">_xlfn.IFS($F48&lt;=AW$7,0,$G48&gt;AW$7,0,AND(AW$7&gt;$G48,AW$7&lt;$H48),$N48/12*0.5,$H48&lt;AW$7,$N48/12)</f>
        <v>120.83333333333333</v>
      </c>
      <c r="AX48" s="23" cm="1">
        <f t="array" aca="1" ref="AX48" ca="1">_xlfn.IFS($F48&lt;=AX$7,0,$G48&gt;AX$7,0,AND(AX$7&gt;$G48,AX$7&lt;$H48),$N48/12*0.5,$H48&lt;AX$7,$N48/12)</f>
        <v>120.83333333333333</v>
      </c>
      <c r="AY48" s="23" cm="1">
        <f t="array" aca="1" ref="AY48" ca="1">_xlfn.IFS($F48&lt;=AY$7,0,$G48&gt;AY$7,0,AND(AY$7&gt;$G48,AY$7&lt;$H48),$N48/12*0.5,$H48&lt;AY$7,$N48/12)</f>
        <v>120.83333333333333</v>
      </c>
    </row>
    <row r="49" spans="1:51" ht="13" x14ac:dyDescent="0.15">
      <c r="A49" s="47"/>
      <c r="B49" s="87">
        <v>42</v>
      </c>
      <c r="C49" s="87" t="s">
        <v>30</v>
      </c>
      <c r="D49" s="88" t="s">
        <v>18</v>
      </c>
      <c r="E49" s="108">
        <v>45640</v>
      </c>
      <c r="F49" s="108" t="s">
        <v>7</v>
      </c>
      <c r="G49" s="21">
        <f>E49+'Assumptions (START HERE)'!$C$17</f>
        <v>45820</v>
      </c>
      <c r="H49" s="21">
        <f>E49+'Assumptions (START HERE)'!$C$18</f>
        <v>45910</v>
      </c>
      <c r="I49" s="91"/>
      <c r="J49" s="23" cm="1">
        <f t="array" aca="1" ref="J49" ca="1">IF(ISBLANK(I49),
INDEX('Assumptions (START HERE)'!$B$23:$E$26,
MATCH(MID(CELL("filename",$A$1),FIND("]",CELL("filename",$A$1))+1,255),'Assumptions (START HERE)'!$B$23:$B$26,0),
MATCH(J$3,'Assumptions (START HERE)'!$B$23:$E$23,0)),I49)</f>
        <v>1350</v>
      </c>
      <c r="K49" s="91"/>
      <c r="L49" s="23" cm="1">
        <f t="array" aca="1" ref="L49" ca="1">IF(ISBLANK(K49),
INDEX('Assumptions (START HERE)'!$B$23:$E$26,
MATCH(MID(CELL("filename",$A$1),FIND("]",CELL("filename",$A$1))+1,255),'Assumptions (START HERE)'!$B$23:$B$26,0),
MATCH(L$3,'Assumptions (START HERE)'!$B$23:$E$23,0)),K49)</f>
        <v>1450</v>
      </c>
      <c r="M49" s="91"/>
      <c r="N49" s="23" cm="1">
        <f t="array" aca="1" ref="N49" ca="1">IF(ISBLANK(M49),
INDEX('Assumptions (START HERE)'!$B$23:$E$26,
MATCH(MID(CELL("filename",$A$1),FIND("]",CELL("filename",$A$1))+1,255),'Assumptions (START HERE)'!$B$23:$B$26,0),
MATCH(N$3,'Assumptions (START HERE)'!$B$23:$E$23,0)),M49)</f>
        <v>1450</v>
      </c>
      <c r="P49" s="23" cm="1">
        <f t="array" aca="1" ref="P49" ca="1">_xlfn.IFS($F49&lt;=P$7,0,$G49&gt;P$7,0,AND(P$7&gt;$G49,P$7&lt;$H49),$J49/12*0.5,$H49&lt;P$7,$J49/12)</f>
        <v>0</v>
      </c>
      <c r="Q49" s="23" cm="1">
        <f t="array" aca="1" ref="Q49" ca="1">_xlfn.IFS($F49&lt;=Q$7,0,$G49&gt;Q$7,0,AND(Q$7&gt;$G49,Q$7&lt;$H49),$J49/12*0.5,$H49&lt;Q$7,$J49/12)</f>
        <v>0</v>
      </c>
      <c r="R49" s="23" cm="1">
        <f t="array" aca="1" ref="R49" ca="1">_xlfn.IFS($F49&lt;=R$7,0,$G49&gt;R$7,0,AND(R$7&gt;$G49,R$7&lt;$H49),$J49/12*0.5,$H49&lt;R$7,$J49/12)</f>
        <v>0</v>
      </c>
      <c r="S49" s="23" cm="1">
        <f t="array" aca="1" ref="S49" ca="1">_xlfn.IFS($F49&lt;=S$7,0,$G49&gt;S$7,0,AND(S$7&gt;$G49,S$7&lt;$H49),$J49/12*0.5,$H49&lt;S$7,$J49/12)</f>
        <v>0</v>
      </c>
      <c r="T49" s="23" cm="1">
        <f t="array" aca="1" ref="T49" ca="1">_xlfn.IFS($F49&lt;=T$7,0,$G49&gt;T$7,0,AND(T$7&gt;$G49,T$7&lt;$H49),$J49/12*0.5,$H49&lt;T$7,$J49/12)</f>
        <v>0</v>
      </c>
      <c r="U49" s="23" cm="1">
        <f t="array" aca="1" ref="U49" ca="1">_xlfn.IFS($F49&lt;=U$7,0,$G49&gt;U$7,0,AND(U$7&gt;$G49,U$7&lt;$H49),$J49/12*0.5,$H49&lt;U$7,$J49/12)</f>
        <v>0</v>
      </c>
      <c r="V49" s="23" cm="1">
        <f t="array" aca="1" ref="V49" ca="1">_xlfn.IFS($F49&lt;=V$7,0,$G49&gt;V$7,0,AND(V$7&gt;$G49,V$7&lt;$H49),$J49/12*0.5,$H49&lt;V$7,$J49/12)</f>
        <v>56.25</v>
      </c>
      <c r="W49" s="23" cm="1">
        <f t="array" aca="1" ref="W49" ca="1">_xlfn.IFS($F49&lt;=W$7,0,$G49&gt;W$7,0,AND(W$7&gt;$G49,W$7&lt;$H49),$J49/12*0.5,$H49&lt;W$7,$J49/12)</f>
        <v>56.25</v>
      </c>
      <c r="X49" s="23" cm="1">
        <f t="array" aca="1" ref="X49" ca="1">_xlfn.IFS($F49&lt;=X$7,0,$G49&gt;X$7,0,AND(X$7&gt;$G49,X$7&lt;$H49),$J49/12*0.5,$H49&lt;X$7,$J49/12)</f>
        <v>56.25</v>
      </c>
      <c r="Y49" s="23" cm="1">
        <f t="array" aca="1" ref="Y49" ca="1">_xlfn.IFS($F49&lt;=Y$7,0,$G49&gt;Y$7,0,AND(Y$7&gt;$G49,Y$7&lt;$H49),$J49/12*0.5,$H49&lt;Y$7,$J49/12)</f>
        <v>112.5</v>
      </c>
      <c r="Z49" s="23" cm="1">
        <f t="array" aca="1" ref="Z49" ca="1">_xlfn.IFS($F49&lt;=Z$7,0,$G49&gt;Z$7,0,AND(Z$7&gt;$G49,Z$7&lt;$H49),$J49/12*0.5,$H49&lt;Z$7,$J49/12)</f>
        <v>112.5</v>
      </c>
      <c r="AA49" s="23" cm="1">
        <f t="array" aca="1" ref="AA49" ca="1">_xlfn.IFS($F49&lt;=AA$7,0,$G49&gt;AA$7,0,AND(AA$7&gt;$G49,AA$7&lt;$H49),$J49/12*0.5,$H49&lt;AA$7,$J49/12)</f>
        <v>112.5</v>
      </c>
      <c r="AB49" s="23" cm="1">
        <f t="array" aca="1" ref="AB49" ca="1">_xlfn.IFS($F49&lt;=AB$7,0,$G49&gt;AB$7,0,AND(AB$7&gt;$G49,AB$7&lt;$H49),$J49/12*0.5,$H49&lt;AB$7,$J49/12)</f>
        <v>112.5</v>
      </c>
      <c r="AC49" s="23" cm="1">
        <f t="array" aca="1" ref="AC49" ca="1">_xlfn.IFS($F49&lt;=AC$7,0,$G49&gt;AC$7,0,AND(AC$7&gt;$G49,AC$7&lt;$H49),$L49/12*0.5,$H49&lt;AC$7,$L49/12)</f>
        <v>120.83333333333333</v>
      </c>
      <c r="AD49" s="23" cm="1">
        <f t="array" aca="1" ref="AD49" ca="1">_xlfn.IFS($F49&lt;=AD$7,0,$G49&gt;AD$7,0,AND(AD$7&gt;$G49,AD$7&lt;$H49),$L49/12*0.5,$H49&lt;AD$7,$L49/12)</f>
        <v>120.83333333333333</v>
      </c>
      <c r="AE49" s="23" cm="1">
        <f t="array" aca="1" ref="AE49" ca="1">_xlfn.IFS($F49&lt;=AE$7,0,$G49&gt;AE$7,0,AND(AE$7&gt;$G49,AE$7&lt;$H49),$L49/12*0.5,$H49&lt;AE$7,$L49/12)</f>
        <v>120.83333333333333</v>
      </c>
      <c r="AF49" s="23" cm="1">
        <f t="array" aca="1" ref="AF49" ca="1">_xlfn.IFS($F49&lt;=AF$7,0,$G49&gt;AF$7,0,AND(AF$7&gt;$G49,AF$7&lt;$H49),$L49/12*0.5,$H49&lt;AF$7,$L49/12)</f>
        <v>120.83333333333333</v>
      </c>
      <c r="AG49" s="23" cm="1">
        <f t="array" aca="1" ref="AG49" ca="1">_xlfn.IFS($F49&lt;=AG$7,0,$G49&gt;AG$7,0,AND(AG$7&gt;$G49,AG$7&lt;$H49),$L49/12*0.5,$H49&lt;AG$7,$L49/12)</f>
        <v>120.83333333333333</v>
      </c>
      <c r="AH49" s="23" cm="1">
        <f t="array" aca="1" ref="AH49" ca="1">_xlfn.IFS($F49&lt;=AH$7,0,$G49&gt;AH$7,0,AND(AH$7&gt;$G49,AH$7&lt;$H49),$L49/12*0.5,$H49&lt;AH$7,$L49/12)</f>
        <v>120.83333333333333</v>
      </c>
      <c r="AI49" s="23" cm="1">
        <f t="array" aca="1" ref="AI49" ca="1">_xlfn.IFS($F49&lt;=AI$7,0,$G49&gt;AI$7,0,AND(AI$7&gt;$G49,AI$7&lt;$H49),$L49/12*0.5,$H49&lt;AI$7,$L49/12)</f>
        <v>120.83333333333333</v>
      </c>
      <c r="AJ49" s="23" cm="1">
        <f t="array" aca="1" ref="AJ49" ca="1">_xlfn.IFS($F49&lt;=AJ$7,0,$G49&gt;AJ$7,0,AND(AJ$7&gt;$G49,AJ$7&lt;$H49),$L49/12*0.5,$H49&lt;AJ$7,$L49/12)</f>
        <v>120.83333333333333</v>
      </c>
      <c r="AK49" s="23" cm="1">
        <f t="array" aca="1" ref="AK49" ca="1">_xlfn.IFS($F49&lt;=AK$7,0,$G49&gt;AK$7,0,AND(AK$7&gt;$G49,AK$7&lt;$H49),$L49/12*0.5,$H49&lt;AK$7,$L49/12)</f>
        <v>120.83333333333333</v>
      </c>
      <c r="AL49" s="23" cm="1">
        <f t="array" aca="1" ref="AL49" ca="1">_xlfn.IFS($F49&lt;=AL$7,0,$G49&gt;AL$7,0,AND(AL$7&gt;$G49,AL$7&lt;$H49),$L49/12*0.5,$H49&lt;AL$7,$L49/12)</f>
        <v>120.83333333333333</v>
      </c>
      <c r="AM49" s="23" cm="1">
        <f t="array" aca="1" ref="AM49" ca="1">_xlfn.IFS($F49&lt;=AM$7,0,$G49&gt;AM$7,0,AND(AM$7&gt;$G49,AM$7&lt;$H49),$L49/12*0.5,$H49&lt;AM$7,$L49/12)</f>
        <v>120.83333333333333</v>
      </c>
      <c r="AN49" s="23" cm="1">
        <f t="array" aca="1" ref="AN49" ca="1">_xlfn.IFS($F49&lt;=AN$7,0,$G49&gt;AN$7,0,AND(AN$7&gt;$G49,AN$7&lt;$H49),$L49/12*0.5,$H49&lt;AN$7,$L49/12)</f>
        <v>120.83333333333333</v>
      </c>
      <c r="AO49" s="23" cm="1">
        <f t="array" aca="1" ref="AO49" ca="1">_xlfn.IFS($F49&lt;=AO$7,0,$G49&gt;AO$7,0,AND(AO$7&gt;$G49,AO$7&lt;$H49),$N49/12*0.5,$H49&lt;AO$7,$N49/12)</f>
        <v>120.83333333333333</v>
      </c>
      <c r="AP49" s="23" cm="1">
        <f t="array" aca="1" ref="AP49" ca="1">_xlfn.IFS($F49&lt;=AP$7,0,$G49&gt;AP$7,0,AND(AP$7&gt;$G49,AP$7&lt;$H49),$N49/12*0.5,$H49&lt;AP$7,$N49/12)</f>
        <v>120.83333333333333</v>
      </c>
      <c r="AQ49" s="23" cm="1">
        <f t="array" aca="1" ref="AQ49" ca="1">_xlfn.IFS($F49&lt;=AQ$7,0,$G49&gt;AQ$7,0,AND(AQ$7&gt;$G49,AQ$7&lt;$H49),$N49/12*0.5,$H49&lt;AQ$7,$N49/12)</f>
        <v>120.83333333333333</v>
      </c>
      <c r="AR49" s="23" cm="1">
        <f t="array" aca="1" ref="AR49" ca="1">_xlfn.IFS($F49&lt;=AR$7,0,$G49&gt;AR$7,0,AND(AR$7&gt;$G49,AR$7&lt;$H49),$N49/12*0.5,$H49&lt;AR$7,$N49/12)</f>
        <v>120.83333333333333</v>
      </c>
      <c r="AS49" s="23" cm="1">
        <f t="array" aca="1" ref="AS49" ca="1">_xlfn.IFS($F49&lt;=AS$7,0,$G49&gt;AS$7,0,AND(AS$7&gt;$G49,AS$7&lt;$H49),$N49/12*0.5,$H49&lt;AS$7,$N49/12)</f>
        <v>120.83333333333333</v>
      </c>
      <c r="AT49" s="23" cm="1">
        <f t="array" aca="1" ref="AT49" ca="1">_xlfn.IFS($F49&lt;=AT$7,0,$G49&gt;AT$7,0,AND(AT$7&gt;$G49,AT$7&lt;$H49),$N49/12*0.5,$H49&lt;AT$7,$N49/12)</f>
        <v>120.83333333333333</v>
      </c>
      <c r="AU49" s="23" cm="1">
        <f t="array" aca="1" ref="AU49" ca="1">_xlfn.IFS($F49&lt;=AU$7,0,$G49&gt;AU$7,0,AND(AU$7&gt;$G49,AU$7&lt;$H49),$N49/12*0.5,$H49&lt;AU$7,$N49/12)</f>
        <v>120.83333333333333</v>
      </c>
      <c r="AV49" s="23" cm="1">
        <f t="array" aca="1" ref="AV49" ca="1">_xlfn.IFS($F49&lt;=AV$7,0,$G49&gt;AV$7,0,AND(AV$7&gt;$G49,AV$7&lt;$H49),$N49/12*0.5,$H49&lt;AV$7,$N49/12)</f>
        <v>120.83333333333333</v>
      </c>
      <c r="AW49" s="23" cm="1">
        <f t="array" aca="1" ref="AW49" ca="1">_xlfn.IFS($F49&lt;=AW$7,0,$G49&gt;AW$7,0,AND(AW$7&gt;$G49,AW$7&lt;$H49),$N49/12*0.5,$H49&lt;AW$7,$N49/12)</f>
        <v>120.83333333333333</v>
      </c>
      <c r="AX49" s="23" cm="1">
        <f t="array" aca="1" ref="AX49" ca="1">_xlfn.IFS($F49&lt;=AX$7,0,$G49&gt;AX$7,0,AND(AX$7&gt;$G49,AX$7&lt;$H49),$N49/12*0.5,$H49&lt;AX$7,$N49/12)</f>
        <v>120.83333333333333</v>
      </c>
      <c r="AY49" s="23" cm="1">
        <f t="array" aca="1" ref="AY49" ca="1">_xlfn.IFS($F49&lt;=AY$7,0,$G49&gt;AY$7,0,AND(AY$7&gt;$G49,AY$7&lt;$H49),$N49/12*0.5,$H49&lt;AY$7,$N49/12)</f>
        <v>120.83333333333333</v>
      </c>
    </row>
    <row r="50" spans="1:51" ht="13" x14ac:dyDescent="0.15">
      <c r="A50" s="47"/>
      <c r="B50" s="87">
        <v>43</v>
      </c>
      <c r="C50" s="87" t="s">
        <v>30</v>
      </c>
      <c r="D50" s="88" t="s">
        <v>18</v>
      </c>
      <c r="E50" s="108">
        <v>45640</v>
      </c>
      <c r="F50" s="108" t="s">
        <v>7</v>
      </c>
      <c r="G50" s="21">
        <f>E50+'Assumptions (START HERE)'!$C$17</f>
        <v>45820</v>
      </c>
      <c r="H50" s="21">
        <f>E50+'Assumptions (START HERE)'!$C$18</f>
        <v>45910</v>
      </c>
      <c r="I50" s="91"/>
      <c r="J50" s="23" cm="1">
        <f t="array" aca="1" ref="J50" ca="1">IF(ISBLANK(I50),
INDEX('Assumptions (START HERE)'!$B$23:$E$26,
MATCH(MID(CELL("filename",$A$1),FIND("]",CELL("filename",$A$1))+1,255),'Assumptions (START HERE)'!$B$23:$B$26,0),
MATCH(J$3,'Assumptions (START HERE)'!$B$23:$E$23,0)),I50)</f>
        <v>1350</v>
      </c>
      <c r="K50" s="91"/>
      <c r="L50" s="23" cm="1">
        <f t="array" aca="1" ref="L50" ca="1">IF(ISBLANK(K50),
INDEX('Assumptions (START HERE)'!$B$23:$E$26,
MATCH(MID(CELL("filename",$A$1),FIND("]",CELL("filename",$A$1))+1,255),'Assumptions (START HERE)'!$B$23:$B$26,0),
MATCH(L$3,'Assumptions (START HERE)'!$B$23:$E$23,0)),K50)</f>
        <v>1450</v>
      </c>
      <c r="M50" s="91"/>
      <c r="N50" s="23" cm="1">
        <f t="array" aca="1" ref="N50" ca="1">IF(ISBLANK(M50),
INDEX('Assumptions (START HERE)'!$B$23:$E$26,
MATCH(MID(CELL("filename",$A$1),FIND("]",CELL("filename",$A$1))+1,255),'Assumptions (START HERE)'!$B$23:$B$26,0),
MATCH(N$3,'Assumptions (START HERE)'!$B$23:$E$23,0)),M50)</f>
        <v>1450</v>
      </c>
      <c r="P50" s="23" cm="1">
        <f t="array" aca="1" ref="P50" ca="1">_xlfn.IFS($F50&lt;=P$7,0,$G50&gt;P$7,0,AND(P$7&gt;$G50,P$7&lt;$H50),$J50/12*0.5,$H50&lt;P$7,$J50/12)</f>
        <v>0</v>
      </c>
      <c r="Q50" s="23" cm="1">
        <f t="array" aca="1" ref="Q50" ca="1">_xlfn.IFS($F50&lt;=Q$7,0,$G50&gt;Q$7,0,AND(Q$7&gt;$G50,Q$7&lt;$H50),$J50/12*0.5,$H50&lt;Q$7,$J50/12)</f>
        <v>0</v>
      </c>
      <c r="R50" s="23" cm="1">
        <f t="array" aca="1" ref="R50" ca="1">_xlfn.IFS($F50&lt;=R$7,0,$G50&gt;R$7,0,AND(R$7&gt;$G50,R$7&lt;$H50),$J50/12*0.5,$H50&lt;R$7,$J50/12)</f>
        <v>0</v>
      </c>
      <c r="S50" s="23" cm="1">
        <f t="array" aca="1" ref="S50" ca="1">_xlfn.IFS($F50&lt;=S$7,0,$G50&gt;S$7,0,AND(S$7&gt;$G50,S$7&lt;$H50),$J50/12*0.5,$H50&lt;S$7,$J50/12)</f>
        <v>0</v>
      </c>
      <c r="T50" s="23" cm="1">
        <f t="array" aca="1" ref="T50" ca="1">_xlfn.IFS($F50&lt;=T$7,0,$G50&gt;T$7,0,AND(T$7&gt;$G50,T$7&lt;$H50),$J50/12*0.5,$H50&lt;T$7,$J50/12)</f>
        <v>0</v>
      </c>
      <c r="U50" s="23" cm="1">
        <f t="array" aca="1" ref="U50" ca="1">_xlfn.IFS($F50&lt;=U$7,0,$G50&gt;U$7,0,AND(U$7&gt;$G50,U$7&lt;$H50),$J50/12*0.5,$H50&lt;U$7,$J50/12)</f>
        <v>0</v>
      </c>
      <c r="V50" s="23" cm="1">
        <f t="array" aca="1" ref="V50" ca="1">_xlfn.IFS($F50&lt;=V$7,0,$G50&gt;V$7,0,AND(V$7&gt;$G50,V$7&lt;$H50),$J50/12*0.5,$H50&lt;V$7,$J50/12)</f>
        <v>56.25</v>
      </c>
      <c r="W50" s="23" cm="1">
        <f t="array" aca="1" ref="W50" ca="1">_xlfn.IFS($F50&lt;=W$7,0,$G50&gt;W$7,0,AND(W$7&gt;$G50,W$7&lt;$H50),$J50/12*0.5,$H50&lt;W$7,$J50/12)</f>
        <v>56.25</v>
      </c>
      <c r="X50" s="23" cm="1">
        <f t="array" aca="1" ref="X50" ca="1">_xlfn.IFS($F50&lt;=X$7,0,$G50&gt;X$7,0,AND(X$7&gt;$G50,X$7&lt;$H50),$J50/12*0.5,$H50&lt;X$7,$J50/12)</f>
        <v>56.25</v>
      </c>
      <c r="Y50" s="23" cm="1">
        <f t="array" aca="1" ref="Y50" ca="1">_xlfn.IFS($F50&lt;=Y$7,0,$G50&gt;Y$7,0,AND(Y$7&gt;$G50,Y$7&lt;$H50),$J50/12*0.5,$H50&lt;Y$7,$J50/12)</f>
        <v>112.5</v>
      </c>
      <c r="Z50" s="23" cm="1">
        <f t="array" aca="1" ref="Z50" ca="1">_xlfn.IFS($F50&lt;=Z$7,0,$G50&gt;Z$7,0,AND(Z$7&gt;$G50,Z$7&lt;$H50),$J50/12*0.5,$H50&lt;Z$7,$J50/12)</f>
        <v>112.5</v>
      </c>
      <c r="AA50" s="23" cm="1">
        <f t="array" aca="1" ref="AA50" ca="1">_xlfn.IFS($F50&lt;=AA$7,0,$G50&gt;AA$7,0,AND(AA$7&gt;$G50,AA$7&lt;$H50),$J50/12*0.5,$H50&lt;AA$7,$J50/12)</f>
        <v>112.5</v>
      </c>
      <c r="AB50" s="23" cm="1">
        <f t="array" aca="1" ref="AB50" ca="1">_xlfn.IFS($F50&lt;=AB$7,0,$G50&gt;AB$7,0,AND(AB$7&gt;$G50,AB$7&lt;$H50),$J50/12*0.5,$H50&lt;AB$7,$J50/12)</f>
        <v>112.5</v>
      </c>
      <c r="AC50" s="23" cm="1">
        <f t="array" aca="1" ref="AC50" ca="1">_xlfn.IFS($F50&lt;=AC$7,0,$G50&gt;AC$7,0,AND(AC$7&gt;$G50,AC$7&lt;$H50),$L50/12*0.5,$H50&lt;AC$7,$L50/12)</f>
        <v>120.83333333333333</v>
      </c>
      <c r="AD50" s="23" cm="1">
        <f t="array" aca="1" ref="AD50" ca="1">_xlfn.IFS($F50&lt;=AD$7,0,$G50&gt;AD$7,0,AND(AD$7&gt;$G50,AD$7&lt;$H50),$L50/12*0.5,$H50&lt;AD$7,$L50/12)</f>
        <v>120.83333333333333</v>
      </c>
      <c r="AE50" s="23" cm="1">
        <f t="array" aca="1" ref="AE50" ca="1">_xlfn.IFS($F50&lt;=AE$7,0,$G50&gt;AE$7,0,AND(AE$7&gt;$G50,AE$7&lt;$H50),$L50/12*0.5,$H50&lt;AE$7,$L50/12)</f>
        <v>120.83333333333333</v>
      </c>
      <c r="AF50" s="23" cm="1">
        <f t="array" aca="1" ref="AF50" ca="1">_xlfn.IFS($F50&lt;=AF$7,0,$G50&gt;AF$7,0,AND(AF$7&gt;$G50,AF$7&lt;$H50),$L50/12*0.5,$H50&lt;AF$7,$L50/12)</f>
        <v>120.83333333333333</v>
      </c>
      <c r="AG50" s="23" cm="1">
        <f t="array" aca="1" ref="AG50" ca="1">_xlfn.IFS($F50&lt;=AG$7,0,$G50&gt;AG$7,0,AND(AG$7&gt;$G50,AG$7&lt;$H50),$L50/12*0.5,$H50&lt;AG$7,$L50/12)</f>
        <v>120.83333333333333</v>
      </c>
      <c r="AH50" s="23" cm="1">
        <f t="array" aca="1" ref="AH50" ca="1">_xlfn.IFS($F50&lt;=AH$7,0,$G50&gt;AH$7,0,AND(AH$7&gt;$G50,AH$7&lt;$H50),$L50/12*0.5,$H50&lt;AH$7,$L50/12)</f>
        <v>120.83333333333333</v>
      </c>
      <c r="AI50" s="23" cm="1">
        <f t="array" aca="1" ref="AI50" ca="1">_xlfn.IFS($F50&lt;=AI$7,0,$G50&gt;AI$7,0,AND(AI$7&gt;$G50,AI$7&lt;$H50),$L50/12*0.5,$H50&lt;AI$7,$L50/12)</f>
        <v>120.83333333333333</v>
      </c>
      <c r="AJ50" s="23" cm="1">
        <f t="array" aca="1" ref="AJ50" ca="1">_xlfn.IFS($F50&lt;=AJ$7,0,$G50&gt;AJ$7,0,AND(AJ$7&gt;$G50,AJ$7&lt;$H50),$L50/12*0.5,$H50&lt;AJ$7,$L50/12)</f>
        <v>120.83333333333333</v>
      </c>
      <c r="AK50" s="23" cm="1">
        <f t="array" aca="1" ref="AK50" ca="1">_xlfn.IFS($F50&lt;=AK$7,0,$G50&gt;AK$7,0,AND(AK$7&gt;$G50,AK$7&lt;$H50),$L50/12*0.5,$H50&lt;AK$7,$L50/12)</f>
        <v>120.83333333333333</v>
      </c>
      <c r="AL50" s="23" cm="1">
        <f t="array" aca="1" ref="AL50" ca="1">_xlfn.IFS($F50&lt;=AL$7,0,$G50&gt;AL$7,0,AND(AL$7&gt;$G50,AL$7&lt;$H50),$L50/12*0.5,$H50&lt;AL$7,$L50/12)</f>
        <v>120.83333333333333</v>
      </c>
      <c r="AM50" s="23" cm="1">
        <f t="array" aca="1" ref="AM50" ca="1">_xlfn.IFS($F50&lt;=AM$7,0,$G50&gt;AM$7,0,AND(AM$7&gt;$G50,AM$7&lt;$H50),$L50/12*0.5,$H50&lt;AM$7,$L50/12)</f>
        <v>120.83333333333333</v>
      </c>
      <c r="AN50" s="23" cm="1">
        <f t="array" aca="1" ref="AN50" ca="1">_xlfn.IFS($F50&lt;=AN$7,0,$G50&gt;AN$7,0,AND(AN$7&gt;$G50,AN$7&lt;$H50),$L50/12*0.5,$H50&lt;AN$7,$L50/12)</f>
        <v>120.83333333333333</v>
      </c>
      <c r="AO50" s="23" cm="1">
        <f t="array" aca="1" ref="AO50" ca="1">_xlfn.IFS($F50&lt;=AO$7,0,$G50&gt;AO$7,0,AND(AO$7&gt;$G50,AO$7&lt;$H50),$N50/12*0.5,$H50&lt;AO$7,$N50/12)</f>
        <v>120.83333333333333</v>
      </c>
      <c r="AP50" s="23" cm="1">
        <f t="array" aca="1" ref="AP50" ca="1">_xlfn.IFS($F50&lt;=AP$7,0,$G50&gt;AP$7,0,AND(AP$7&gt;$G50,AP$7&lt;$H50),$N50/12*0.5,$H50&lt;AP$7,$N50/12)</f>
        <v>120.83333333333333</v>
      </c>
      <c r="AQ50" s="23" cm="1">
        <f t="array" aca="1" ref="AQ50" ca="1">_xlfn.IFS($F50&lt;=AQ$7,0,$G50&gt;AQ$7,0,AND(AQ$7&gt;$G50,AQ$7&lt;$H50),$N50/12*0.5,$H50&lt;AQ$7,$N50/12)</f>
        <v>120.83333333333333</v>
      </c>
      <c r="AR50" s="23" cm="1">
        <f t="array" aca="1" ref="AR50" ca="1">_xlfn.IFS($F50&lt;=AR$7,0,$G50&gt;AR$7,0,AND(AR$7&gt;$G50,AR$7&lt;$H50),$N50/12*0.5,$H50&lt;AR$7,$N50/12)</f>
        <v>120.83333333333333</v>
      </c>
      <c r="AS50" s="23" cm="1">
        <f t="array" aca="1" ref="AS50" ca="1">_xlfn.IFS($F50&lt;=AS$7,0,$G50&gt;AS$7,0,AND(AS$7&gt;$G50,AS$7&lt;$H50),$N50/12*0.5,$H50&lt;AS$7,$N50/12)</f>
        <v>120.83333333333333</v>
      </c>
      <c r="AT50" s="23" cm="1">
        <f t="array" aca="1" ref="AT50" ca="1">_xlfn.IFS($F50&lt;=AT$7,0,$G50&gt;AT$7,0,AND(AT$7&gt;$G50,AT$7&lt;$H50),$N50/12*0.5,$H50&lt;AT$7,$N50/12)</f>
        <v>120.83333333333333</v>
      </c>
      <c r="AU50" s="23" cm="1">
        <f t="array" aca="1" ref="AU50" ca="1">_xlfn.IFS($F50&lt;=AU$7,0,$G50&gt;AU$7,0,AND(AU$7&gt;$G50,AU$7&lt;$H50),$N50/12*0.5,$H50&lt;AU$7,$N50/12)</f>
        <v>120.83333333333333</v>
      </c>
      <c r="AV50" s="23" cm="1">
        <f t="array" aca="1" ref="AV50" ca="1">_xlfn.IFS($F50&lt;=AV$7,0,$G50&gt;AV$7,0,AND(AV$7&gt;$G50,AV$7&lt;$H50),$N50/12*0.5,$H50&lt;AV$7,$N50/12)</f>
        <v>120.83333333333333</v>
      </c>
      <c r="AW50" s="23" cm="1">
        <f t="array" aca="1" ref="AW50" ca="1">_xlfn.IFS($F50&lt;=AW$7,0,$G50&gt;AW$7,0,AND(AW$7&gt;$G50,AW$7&lt;$H50),$N50/12*0.5,$H50&lt;AW$7,$N50/12)</f>
        <v>120.83333333333333</v>
      </c>
      <c r="AX50" s="23" cm="1">
        <f t="array" aca="1" ref="AX50" ca="1">_xlfn.IFS($F50&lt;=AX$7,0,$G50&gt;AX$7,0,AND(AX$7&gt;$G50,AX$7&lt;$H50),$N50/12*0.5,$H50&lt;AX$7,$N50/12)</f>
        <v>120.83333333333333</v>
      </c>
      <c r="AY50" s="23" cm="1">
        <f t="array" aca="1" ref="AY50" ca="1">_xlfn.IFS($F50&lt;=AY$7,0,$G50&gt;AY$7,0,AND(AY$7&gt;$G50,AY$7&lt;$H50),$N50/12*0.5,$H50&lt;AY$7,$N50/12)</f>
        <v>120.83333333333333</v>
      </c>
    </row>
    <row r="51" spans="1:51" ht="13" x14ac:dyDescent="0.15">
      <c r="A51" s="47"/>
      <c r="B51" s="87">
        <v>44</v>
      </c>
      <c r="C51" s="87" t="s">
        <v>30</v>
      </c>
      <c r="D51" s="88" t="s">
        <v>17</v>
      </c>
      <c r="E51" s="108">
        <v>45671</v>
      </c>
      <c r="F51" s="108" t="s">
        <v>7</v>
      </c>
      <c r="G51" s="21">
        <f>E51+'Assumptions (START HERE)'!$C$17</f>
        <v>45851</v>
      </c>
      <c r="H51" s="21">
        <f>E51+'Assumptions (START HERE)'!$C$18</f>
        <v>45941</v>
      </c>
      <c r="I51" s="91"/>
      <c r="J51" s="23" cm="1">
        <f t="array" aca="1" ref="J51" ca="1">IF(ISBLANK(I51),
INDEX('Assumptions (START HERE)'!$B$23:$E$26,
MATCH(MID(CELL("filename",$A$1),FIND("]",CELL("filename",$A$1))+1,255),'Assumptions (START HERE)'!$B$23:$B$26,0),
MATCH(J$3,'Assumptions (START HERE)'!$B$23:$E$23,0)),I51)</f>
        <v>1350</v>
      </c>
      <c r="K51" s="91"/>
      <c r="L51" s="23" cm="1">
        <f t="array" aca="1" ref="L51" ca="1">IF(ISBLANK(K51),
INDEX('Assumptions (START HERE)'!$B$23:$E$26,
MATCH(MID(CELL("filename",$A$1),FIND("]",CELL("filename",$A$1))+1,255),'Assumptions (START HERE)'!$B$23:$B$26,0),
MATCH(L$3,'Assumptions (START HERE)'!$B$23:$E$23,0)),K51)</f>
        <v>1450</v>
      </c>
      <c r="M51" s="91"/>
      <c r="N51" s="23" cm="1">
        <f t="array" aca="1" ref="N51" ca="1">IF(ISBLANK(M51),
INDEX('Assumptions (START HERE)'!$B$23:$E$26,
MATCH(MID(CELL("filename",$A$1),FIND("]",CELL("filename",$A$1))+1,255),'Assumptions (START HERE)'!$B$23:$B$26,0),
MATCH(N$3,'Assumptions (START HERE)'!$B$23:$E$23,0)),M51)</f>
        <v>1450</v>
      </c>
      <c r="P51" s="23" cm="1">
        <f t="array" aca="1" ref="P51" ca="1">_xlfn.IFS($F51&lt;=P$7,0,$G51&gt;P$7,0,AND(P$7&gt;$G51,P$7&lt;$H51),$J51/12*0.5,$H51&lt;P$7,$J51/12)</f>
        <v>0</v>
      </c>
      <c r="Q51" s="23" cm="1">
        <f t="array" aca="1" ref="Q51" ca="1">_xlfn.IFS($F51&lt;=Q$7,0,$G51&gt;Q$7,0,AND(Q$7&gt;$G51,Q$7&lt;$H51),$J51/12*0.5,$H51&lt;Q$7,$J51/12)</f>
        <v>0</v>
      </c>
      <c r="R51" s="23" cm="1">
        <f t="array" aca="1" ref="R51" ca="1">_xlfn.IFS($F51&lt;=R$7,0,$G51&gt;R$7,0,AND(R$7&gt;$G51,R$7&lt;$H51),$J51/12*0.5,$H51&lt;R$7,$J51/12)</f>
        <v>0</v>
      </c>
      <c r="S51" s="23" cm="1">
        <f t="array" aca="1" ref="S51" ca="1">_xlfn.IFS($F51&lt;=S$7,0,$G51&gt;S$7,0,AND(S$7&gt;$G51,S$7&lt;$H51),$J51/12*0.5,$H51&lt;S$7,$J51/12)</f>
        <v>0</v>
      </c>
      <c r="T51" s="23" cm="1">
        <f t="array" aca="1" ref="T51" ca="1">_xlfn.IFS($F51&lt;=T$7,0,$G51&gt;T$7,0,AND(T$7&gt;$G51,T$7&lt;$H51),$J51/12*0.5,$H51&lt;T$7,$J51/12)</f>
        <v>0</v>
      </c>
      <c r="U51" s="23" cm="1">
        <f t="array" aca="1" ref="U51" ca="1">_xlfn.IFS($F51&lt;=U$7,0,$G51&gt;U$7,0,AND(U$7&gt;$G51,U$7&lt;$H51),$J51/12*0.5,$H51&lt;U$7,$J51/12)</f>
        <v>0</v>
      </c>
      <c r="V51" s="23" cm="1">
        <f t="array" aca="1" ref="V51" ca="1">_xlfn.IFS($F51&lt;=V$7,0,$G51&gt;V$7,0,AND(V$7&gt;$G51,V$7&lt;$H51),$J51/12*0.5,$H51&lt;V$7,$J51/12)</f>
        <v>0</v>
      </c>
      <c r="W51" s="23" cm="1">
        <f t="array" aca="1" ref="W51" ca="1">_xlfn.IFS($F51&lt;=W$7,0,$G51&gt;W$7,0,AND(W$7&gt;$G51,W$7&lt;$H51),$J51/12*0.5,$H51&lt;W$7,$J51/12)</f>
        <v>56.25</v>
      </c>
      <c r="X51" s="23" cm="1">
        <f t="array" aca="1" ref="X51" ca="1">_xlfn.IFS($F51&lt;=X$7,0,$G51&gt;X$7,0,AND(X$7&gt;$G51,X$7&lt;$H51),$J51/12*0.5,$H51&lt;X$7,$J51/12)</f>
        <v>56.25</v>
      </c>
      <c r="Y51" s="23" cm="1">
        <f t="array" aca="1" ref="Y51" ca="1">_xlfn.IFS($F51&lt;=Y$7,0,$G51&gt;Y$7,0,AND(Y$7&gt;$G51,Y$7&lt;$H51),$J51/12*0.5,$H51&lt;Y$7,$J51/12)</f>
        <v>56.25</v>
      </c>
      <c r="Z51" s="23" cm="1">
        <f t="array" aca="1" ref="Z51" ca="1">_xlfn.IFS($F51&lt;=Z$7,0,$G51&gt;Z$7,0,AND(Z$7&gt;$G51,Z$7&lt;$H51),$J51/12*0.5,$H51&lt;Z$7,$J51/12)</f>
        <v>112.5</v>
      </c>
      <c r="AA51" s="23" cm="1">
        <f t="array" aca="1" ref="AA51" ca="1">_xlfn.IFS($F51&lt;=AA$7,0,$G51&gt;AA$7,0,AND(AA$7&gt;$G51,AA$7&lt;$H51),$J51/12*0.5,$H51&lt;AA$7,$J51/12)</f>
        <v>112.5</v>
      </c>
      <c r="AB51" s="23" cm="1">
        <f t="array" aca="1" ref="AB51" ca="1">_xlfn.IFS($F51&lt;=AB$7,0,$G51&gt;AB$7,0,AND(AB$7&gt;$G51,AB$7&lt;$H51),$J51/12*0.5,$H51&lt;AB$7,$J51/12)</f>
        <v>112.5</v>
      </c>
      <c r="AC51" s="23" cm="1">
        <f t="array" aca="1" ref="AC51" ca="1">_xlfn.IFS($F51&lt;=AC$7,0,$G51&gt;AC$7,0,AND(AC$7&gt;$G51,AC$7&lt;$H51),$L51/12*0.5,$H51&lt;AC$7,$L51/12)</f>
        <v>120.83333333333333</v>
      </c>
      <c r="AD51" s="23" cm="1">
        <f t="array" aca="1" ref="AD51" ca="1">_xlfn.IFS($F51&lt;=AD$7,0,$G51&gt;AD$7,0,AND(AD$7&gt;$G51,AD$7&lt;$H51),$L51/12*0.5,$H51&lt;AD$7,$L51/12)</f>
        <v>120.83333333333333</v>
      </c>
      <c r="AE51" s="23" cm="1">
        <f t="array" aca="1" ref="AE51" ca="1">_xlfn.IFS($F51&lt;=AE$7,0,$G51&gt;AE$7,0,AND(AE$7&gt;$G51,AE$7&lt;$H51),$L51/12*0.5,$H51&lt;AE$7,$L51/12)</f>
        <v>120.83333333333333</v>
      </c>
      <c r="AF51" s="23" cm="1">
        <f t="array" aca="1" ref="AF51" ca="1">_xlfn.IFS($F51&lt;=AF$7,0,$G51&gt;AF$7,0,AND(AF$7&gt;$G51,AF$7&lt;$H51),$L51/12*0.5,$H51&lt;AF$7,$L51/12)</f>
        <v>120.83333333333333</v>
      </c>
      <c r="AG51" s="23" cm="1">
        <f t="array" aca="1" ref="AG51" ca="1">_xlfn.IFS($F51&lt;=AG$7,0,$G51&gt;AG$7,0,AND(AG$7&gt;$G51,AG$7&lt;$H51),$L51/12*0.5,$H51&lt;AG$7,$L51/12)</f>
        <v>120.83333333333333</v>
      </c>
      <c r="AH51" s="23" cm="1">
        <f t="array" aca="1" ref="AH51" ca="1">_xlfn.IFS($F51&lt;=AH$7,0,$G51&gt;AH$7,0,AND(AH$7&gt;$G51,AH$7&lt;$H51),$L51/12*0.5,$H51&lt;AH$7,$L51/12)</f>
        <v>120.83333333333333</v>
      </c>
      <c r="AI51" s="23" cm="1">
        <f t="array" aca="1" ref="AI51" ca="1">_xlfn.IFS($F51&lt;=AI$7,0,$G51&gt;AI$7,0,AND(AI$7&gt;$G51,AI$7&lt;$H51),$L51/12*0.5,$H51&lt;AI$7,$L51/12)</f>
        <v>120.83333333333333</v>
      </c>
      <c r="AJ51" s="23" cm="1">
        <f t="array" aca="1" ref="AJ51" ca="1">_xlfn.IFS($F51&lt;=AJ$7,0,$G51&gt;AJ$7,0,AND(AJ$7&gt;$G51,AJ$7&lt;$H51),$L51/12*0.5,$H51&lt;AJ$7,$L51/12)</f>
        <v>120.83333333333333</v>
      </c>
      <c r="AK51" s="23" cm="1">
        <f t="array" aca="1" ref="AK51" ca="1">_xlfn.IFS($F51&lt;=AK$7,0,$G51&gt;AK$7,0,AND(AK$7&gt;$G51,AK$7&lt;$H51),$L51/12*0.5,$H51&lt;AK$7,$L51/12)</f>
        <v>120.83333333333333</v>
      </c>
      <c r="AL51" s="23" cm="1">
        <f t="array" aca="1" ref="AL51" ca="1">_xlfn.IFS($F51&lt;=AL$7,0,$G51&gt;AL$7,0,AND(AL$7&gt;$G51,AL$7&lt;$H51),$L51/12*0.5,$H51&lt;AL$7,$L51/12)</f>
        <v>120.83333333333333</v>
      </c>
      <c r="AM51" s="23" cm="1">
        <f t="array" aca="1" ref="AM51" ca="1">_xlfn.IFS($F51&lt;=AM$7,0,$G51&gt;AM$7,0,AND(AM$7&gt;$G51,AM$7&lt;$H51),$L51/12*0.5,$H51&lt;AM$7,$L51/12)</f>
        <v>120.83333333333333</v>
      </c>
      <c r="AN51" s="23" cm="1">
        <f t="array" aca="1" ref="AN51" ca="1">_xlfn.IFS($F51&lt;=AN$7,0,$G51&gt;AN$7,0,AND(AN$7&gt;$G51,AN$7&lt;$H51),$L51/12*0.5,$H51&lt;AN$7,$L51/12)</f>
        <v>120.83333333333333</v>
      </c>
      <c r="AO51" s="23" cm="1">
        <f t="array" aca="1" ref="AO51" ca="1">_xlfn.IFS($F51&lt;=AO$7,0,$G51&gt;AO$7,0,AND(AO$7&gt;$G51,AO$7&lt;$H51),$N51/12*0.5,$H51&lt;AO$7,$N51/12)</f>
        <v>120.83333333333333</v>
      </c>
      <c r="AP51" s="23" cm="1">
        <f t="array" aca="1" ref="AP51" ca="1">_xlfn.IFS($F51&lt;=AP$7,0,$G51&gt;AP$7,0,AND(AP$7&gt;$G51,AP$7&lt;$H51),$N51/12*0.5,$H51&lt;AP$7,$N51/12)</f>
        <v>120.83333333333333</v>
      </c>
      <c r="AQ51" s="23" cm="1">
        <f t="array" aca="1" ref="AQ51" ca="1">_xlfn.IFS($F51&lt;=AQ$7,0,$G51&gt;AQ$7,0,AND(AQ$7&gt;$G51,AQ$7&lt;$H51),$N51/12*0.5,$H51&lt;AQ$7,$N51/12)</f>
        <v>120.83333333333333</v>
      </c>
      <c r="AR51" s="23" cm="1">
        <f t="array" aca="1" ref="AR51" ca="1">_xlfn.IFS($F51&lt;=AR$7,0,$G51&gt;AR$7,0,AND(AR$7&gt;$G51,AR$7&lt;$H51),$N51/12*0.5,$H51&lt;AR$7,$N51/12)</f>
        <v>120.83333333333333</v>
      </c>
      <c r="AS51" s="23" cm="1">
        <f t="array" aca="1" ref="AS51" ca="1">_xlfn.IFS($F51&lt;=AS$7,0,$G51&gt;AS$7,0,AND(AS$7&gt;$G51,AS$7&lt;$H51),$N51/12*0.5,$H51&lt;AS$7,$N51/12)</f>
        <v>120.83333333333333</v>
      </c>
      <c r="AT51" s="23" cm="1">
        <f t="array" aca="1" ref="AT51" ca="1">_xlfn.IFS($F51&lt;=AT$7,0,$G51&gt;AT$7,0,AND(AT$7&gt;$G51,AT$7&lt;$H51),$N51/12*0.5,$H51&lt;AT$7,$N51/12)</f>
        <v>120.83333333333333</v>
      </c>
      <c r="AU51" s="23" cm="1">
        <f t="array" aca="1" ref="AU51" ca="1">_xlfn.IFS($F51&lt;=AU$7,0,$G51&gt;AU$7,0,AND(AU$7&gt;$G51,AU$7&lt;$H51),$N51/12*0.5,$H51&lt;AU$7,$N51/12)</f>
        <v>120.83333333333333</v>
      </c>
      <c r="AV51" s="23" cm="1">
        <f t="array" aca="1" ref="AV51" ca="1">_xlfn.IFS($F51&lt;=AV$7,0,$G51&gt;AV$7,0,AND(AV$7&gt;$G51,AV$7&lt;$H51),$N51/12*0.5,$H51&lt;AV$7,$N51/12)</f>
        <v>120.83333333333333</v>
      </c>
      <c r="AW51" s="23" cm="1">
        <f t="array" aca="1" ref="AW51" ca="1">_xlfn.IFS($F51&lt;=AW$7,0,$G51&gt;AW$7,0,AND(AW$7&gt;$G51,AW$7&lt;$H51),$N51/12*0.5,$H51&lt;AW$7,$N51/12)</f>
        <v>120.83333333333333</v>
      </c>
      <c r="AX51" s="23" cm="1">
        <f t="array" aca="1" ref="AX51" ca="1">_xlfn.IFS($F51&lt;=AX$7,0,$G51&gt;AX$7,0,AND(AX$7&gt;$G51,AX$7&lt;$H51),$N51/12*0.5,$H51&lt;AX$7,$N51/12)</f>
        <v>120.83333333333333</v>
      </c>
      <c r="AY51" s="23" cm="1">
        <f t="array" aca="1" ref="AY51" ca="1">_xlfn.IFS($F51&lt;=AY$7,0,$G51&gt;AY$7,0,AND(AY$7&gt;$G51,AY$7&lt;$H51),$N51/12*0.5,$H51&lt;AY$7,$N51/12)</f>
        <v>120.83333333333333</v>
      </c>
    </row>
    <row r="52" spans="1:51" ht="13" x14ac:dyDescent="0.15">
      <c r="A52" s="47"/>
      <c r="B52" s="87">
        <v>45</v>
      </c>
      <c r="C52" s="87" t="s">
        <v>30</v>
      </c>
      <c r="D52" s="88" t="s">
        <v>14</v>
      </c>
      <c r="E52" s="108">
        <v>45671</v>
      </c>
      <c r="F52" s="108" t="s">
        <v>7</v>
      </c>
      <c r="G52" s="21">
        <f>E52+'Assumptions (START HERE)'!$C$17</f>
        <v>45851</v>
      </c>
      <c r="H52" s="21">
        <f>E52+'Assumptions (START HERE)'!$C$18</f>
        <v>45941</v>
      </c>
      <c r="I52" s="91"/>
      <c r="J52" s="23" cm="1">
        <f t="array" aca="1" ref="J52" ca="1">IF(ISBLANK(I52),
INDEX('Assumptions (START HERE)'!$B$23:$E$26,
MATCH(MID(CELL("filename",$A$1),FIND("]",CELL("filename",$A$1))+1,255),'Assumptions (START HERE)'!$B$23:$B$26,0),
MATCH(J$3,'Assumptions (START HERE)'!$B$23:$E$23,0)),I52)</f>
        <v>1350</v>
      </c>
      <c r="K52" s="91"/>
      <c r="L52" s="23" cm="1">
        <f t="array" aca="1" ref="L52" ca="1">IF(ISBLANK(K52),
INDEX('Assumptions (START HERE)'!$B$23:$E$26,
MATCH(MID(CELL("filename",$A$1),FIND("]",CELL("filename",$A$1))+1,255),'Assumptions (START HERE)'!$B$23:$B$26,0),
MATCH(L$3,'Assumptions (START HERE)'!$B$23:$E$23,0)),K52)</f>
        <v>1450</v>
      </c>
      <c r="M52" s="91"/>
      <c r="N52" s="23" cm="1">
        <f t="array" aca="1" ref="N52" ca="1">IF(ISBLANK(M52),
INDEX('Assumptions (START HERE)'!$B$23:$E$26,
MATCH(MID(CELL("filename",$A$1),FIND("]",CELL("filename",$A$1))+1,255),'Assumptions (START HERE)'!$B$23:$B$26,0),
MATCH(N$3,'Assumptions (START HERE)'!$B$23:$E$23,0)),M52)</f>
        <v>1450</v>
      </c>
      <c r="P52" s="23" cm="1">
        <f t="array" aca="1" ref="P52" ca="1">_xlfn.IFS($F52&lt;=P$7,0,$G52&gt;P$7,0,AND(P$7&gt;$G52,P$7&lt;$H52),$J52/12*0.5,$H52&lt;P$7,$J52/12)</f>
        <v>0</v>
      </c>
      <c r="Q52" s="23" cm="1">
        <f t="array" aca="1" ref="Q52" ca="1">_xlfn.IFS($F52&lt;=Q$7,0,$G52&gt;Q$7,0,AND(Q$7&gt;$G52,Q$7&lt;$H52),$J52/12*0.5,$H52&lt;Q$7,$J52/12)</f>
        <v>0</v>
      </c>
      <c r="R52" s="23" cm="1">
        <f t="array" aca="1" ref="R52" ca="1">_xlfn.IFS($F52&lt;=R$7,0,$G52&gt;R$7,0,AND(R$7&gt;$G52,R$7&lt;$H52),$J52/12*0.5,$H52&lt;R$7,$J52/12)</f>
        <v>0</v>
      </c>
      <c r="S52" s="23" cm="1">
        <f t="array" aca="1" ref="S52" ca="1">_xlfn.IFS($F52&lt;=S$7,0,$G52&gt;S$7,0,AND(S$7&gt;$G52,S$7&lt;$H52),$J52/12*0.5,$H52&lt;S$7,$J52/12)</f>
        <v>0</v>
      </c>
      <c r="T52" s="23" cm="1">
        <f t="array" aca="1" ref="T52" ca="1">_xlfn.IFS($F52&lt;=T$7,0,$G52&gt;T$7,0,AND(T$7&gt;$G52,T$7&lt;$H52),$J52/12*0.5,$H52&lt;T$7,$J52/12)</f>
        <v>0</v>
      </c>
      <c r="U52" s="23" cm="1">
        <f t="array" aca="1" ref="U52" ca="1">_xlfn.IFS($F52&lt;=U$7,0,$G52&gt;U$7,0,AND(U$7&gt;$G52,U$7&lt;$H52),$J52/12*0.5,$H52&lt;U$7,$J52/12)</f>
        <v>0</v>
      </c>
      <c r="V52" s="23" cm="1">
        <f t="array" aca="1" ref="V52" ca="1">_xlfn.IFS($F52&lt;=V$7,0,$G52&gt;V$7,0,AND(V$7&gt;$G52,V$7&lt;$H52),$J52/12*0.5,$H52&lt;V$7,$J52/12)</f>
        <v>0</v>
      </c>
      <c r="W52" s="23" cm="1">
        <f t="array" aca="1" ref="W52" ca="1">_xlfn.IFS($F52&lt;=W$7,0,$G52&gt;W$7,0,AND(W$7&gt;$G52,W$7&lt;$H52),$J52/12*0.5,$H52&lt;W$7,$J52/12)</f>
        <v>56.25</v>
      </c>
      <c r="X52" s="23" cm="1">
        <f t="array" aca="1" ref="X52" ca="1">_xlfn.IFS($F52&lt;=X$7,0,$G52&gt;X$7,0,AND(X$7&gt;$G52,X$7&lt;$H52),$J52/12*0.5,$H52&lt;X$7,$J52/12)</f>
        <v>56.25</v>
      </c>
      <c r="Y52" s="23" cm="1">
        <f t="array" aca="1" ref="Y52" ca="1">_xlfn.IFS($F52&lt;=Y$7,0,$G52&gt;Y$7,0,AND(Y$7&gt;$G52,Y$7&lt;$H52),$J52/12*0.5,$H52&lt;Y$7,$J52/12)</f>
        <v>56.25</v>
      </c>
      <c r="Z52" s="23" cm="1">
        <f t="array" aca="1" ref="Z52" ca="1">_xlfn.IFS($F52&lt;=Z$7,0,$G52&gt;Z$7,0,AND(Z$7&gt;$G52,Z$7&lt;$H52),$J52/12*0.5,$H52&lt;Z$7,$J52/12)</f>
        <v>112.5</v>
      </c>
      <c r="AA52" s="23" cm="1">
        <f t="array" aca="1" ref="AA52" ca="1">_xlfn.IFS($F52&lt;=AA$7,0,$G52&gt;AA$7,0,AND(AA$7&gt;$G52,AA$7&lt;$H52),$J52/12*0.5,$H52&lt;AA$7,$J52/12)</f>
        <v>112.5</v>
      </c>
      <c r="AB52" s="23" cm="1">
        <f t="array" aca="1" ref="AB52" ca="1">_xlfn.IFS($F52&lt;=AB$7,0,$G52&gt;AB$7,0,AND(AB$7&gt;$G52,AB$7&lt;$H52),$J52/12*0.5,$H52&lt;AB$7,$J52/12)</f>
        <v>112.5</v>
      </c>
      <c r="AC52" s="23" cm="1">
        <f t="array" aca="1" ref="AC52" ca="1">_xlfn.IFS($F52&lt;=AC$7,0,$G52&gt;AC$7,0,AND(AC$7&gt;$G52,AC$7&lt;$H52),$L52/12*0.5,$H52&lt;AC$7,$L52/12)</f>
        <v>120.83333333333333</v>
      </c>
      <c r="AD52" s="23" cm="1">
        <f t="array" aca="1" ref="AD52" ca="1">_xlfn.IFS($F52&lt;=AD$7,0,$G52&gt;AD$7,0,AND(AD$7&gt;$G52,AD$7&lt;$H52),$L52/12*0.5,$H52&lt;AD$7,$L52/12)</f>
        <v>120.83333333333333</v>
      </c>
      <c r="AE52" s="23" cm="1">
        <f t="array" aca="1" ref="AE52" ca="1">_xlfn.IFS($F52&lt;=AE$7,0,$G52&gt;AE$7,0,AND(AE$7&gt;$G52,AE$7&lt;$H52),$L52/12*0.5,$H52&lt;AE$7,$L52/12)</f>
        <v>120.83333333333333</v>
      </c>
      <c r="AF52" s="23" cm="1">
        <f t="array" aca="1" ref="AF52" ca="1">_xlfn.IFS($F52&lt;=AF$7,0,$G52&gt;AF$7,0,AND(AF$7&gt;$G52,AF$7&lt;$H52),$L52/12*0.5,$H52&lt;AF$7,$L52/12)</f>
        <v>120.83333333333333</v>
      </c>
      <c r="AG52" s="23" cm="1">
        <f t="array" aca="1" ref="AG52" ca="1">_xlfn.IFS($F52&lt;=AG$7,0,$G52&gt;AG$7,0,AND(AG$7&gt;$G52,AG$7&lt;$H52),$L52/12*0.5,$H52&lt;AG$7,$L52/12)</f>
        <v>120.83333333333333</v>
      </c>
      <c r="AH52" s="23" cm="1">
        <f t="array" aca="1" ref="AH52" ca="1">_xlfn.IFS($F52&lt;=AH$7,0,$G52&gt;AH$7,0,AND(AH$7&gt;$G52,AH$7&lt;$H52),$L52/12*0.5,$H52&lt;AH$7,$L52/12)</f>
        <v>120.83333333333333</v>
      </c>
      <c r="AI52" s="23" cm="1">
        <f t="array" aca="1" ref="AI52" ca="1">_xlfn.IFS($F52&lt;=AI$7,0,$G52&gt;AI$7,0,AND(AI$7&gt;$G52,AI$7&lt;$H52),$L52/12*0.5,$H52&lt;AI$7,$L52/12)</f>
        <v>120.83333333333333</v>
      </c>
      <c r="AJ52" s="23" cm="1">
        <f t="array" aca="1" ref="AJ52" ca="1">_xlfn.IFS($F52&lt;=AJ$7,0,$G52&gt;AJ$7,0,AND(AJ$7&gt;$G52,AJ$7&lt;$H52),$L52/12*0.5,$H52&lt;AJ$7,$L52/12)</f>
        <v>120.83333333333333</v>
      </c>
      <c r="AK52" s="23" cm="1">
        <f t="array" aca="1" ref="AK52" ca="1">_xlfn.IFS($F52&lt;=AK$7,0,$G52&gt;AK$7,0,AND(AK$7&gt;$G52,AK$7&lt;$H52),$L52/12*0.5,$H52&lt;AK$7,$L52/12)</f>
        <v>120.83333333333333</v>
      </c>
      <c r="AL52" s="23" cm="1">
        <f t="array" aca="1" ref="AL52" ca="1">_xlfn.IFS($F52&lt;=AL$7,0,$G52&gt;AL$7,0,AND(AL$7&gt;$G52,AL$7&lt;$H52),$L52/12*0.5,$H52&lt;AL$7,$L52/12)</f>
        <v>120.83333333333333</v>
      </c>
      <c r="AM52" s="23" cm="1">
        <f t="array" aca="1" ref="AM52" ca="1">_xlfn.IFS($F52&lt;=AM$7,0,$G52&gt;AM$7,0,AND(AM$7&gt;$G52,AM$7&lt;$H52),$L52/12*0.5,$H52&lt;AM$7,$L52/12)</f>
        <v>120.83333333333333</v>
      </c>
      <c r="AN52" s="23" cm="1">
        <f t="array" aca="1" ref="AN52" ca="1">_xlfn.IFS($F52&lt;=AN$7,0,$G52&gt;AN$7,0,AND(AN$7&gt;$G52,AN$7&lt;$H52),$L52/12*0.5,$H52&lt;AN$7,$L52/12)</f>
        <v>120.83333333333333</v>
      </c>
      <c r="AO52" s="23" cm="1">
        <f t="array" aca="1" ref="AO52" ca="1">_xlfn.IFS($F52&lt;=AO$7,0,$G52&gt;AO$7,0,AND(AO$7&gt;$G52,AO$7&lt;$H52),$N52/12*0.5,$H52&lt;AO$7,$N52/12)</f>
        <v>120.83333333333333</v>
      </c>
      <c r="AP52" s="23" cm="1">
        <f t="array" aca="1" ref="AP52" ca="1">_xlfn.IFS($F52&lt;=AP$7,0,$G52&gt;AP$7,0,AND(AP$7&gt;$G52,AP$7&lt;$H52),$N52/12*0.5,$H52&lt;AP$7,$N52/12)</f>
        <v>120.83333333333333</v>
      </c>
      <c r="AQ52" s="23" cm="1">
        <f t="array" aca="1" ref="AQ52" ca="1">_xlfn.IFS($F52&lt;=AQ$7,0,$G52&gt;AQ$7,0,AND(AQ$7&gt;$G52,AQ$7&lt;$H52),$N52/12*0.5,$H52&lt;AQ$7,$N52/12)</f>
        <v>120.83333333333333</v>
      </c>
      <c r="AR52" s="23" cm="1">
        <f t="array" aca="1" ref="AR52" ca="1">_xlfn.IFS($F52&lt;=AR$7,0,$G52&gt;AR$7,0,AND(AR$7&gt;$G52,AR$7&lt;$H52),$N52/12*0.5,$H52&lt;AR$7,$N52/12)</f>
        <v>120.83333333333333</v>
      </c>
      <c r="AS52" s="23" cm="1">
        <f t="array" aca="1" ref="AS52" ca="1">_xlfn.IFS($F52&lt;=AS$7,0,$G52&gt;AS$7,0,AND(AS$7&gt;$G52,AS$7&lt;$H52),$N52/12*0.5,$H52&lt;AS$7,$N52/12)</f>
        <v>120.83333333333333</v>
      </c>
      <c r="AT52" s="23" cm="1">
        <f t="array" aca="1" ref="AT52" ca="1">_xlfn.IFS($F52&lt;=AT$7,0,$G52&gt;AT$7,0,AND(AT$7&gt;$G52,AT$7&lt;$H52),$N52/12*0.5,$H52&lt;AT$7,$N52/12)</f>
        <v>120.83333333333333</v>
      </c>
      <c r="AU52" s="23" cm="1">
        <f t="array" aca="1" ref="AU52" ca="1">_xlfn.IFS($F52&lt;=AU$7,0,$G52&gt;AU$7,0,AND(AU$7&gt;$G52,AU$7&lt;$H52),$N52/12*0.5,$H52&lt;AU$7,$N52/12)</f>
        <v>120.83333333333333</v>
      </c>
      <c r="AV52" s="23" cm="1">
        <f t="array" aca="1" ref="AV52" ca="1">_xlfn.IFS($F52&lt;=AV$7,0,$G52&gt;AV$7,0,AND(AV$7&gt;$G52,AV$7&lt;$H52),$N52/12*0.5,$H52&lt;AV$7,$N52/12)</f>
        <v>120.83333333333333</v>
      </c>
      <c r="AW52" s="23" cm="1">
        <f t="array" aca="1" ref="AW52" ca="1">_xlfn.IFS($F52&lt;=AW$7,0,$G52&gt;AW$7,0,AND(AW$7&gt;$G52,AW$7&lt;$H52),$N52/12*0.5,$H52&lt;AW$7,$N52/12)</f>
        <v>120.83333333333333</v>
      </c>
      <c r="AX52" s="23" cm="1">
        <f t="array" aca="1" ref="AX52" ca="1">_xlfn.IFS($F52&lt;=AX$7,0,$G52&gt;AX$7,0,AND(AX$7&gt;$G52,AX$7&lt;$H52),$N52/12*0.5,$H52&lt;AX$7,$N52/12)</f>
        <v>120.83333333333333</v>
      </c>
      <c r="AY52" s="23" cm="1">
        <f t="array" aca="1" ref="AY52" ca="1">_xlfn.IFS($F52&lt;=AY$7,0,$G52&gt;AY$7,0,AND(AY$7&gt;$G52,AY$7&lt;$H52),$N52/12*0.5,$H52&lt;AY$7,$N52/12)</f>
        <v>120.83333333333333</v>
      </c>
    </row>
    <row r="53" spans="1:51" ht="13" x14ac:dyDescent="0.15">
      <c r="A53" s="47"/>
      <c r="B53" s="87">
        <v>46</v>
      </c>
      <c r="C53" s="87" t="s">
        <v>30</v>
      </c>
      <c r="D53" s="88" t="s">
        <v>14</v>
      </c>
      <c r="E53" s="108">
        <v>45671</v>
      </c>
      <c r="F53" s="108" t="s">
        <v>7</v>
      </c>
      <c r="G53" s="21">
        <f>E53+'Assumptions (START HERE)'!$C$17</f>
        <v>45851</v>
      </c>
      <c r="H53" s="21">
        <f>E53+'Assumptions (START HERE)'!$C$18</f>
        <v>45941</v>
      </c>
      <c r="I53" s="91"/>
      <c r="J53" s="23" cm="1">
        <f t="array" aca="1" ref="J53" ca="1">IF(ISBLANK(I53),
INDEX('Assumptions (START HERE)'!$B$23:$E$26,
MATCH(MID(CELL("filename",$A$1),FIND("]",CELL("filename",$A$1))+1,255),'Assumptions (START HERE)'!$B$23:$B$26,0),
MATCH(J$3,'Assumptions (START HERE)'!$B$23:$E$23,0)),I53)</f>
        <v>1350</v>
      </c>
      <c r="K53" s="91"/>
      <c r="L53" s="23" cm="1">
        <f t="array" aca="1" ref="L53" ca="1">IF(ISBLANK(K53),
INDEX('Assumptions (START HERE)'!$B$23:$E$26,
MATCH(MID(CELL("filename",$A$1),FIND("]",CELL("filename",$A$1))+1,255),'Assumptions (START HERE)'!$B$23:$B$26,0),
MATCH(L$3,'Assumptions (START HERE)'!$B$23:$E$23,0)),K53)</f>
        <v>1450</v>
      </c>
      <c r="M53" s="91"/>
      <c r="N53" s="23" cm="1">
        <f t="array" aca="1" ref="N53" ca="1">IF(ISBLANK(M53),
INDEX('Assumptions (START HERE)'!$B$23:$E$26,
MATCH(MID(CELL("filename",$A$1),FIND("]",CELL("filename",$A$1))+1,255),'Assumptions (START HERE)'!$B$23:$B$26,0),
MATCH(N$3,'Assumptions (START HERE)'!$B$23:$E$23,0)),M53)</f>
        <v>1450</v>
      </c>
      <c r="P53" s="23" cm="1">
        <f t="array" aca="1" ref="P53" ca="1">_xlfn.IFS($F53&lt;=P$7,0,$G53&gt;P$7,0,AND(P$7&gt;$G53,P$7&lt;$H53),$J53/12*0.5,$H53&lt;P$7,$J53/12)</f>
        <v>0</v>
      </c>
      <c r="Q53" s="23" cm="1">
        <f t="array" aca="1" ref="Q53" ca="1">_xlfn.IFS($F53&lt;=Q$7,0,$G53&gt;Q$7,0,AND(Q$7&gt;$G53,Q$7&lt;$H53),$J53/12*0.5,$H53&lt;Q$7,$J53/12)</f>
        <v>0</v>
      </c>
      <c r="R53" s="23" cm="1">
        <f t="array" aca="1" ref="R53" ca="1">_xlfn.IFS($F53&lt;=R$7,0,$G53&gt;R$7,0,AND(R$7&gt;$G53,R$7&lt;$H53),$J53/12*0.5,$H53&lt;R$7,$J53/12)</f>
        <v>0</v>
      </c>
      <c r="S53" s="23" cm="1">
        <f t="array" aca="1" ref="S53" ca="1">_xlfn.IFS($F53&lt;=S$7,0,$G53&gt;S$7,0,AND(S$7&gt;$G53,S$7&lt;$H53),$J53/12*0.5,$H53&lt;S$7,$J53/12)</f>
        <v>0</v>
      </c>
      <c r="T53" s="23" cm="1">
        <f t="array" aca="1" ref="T53" ca="1">_xlfn.IFS($F53&lt;=T$7,0,$G53&gt;T$7,0,AND(T$7&gt;$G53,T$7&lt;$H53),$J53/12*0.5,$H53&lt;T$7,$J53/12)</f>
        <v>0</v>
      </c>
      <c r="U53" s="23" cm="1">
        <f t="array" aca="1" ref="U53" ca="1">_xlfn.IFS($F53&lt;=U$7,0,$G53&gt;U$7,0,AND(U$7&gt;$G53,U$7&lt;$H53),$J53/12*0.5,$H53&lt;U$7,$J53/12)</f>
        <v>0</v>
      </c>
      <c r="V53" s="23" cm="1">
        <f t="array" aca="1" ref="V53" ca="1">_xlfn.IFS($F53&lt;=V$7,0,$G53&gt;V$7,0,AND(V$7&gt;$G53,V$7&lt;$H53),$J53/12*0.5,$H53&lt;V$7,$J53/12)</f>
        <v>0</v>
      </c>
      <c r="W53" s="23" cm="1">
        <f t="array" aca="1" ref="W53" ca="1">_xlfn.IFS($F53&lt;=W$7,0,$G53&gt;W$7,0,AND(W$7&gt;$G53,W$7&lt;$H53),$J53/12*0.5,$H53&lt;W$7,$J53/12)</f>
        <v>56.25</v>
      </c>
      <c r="X53" s="23" cm="1">
        <f t="array" aca="1" ref="X53" ca="1">_xlfn.IFS($F53&lt;=X$7,0,$G53&gt;X$7,0,AND(X$7&gt;$G53,X$7&lt;$H53),$J53/12*0.5,$H53&lt;X$7,$J53/12)</f>
        <v>56.25</v>
      </c>
      <c r="Y53" s="23" cm="1">
        <f t="array" aca="1" ref="Y53" ca="1">_xlfn.IFS($F53&lt;=Y$7,0,$G53&gt;Y$7,0,AND(Y$7&gt;$G53,Y$7&lt;$H53),$J53/12*0.5,$H53&lt;Y$7,$J53/12)</f>
        <v>56.25</v>
      </c>
      <c r="Z53" s="23" cm="1">
        <f t="array" aca="1" ref="Z53" ca="1">_xlfn.IFS($F53&lt;=Z$7,0,$G53&gt;Z$7,0,AND(Z$7&gt;$G53,Z$7&lt;$H53),$J53/12*0.5,$H53&lt;Z$7,$J53/12)</f>
        <v>112.5</v>
      </c>
      <c r="AA53" s="23" cm="1">
        <f t="array" aca="1" ref="AA53" ca="1">_xlfn.IFS($F53&lt;=AA$7,0,$G53&gt;AA$7,0,AND(AA$7&gt;$G53,AA$7&lt;$H53),$J53/12*0.5,$H53&lt;AA$7,$J53/12)</f>
        <v>112.5</v>
      </c>
      <c r="AB53" s="23" cm="1">
        <f t="array" aca="1" ref="AB53" ca="1">_xlfn.IFS($F53&lt;=AB$7,0,$G53&gt;AB$7,0,AND(AB$7&gt;$G53,AB$7&lt;$H53),$J53/12*0.5,$H53&lt;AB$7,$J53/12)</f>
        <v>112.5</v>
      </c>
      <c r="AC53" s="23" cm="1">
        <f t="array" aca="1" ref="AC53" ca="1">_xlfn.IFS($F53&lt;=AC$7,0,$G53&gt;AC$7,0,AND(AC$7&gt;$G53,AC$7&lt;$H53),$L53/12*0.5,$H53&lt;AC$7,$L53/12)</f>
        <v>120.83333333333333</v>
      </c>
      <c r="AD53" s="23" cm="1">
        <f t="array" aca="1" ref="AD53" ca="1">_xlfn.IFS($F53&lt;=AD$7,0,$G53&gt;AD$7,0,AND(AD$7&gt;$G53,AD$7&lt;$H53),$L53/12*0.5,$H53&lt;AD$7,$L53/12)</f>
        <v>120.83333333333333</v>
      </c>
      <c r="AE53" s="23" cm="1">
        <f t="array" aca="1" ref="AE53" ca="1">_xlfn.IFS($F53&lt;=AE$7,0,$G53&gt;AE$7,0,AND(AE$7&gt;$G53,AE$7&lt;$H53),$L53/12*0.5,$H53&lt;AE$7,$L53/12)</f>
        <v>120.83333333333333</v>
      </c>
      <c r="AF53" s="23" cm="1">
        <f t="array" aca="1" ref="AF53" ca="1">_xlfn.IFS($F53&lt;=AF$7,0,$G53&gt;AF$7,0,AND(AF$7&gt;$G53,AF$7&lt;$H53),$L53/12*0.5,$H53&lt;AF$7,$L53/12)</f>
        <v>120.83333333333333</v>
      </c>
      <c r="AG53" s="23" cm="1">
        <f t="array" aca="1" ref="AG53" ca="1">_xlfn.IFS($F53&lt;=AG$7,0,$G53&gt;AG$7,0,AND(AG$7&gt;$G53,AG$7&lt;$H53),$L53/12*0.5,$H53&lt;AG$7,$L53/12)</f>
        <v>120.83333333333333</v>
      </c>
      <c r="AH53" s="23" cm="1">
        <f t="array" aca="1" ref="AH53" ca="1">_xlfn.IFS($F53&lt;=AH$7,0,$G53&gt;AH$7,0,AND(AH$7&gt;$G53,AH$7&lt;$H53),$L53/12*0.5,$H53&lt;AH$7,$L53/12)</f>
        <v>120.83333333333333</v>
      </c>
      <c r="AI53" s="23" cm="1">
        <f t="array" aca="1" ref="AI53" ca="1">_xlfn.IFS($F53&lt;=AI$7,0,$G53&gt;AI$7,0,AND(AI$7&gt;$G53,AI$7&lt;$H53),$L53/12*0.5,$H53&lt;AI$7,$L53/12)</f>
        <v>120.83333333333333</v>
      </c>
      <c r="AJ53" s="23" cm="1">
        <f t="array" aca="1" ref="AJ53" ca="1">_xlfn.IFS($F53&lt;=AJ$7,0,$G53&gt;AJ$7,0,AND(AJ$7&gt;$G53,AJ$7&lt;$H53),$L53/12*0.5,$H53&lt;AJ$7,$L53/12)</f>
        <v>120.83333333333333</v>
      </c>
      <c r="AK53" s="23" cm="1">
        <f t="array" aca="1" ref="AK53" ca="1">_xlfn.IFS($F53&lt;=AK$7,0,$G53&gt;AK$7,0,AND(AK$7&gt;$G53,AK$7&lt;$H53),$L53/12*0.5,$H53&lt;AK$7,$L53/12)</f>
        <v>120.83333333333333</v>
      </c>
      <c r="AL53" s="23" cm="1">
        <f t="array" aca="1" ref="AL53" ca="1">_xlfn.IFS($F53&lt;=AL$7,0,$G53&gt;AL$7,0,AND(AL$7&gt;$G53,AL$7&lt;$H53),$L53/12*0.5,$H53&lt;AL$7,$L53/12)</f>
        <v>120.83333333333333</v>
      </c>
      <c r="AM53" s="23" cm="1">
        <f t="array" aca="1" ref="AM53" ca="1">_xlfn.IFS($F53&lt;=AM$7,0,$G53&gt;AM$7,0,AND(AM$7&gt;$G53,AM$7&lt;$H53),$L53/12*0.5,$H53&lt;AM$7,$L53/12)</f>
        <v>120.83333333333333</v>
      </c>
      <c r="AN53" s="23" cm="1">
        <f t="array" aca="1" ref="AN53" ca="1">_xlfn.IFS($F53&lt;=AN$7,0,$G53&gt;AN$7,0,AND(AN$7&gt;$G53,AN$7&lt;$H53),$L53/12*0.5,$H53&lt;AN$7,$L53/12)</f>
        <v>120.83333333333333</v>
      </c>
      <c r="AO53" s="23" cm="1">
        <f t="array" aca="1" ref="AO53" ca="1">_xlfn.IFS($F53&lt;=AO$7,0,$G53&gt;AO$7,0,AND(AO$7&gt;$G53,AO$7&lt;$H53),$N53/12*0.5,$H53&lt;AO$7,$N53/12)</f>
        <v>120.83333333333333</v>
      </c>
      <c r="AP53" s="23" cm="1">
        <f t="array" aca="1" ref="AP53" ca="1">_xlfn.IFS($F53&lt;=AP$7,0,$G53&gt;AP$7,0,AND(AP$7&gt;$G53,AP$7&lt;$H53),$N53/12*0.5,$H53&lt;AP$7,$N53/12)</f>
        <v>120.83333333333333</v>
      </c>
      <c r="AQ53" s="23" cm="1">
        <f t="array" aca="1" ref="AQ53" ca="1">_xlfn.IFS($F53&lt;=AQ$7,0,$G53&gt;AQ$7,0,AND(AQ$7&gt;$G53,AQ$7&lt;$H53),$N53/12*0.5,$H53&lt;AQ$7,$N53/12)</f>
        <v>120.83333333333333</v>
      </c>
      <c r="AR53" s="23" cm="1">
        <f t="array" aca="1" ref="AR53" ca="1">_xlfn.IFS($F53&lt;=AR$7,0,$G53&gt;AR$7,0,AND(AR$7&gt;$G53,AR$7&lt;$H53),$N53/12*0.5,$H53&lt;AR$7,$N53/12)</f>
        <v>120.83333333333333</v>
      </c>
      <c r="AS53" s="23" cm="1">
        <f t="array" aca="1" ref="AS53" ca="1">_xlfn.IFS($F53&lt;=AS$7,0,$G53&gt;AS$7,0,AND(AS$7&gt;$G53,AS$7&lt;$H53),$N53/12*0.5,$H53&lt;AS$7,$N53/12)</f>
        <v>120.83333333333333</v>
      </c>
      <c r="AT53" s="23" cm="1">
        <f t="array" aca="1" ref="AT53" ca="1">_xlfn.IFS($F53&lt;=AT$7,0,$G53&gt;AT$7,0,AND(AT$7&gt;$G53,AT$7&lt;$H53),$N53/12*0.5,$H53&lt;AT$7,$N53/12)</f>
        <v>120.83333333333333</v>
      </c>
      <c r="AU53" s="23" cm="1">
        <f t="array" aca="1" ref="AU53" ca="1">_xlfn.IFS($F53&lt;=AU$7,0,$G53&gt;AU$7,0,AND(AU$7&gt;$G53,AU$7&lt;$H53),$N53/12*0.5,$H53&lt;AU$7,$N53/12)</f>
        <v>120.83333333333333</v>
      </c>
      <c r="AV53" s="23" cm="1">
        <f t="array" aca="1" ref="AV53" ca="1">_xlfn.IFS($F53&lt;=AV$7,0,$G53&gt;AV$7,0,AND(AV$7&gt;$G53,AV$7&lt;$H53),$N53/12*0.5,$H53&lt;AV$7,$N53/12)</f>
        <v>120.83333333333333</v>
      </c>
      <c r="AW53" s="23" cm="1">
        <f t="array" aca="1" ref="AW53" ca="1">_xlfn.IFS($F53&lt;=AW$7,0,$G53&gt;AW$7,0,AND(AW$7&gt;$G53,AW$7&lt;$H53),$N53/12*0.5,$H53&lt;AW$7,$N53/12)</f>
        <v>120.83333333333333</v>
      </c>
      <c r="AX53" s="23" cm="1">
        <f t="array" aca="1" ref="AX53" ca="1">_xlfn.IFS($F53&lt;=AX$7,0,$G53&gt;AX$7,0,AND(AX$7&gt;$G53,AX$7&lt;$H53),$N53/12*0.5,$H53&lt;AX$7,$N53/12)</f>
        <v>120.83333333333333</v>
      </c>
      <c r="AY53" s="23" cm="1">
        <f t="array" aca="1" ref="AY53" ca="1">_xlfn.IFS($F53&lt;=AY$7,0,$G53&gt;AY$7,0,AND(AY$7&gt;$G53,AY$7&lt;$H53),$N53/12*0.5,$H53&lt;AY$7,$N53/12)</f>
        <v>120.83333333333333</v>
      </c>
    </row>
    <row r="54" spans="1:51" ht="13" x14ac:dyDescent="0.15">
      <c r="A54" s="47"/>
      <c r="B54" s="87">
        <v>47</v>
      </c>
      <c r="C54" s="87" t="s">
        <v>30</v>
      </c>
      <c r="D54" s="89" t="s">
        <v>13</v>
      </c>
      <c r="E54" s="108">
        <v>45671</v>
      </c>
      <c r="F54" s="108" t="s">
        <v>7</v>
      </c>
      <c r="G54" s="21">
        <f>E54+'Assumptions (START HERE)'!$C$17</f>
        <v>45851</v>
      </c>
      <c r="H54" s="21">
        <f>E54+'Assumptions (START HERE)'!$C$18</f>
        <v>45941</v>
      </c>
      <c r="I54" s="91"/>
      <c r="J54" s="23" cm="1">
        <f t="array" aca="1" ref="J54" ca="1">IF(ISBLANK(I54),
INDEX('Assumptions (START HERE)'!$B$23:$E$26,
MATCH(MID(CELL("filename",$A$1),FIND("]",CELL("filename",$A$1))+1,255),'Assumptions (START HERE)'!$B$23:$B$26,0),
MATCH(J$3,'Assumptions (START HERE)'!$B$23:$E$23,0)),I54)</f>
        <v>1350</v>
      </c>
      <c r="K54" s="91"/>
      <c r="L54" s="23" cm="1">
        <f t="array" aca="1" ref="L54" ca="1">IF(ISBLANK(K54),
INDEX('Assumptions (START HERE)'!$B$23:$E$26,
MATCH(MID(CELL("filename",$A$1),FIND("]",CELL("filename",$A$1))+1,255),'Assumptions (START HERE)'!$B$23:$B$26,0),
MATCH(L$3,'Assumptions (START HERE)'!$B$23:$E$23,0)),K54)</f>
        <v>1450</v>
      </c>
      <c r="M54" s="91"/>
      <c r="N54" s="23" cm="1">
        <f t="array" aca="1" ref="N54" ca="1">IF(ISBLANK(M54),
INDEX('Assumptions (START HERE)'!$B$23:$E$26,
MATCH(MID(CELL("filename",$A$1),FIND("]",CELL("filename",$A$1))+1,255),'Assumptions (START HERE)'!$B$23:$B$26,0),
MATCH(N$3,'Assumptions (START HERE)'!$B$23:$E$23,0)),M54)</f>
        <v>1450</v>
      </c>
      <c r="P54" s="23" cm="1">
        <f t="array" aca="1" ref="P54" ca="1">_xlfn.IFS($F54&lt;=P$7,0,$G54&gt;P$7,0,AND(P$7&gt;$G54,P$7&lt;$H54),$J54/12*0.5,$H54&lt;P$7,$J54/12)</f>
        <v>0</v>
      </c>
      <c r="Q54" s="23" cm="1">
        <f t="array" aca="1" ref="Q54" ca="1">_xlfn.IFS($F54&lt;=Q$7,0,$G54&gt;Q$7,0,AND(Q$7&gt;$G54,Q$7&lt;$H54),$J54/12*0.5,$H54&lt;Q$7,$J54/12)</f>
        <v>0</v>
      </c>
      <c r="R54" s="23" cm="1">
        <f t="array" aca="1" ref="R54" ca="1">_xlfn.IFS($F54&lt;=R$7,0,$G54&gt;R$7,0,AND(R$7&gt;$G54,R$7&lt;$H54),$J54/12*0.5,$H54&lt;R$7,$J54/12)</f>
        <v>0</v>
      </c>
      <c r="S54" s="23" cm="1">
        <f t="array" aca="1" ref="S54" ca="1">_xlfn.IFS($F54&lt;=S$7,0,$G54&gt;S$7,0,AND(S$7&gt;$G54,S$7&lt;$H54),$J54/12*0.5,$H54&lt;S$7,$J54/12)</f>
        <v>0</v>
      </c>
      <c r="T54" s="23" cm="1">
        <f t="array" aca="1" ref="T54" ca="1">_xlfn.IFS($F54&lt;=T$7,0,$G54&gt;T$7,0,AND(T$7&gt;$G54,T$7&lt;$H54),$J54/12*0.5,$H54&lt;T$7,$J54/12)</f>
        <v>0</v>
      </c>
      <c r="U54" s="23" cm="1">
        <f t="array" aca="1" ref="U54" ca="1">_xlfn.IFS($F54&lt;=U$7,0,$G54&gt;U$7,0,AND(U$7&gt;$G54,U$7&lt;$H54),$J54/12*0.5,$H54&lt;U$7,$J54/12)</f>
        <v>0</v>
      </c>
      <c r="V54" s="23" cm="1">
        <f t="array" aca="1" ref="V54" ca="1">_xlfn.IFS($F54&lt;=V$7,0,$G54&gt;V$7,0,AND(V$7&gt;$G54,V$7&lt;$H54),$J54/12*0.5,$H54&lt;V$7,$J54/12)</f>
        <v>0</v>
      </c>
      <c r="W54" s="23" cm="1">
        <f t="array" aca="1" ref="W54" ca="1">_xlfn.IFS($F54&lt;=W$7,0,$G54&gt;W$7,0,AND(W$7&gt;$G54,W$7&lt;$H54),$J54/12*0.5,$H54&lt;W$7,$J54/12)</f>
        <v>56.25</v>
      </c>
      <c r="X54" s="23" cm="1">
        <f t="array" aca="1" ref="X54" ca="1">_xlfn.IFS($F54&lt;=X$7,0,$G54&gt;X$7,0,AND(X$7&gt;$G54,X$7&lt;$H54),$J54/12*0.5,$H54&lt;X$7,$J54/12)</f>
        <v>56.25</v>
      </c>
      <c r="Y54" s="23" cm="1">
        <f t="array" aca="1" ref="Y54" ca="1">_xlfn.IFS($F54&lt;=Y$7,0,$G54&gt;Y$7,0,AND(Y$7&gt;$G54,Y$7&lt;$H54),$J54/12*0.5,$H54&lt;Y$7,$J54/12)</f>
        <v>56.25</v>
      </c>
      <c r="Z54" s="23" cm="1">
        <f t="array" aca="1" ref="Z54" ca="1">_xlfn.IFS($F54&lt;=Z$7,0,$G54&gt;Z$7,0,AND(Z$7&gt;$G54,Z$7&lt;$H54),$J54/12*0.5,$H54&lt;Z$7,$J54/12)</f>
        <v>112.5</v>
      </c>
      <c r="AA54" s="23" cm="1">
        <f t="array" aca="1" ref="AA54" ca="1">_xlfn.IFS($F54&lt;=AA$7,0,$G54&gt;AA$7,0,AND(AA$7&gt;$G54,AA$7&lt;$H54),$J54/12*0.5,$H54&lt;AA$7,$J54/12)</f>
        <v>112.5</v>
      </c>
      <c r="AB54" s="23" cm="1">
        <f t="array" aca="1" ref="AB54" ca="1">_xlfn.IFS($F54&lt;=AB$7,0,$G54&gt;AB$7,0,AND(AB$7&gt;$G54,AB$7&lt;$H54),$J54/12*0.5,$H54&lt;AB$7,$J54/12)</f>
        <v>112.5</v>
      </c>
      <c r="AC54" s="23" cm="1">
        <f t="array" aca="1" ref="AC54" ca="1">_xlfn.IFS($F54&lt;=AC$7,0,$G54&gt;AC$7,0,AND(AC$7&gt;$G54,AC$7&lt;$H54),$L54/12*0.5,$H54&lt;AC$7,$L54/12)</f>
        <v>120.83333333333333</v>
      </c>
      <c r="AD54" s="23" cm="1">
        <f t="array" aca="1" ref="AD54" ca="1">_xlfn.IFS($F54&lt;=AD$7,0,$G54&gt;AD$7,0,AND(AD$7&gt;$G54,AD$7&lt;$H54),$L54/12*0.5,$H54&lt;AD$7,$L54/12)</f>
        <v>120.83333333333333</v>
      </c>
      <c r="AE54" s="23" cm="1">
        <f t="array" aca="1" ref="AE54" ca="1">_xlfn.IFS($F54&lt;=AE$7,0,$G54&gt;AE$7,0,AND(AE$7&gt;$G54,AE$7&lt;$H54),$L54/12*0.5,$H54&lt;AE$7,$L54/12)</f>
        <v>120.83333333333333</v>
      </c>
      <c r="AF54" s="23" cm="1">
        <f t="array" aca="1" ref="AF54" ca="1">_xlfn.IFS($F54&lt;=AF$7,0,$G54&gt;AF$7,0,AND(AF$7&gt;$G54,AF$7&lt;$H54),$L54/12*0.5,$H54&lt;AF$7,$L54/12)</f>
        <v>120.83333333333333</v>
      </c>
      <c r="AG54" s="23" cm="1">
        <f t="array" aca="1" ref="AG54" ca="1">_xlfn.IFS($F54&lt;=AG$7,0,$G54&gt;AG$7,0,AND(AG$7&gt;$G54,AG$7&lt;$H54),$L54/12*0.5,$H54&lt;AG$7,$L54/12)</f>
        <v>120.83333333333333</v>
      </c>
      <c r="AH54" s="23" cm="1">
        <f t="array" aca="1" ref="AH54" ca="1">_xlfn.IFS($F54&lt;=AH$7,0,$G54&gt;AH$7,0,AND(AH$7&gt;$G54,AH$7&lt;$H54),$L54/12*0.5,$H54&lt;AH$7,$L54/12)</f>
        <v>120.83333333333333</v>
      </c>
      <c r="AI54" s="23" cm="1">
        <f t="array" aca="1" ref="AI54" ca="1">_xlfn.IFS($F54&lt;=AI$7,0,$G54&gt;AI$7,0,AND(AI$7&gt;$G54,AI$7&lt;$H54),$L54/12*0.5,$H54&lt;AI$7,$L54/12)</f>
        <v>120.83333333333333</v>
      </c>
      <c r="AJ54" s="23" cm="1">
        <f t="array" aca="1" ref="AJ54" ca="1">_xlfn.IFS($F54&lt;=AJ$7,0,$G54&gt;AJ$7,0,AND(AJ$7&gt;$G54,AJ$7&lt;$H54),$L54/12*0.5,$H54&lt;AJ$7,$L54/12)</f>
        <v>120.83333333333333</v>
      </c>
      <c r="AK54" s="23" cm="1">
        <f t="array" aca="1" ref="AK54" ca="1">_xlfn.IFS($F54&lt;=AK$7,0,$G54&gt;AK$7,0,AND(AK$7&gt;$G54,AK$7&lt;$H54),$L54/12*0.5,$H54&lt;AK$7,$L54/12)</f>
        <v>120.83333333333333</v>
      </c>
      <c r="AL54" s="23" cm="1">
        <f t="array" aca="1" ref="AL54" ca="1">_xlfn.IFS($F54&lt;=AL$7,0,$G54&gt;AL$7,0,AND(AL$7&gt;$G54,AL$7&lt;$H54),$L54/12*0.5,$H54&lt;AL$7,$L54/12)</f>
        <v>120.83333333333333</v>
      </c>
      <c r="AM54" s="23" cm="1">
        <f t="array" aca="1" ref="AM54" ca="1">_xlfn.IFS($F54&lt;=AM$7,0,$G54&gt;AM$7,0,AND(AM$7&gt;$G54,AM$7&lt;$H54),$L54/12*0.5,$H54&lt;AM$7,$L54/12)</f>
        <v>120.83333333333333</v>
      </c>
      <c r="AN54" s="23" cm="1">
        <f t="array" aca="1" ref="AN54" ca="1">_xlfn.IFS($F54&lt;=AN$7,0,$G54&gt;AN$7,0,AND(AN$7&gt;$G54,AN$7&lt;$H54),$L54/12*0.5,$H54&lt;AN$7,$L54/12)</f>
        <v>120.83333333333333</v>
      </c>
      <c r="AO54" s="23" cm="1">
        <f t="array" aca="1" ref="AO54" ca="1">_xlfn.IFS($F54&lt;=AO$7,0,$G54&gt;AO$7,0,AND(AO$7&gt;$G54,AO$7&lt;$H54),$N54/12*0.5,$H54&lt;AO$7,$N54/12)</f>
        <v>120.83333333333333</v>
      </c>
      <c r="AP54" s="23" cm="1">
        <f t="array" aca="1" ref="AP54" ca="1">_xlfn.IFS($F54&lt;=AP$7,0,$G54&gt;AP$7,0,AND(AP$7&gt;$G54,AP$7&lt;$H54),$N54/12*0.5,$H54&lt;AP$7,$N54/12)</f>
        <v>120.83333333333333</v>
      </c>
      <c r="AQ54" s="23" cm="1">
        <f t="array" aca="1" ref="AQ54" ca="1">_xlfn.IFS($F54&lt;=AQ$7,0,$G54&gt;AQ$7,0,AND(AQ$7&gt;$G54,AQ$7&lt;$H54),$N54/12*0.5,$H54&lt;AQ$7,$N54/12)</f>
        <v>120.83333333333333</v>
      </c>
      <c r="AR54" s="23" cm="1">
        <f t="array" aca="1" ref="AR54" ca="1">_xlfn.IFS($F54&lt;=AR$7,0,$G54&gt;AR$7,0,AND(AR$7&gt;$G54,AR$7&lt;$H54),$N54/12*0.5,$H54&lt;AR$7,$N54/12)</f>
        <v>120.83333333333333</v>
      </c>
      <c r="AS54" s="23" cm="1">
        <f t="array" aca="1" ref="AS54" ca="1">_xlfn.IFS($F54&lt;=AS$7,0,$G54&gt;AS$7,0,AND(AS$7&gt;$G54,AS$7&lt;$H54),$N54/12*0.5,$H54&lt;AS$7,$N54/12)</f>
        <v>120.83333333333333</v>
      </c>
      <c r="AT54" s="23" cm="1">
        <f t="array" aca="1" ref="AT54" ca="1">_xlfn.IFS($F54&lt;=AT$7,0,$G54&gt;AT$7,0,AND(AT$7&gt;$G54,AT$7&lt;$H54),$N54/12*0.5,$H54&lt;AT$7,$N54/12)</f>
        <v>120.83333333333333</v>
      </c>
      <c r="AU54" s="23" cm="1">
        <f t="array" aca="1" ref="AU54" ca="1">_xlfn.IFS($F54&lt;=AU$7,0,$G54&gt;AU$7,0,AND(AU$7&gt;$G54,AU$7&lt;$H54),$N54/12*0.5,$H54&lt;AU$7,$N54/12)</f>
        <v>120.83333333333333</v>
      </c>
      <c r="AV54" s="23" cm="1">
        <f t="array" aca="1" ref="AV54" ca="1">_xlfn.IFS($F54&lt;=AV$7,0,$G54&gt;AV$7,0,AND(AV$7&gt;$G54,AV$7&lt;$H54),$N54/12*0.5,$H54&lt;AV$7,$N54/12)</f>
        <v>120.83333333333333</v>
      </c>
      <c r="AW54" s="23" cm="1">
        <f t="array" aca="1" ref="AW54" ca="1">_xlfn.IFS($F54&lt;=AW$7,0,$G54&gt;AW$7,0,AND(AW$7&gt;$G54,AW$7&lt;$H54),$N54/12*0.5,$H54&lt;AW$7,$N54/12)</f>
        <v>120.83333333333333</v>
      </c>
      <c r="AX54" s="23" cm="1">
        <f t="array" aca="1" ref="AX54" ca="1">_xlfn.IFS($F54&lt;=AX$7,0,$G54&gt;AX$7,0,AND(AX$7&gt;$G54,AX$7&lt;$H54),$N54/12*0.5,$H54&lt;AX$7,$N54/12)</f>
        <v>120.83333333333333</v>
      </c>
      <c r="AY54" s="23" cm="1">
        <f t="array" aca="1" ref="AY54" ca="1">_xlfn.IFS($F54&lt;=AY$7,0,$G54&gt;AY$7,0,AND(AY$7&gt;$G54,AY$7&lt;$H54),$N54/12*0.5,$H54&lt;AY$7,$N54/12)</f>
        <v>120.83333333333333</v>
      </c>
    </row>
    <row r="55" spans="1:51" ht="13" x14ac:dyDescent="0.15">
      <c r="A55" s="47"/>
      <c r="B55" s="87">
        <v>48</v>
      </c>
      <c r="C55" s="87" t="s">
        <v>30</v>
      </c>
      <c r="D55" s="88" t="s">
        <v>18</v>
      </c>
      <c r="E55" s="108">
        <v>45671</v>
      </c>
      <c r="F55" s="108" t="s">
        <v>7</v>
      </c>
      <c r="G55" s="21">
        <f>E55+'Assumptions (START HERE)'!$C$17</f>
        <v>45851</v>
      </c>
      <c r="H55" s="21">
        <f>E55+'Assumptions (START HERE)'!$C$18</f>
        <v>45941</v>
      </c>
      <c r="I55" s="91"/>
      <c r="J55" s="23" cm="1">
        <f t="array" aca="1" ref="J55" ca="1">IF(ISBLANK(I55),
INDEX('Assumptions (START HERE)'!$B$23:$E$26,
MATCH(MID(CELL("filename",$A$1),FIND("]",CELL("filename",$A$1))+1,255),'Assumptions (START HERE)'!$B$23:$B$26,0),
MATCH(J$3,'Assumptions (START HERE)'!$B$23:$E$23,0)),I55)</f>
        <v>1350</v>
      </c>
      <c r="K55" s="91"/>
      <c r="L55" s="23" cm="1">
        <f t="array" aca="1" ref="L55" ca="1">IF(ISBLANK(K55),
INDEX('Assumptions (START HERE)'!$B$23:$E$26,
MATCH(MID(CELL("filename",$A$1),FIND("]",CELL("filename",$A$1))+1,255),'Assumptions (START HERE)'!$B$23:$B$26,0),
MATCH(L$3,'Assumptions (START HERE)'!$B$23:$E$23,0)),K55)</f>
        <v>1450</v>
      </c>
      <c r="M55" s="91"/>
      <c r="N55" s="23" cm="1">
        <f t="array" aca="1" ref="N55" ca="1">IF(ISBLANK(M55),
INDEX('Assumptions (START HERE)'!$B$23:$E$26,
MATCH(MID(CELL("filename",$A$1),FIND("]",CELL("filename",$A$1))+1,255),'Assumptions (START HERE)'!$B$23:$B$26,0),
MATCH(N$3,'Assumptions (START HERE)'!$B$23:$E$23,0)),M55)</f>
        <v>1450</v>
      </c>
      <c r="P55" s="23" cm="1">
        <f t="array" aca="1" ref="P55" ca="1">_xlfn.IFS($F55&lt;=P$7,0,$G55&gt;P$7,0,AND(P$7&gt;$G55,P$7&lt;$H55),$J55/12*0.5,$H55&lt;P$7,$J55/12)</f>
        <v>0</v>
      </c>
      <c r="Q55" s="23" cm="1">
        <f t="array" aca="1" ref="Q55" ca="1">_xlfn.IFS($F55&lt;=Q$7,0,$G55&gt;Q$7,0,AND(Q$7&gt;$G55,Q$7&lt;$H55),$J55/12*0.5,$H55&lt;Q$7,$J55/12)</f>
        <v>0</v>
      </c>
      <c r="R55" s="23" cm="1">
        <f t="array" aca="1" ref="R55" ca="1">_xlfn.IFS($F55&lt;=R$7,0,$G55&gt;R$7,0,AND(R$7&gt;$G55,R$7&lt;$H55),$J55/12*0.5,$H55&lt;R$7,$J55/12)</f>
        <v>0</v>
      </c>
      <c r="S55" s="23" cm="1">
        <f t="array" aca="1" ref="S55" ca="1">_xlfn.IFS($F55&lt;=S$7,0,$G55&gt;S$7,0,AND(S$7&gt;$G55,S$7&lt;$H55),$J55/12*0.5,$H55&lt;S$7,$J55/12)</f>
        <v>0</v>
      </c>
      <c r="T55" s="23" cm="1">
        <f t="array" aca="1" ref="T55" ca="1">_xlfn.IFS($F55&lt;=T$7,0,$G55&gt;T$7,0,AND(T$7&gt;$G55,T$7&lt;$H55),$J55/12*0.5,$H55&lt;T$7,$J55/12)</f>
        <v>0</v>
      </c>
      <c r="U55" s="23" cm="1">
        <f t="array" aca="1" ref="U55" ca="1">_xlfn.IFS($F55&lt;=U$7,0,$G55&gt;U$7,0,AND(U$7&gt;$G55,U$7&lt;$H55),$J55/12*0.5,$H55&lt;U$7,$J55/12)</f>
        <v>0</v>
      </c>
      <c r="V55" s="23" cm="1">
        <f t="array" aca="1" ref="V55" ca="1">_xlfn.IFS($F55&lt;=V$7,0,$G55&gt;V$7,0,AND(V$7&gt;$G55,V$7&lt;$H55),$J55/12*0.5,$H55&lt;V$7,$J55/12)</f>
        <v>0</v>
      </c>
      <c r="W55" s="23" cm="1">
        <f t="array" aca="1" ref="W55" ca="1">_xlfn.IFS($F55&lt;=W$7,0,$G55&gt;W$7,0,AND(W$7&gt;$G55,W$7&lt;$H55),$J55/12*0.5,$H55&lt;W$7,$J55/12)</f>
        <v>56.25</v>
      </c>
      <c r="X55" s="23" cm="1">
        <f t="array" aca="1" ref="X55" ca="1">_xlfn.IFS($F55&lt;=X$7,0,$G55&gt;X$7,0,AND(X$7&gt;$G55,X$7&lt;$H55),$J55/12*0.5,$H55&lt;X$7,$J55/12)</f>
        <v>56.25</v>
      </c>
      <c r="Y55" s="23" cm="1">
        <f t="array" aca="1" ref="Y55" ca="1">_xlfn.IFS($F55&lt;=Y$7,0,$G55&gt;Y$7,0,AND(Y$7&gt;$G55,Y$7&lt;$H55),$J55/12*0.5,$H55&lt;Y$7,$J55/12)</f>
        <v>56.25</v>
      </c>
      <c r="Z55" s="23" cm="1">
        <f t="array" aca="1" ref="Z55" ca="1">_xlfn.IFS($F55&lt;=Z$7,0,$G55&gt;Z$7,0,AND(Z$7&gt;$G55,Z$7&lt;$H55),$J55/12*0.5,$H55&lt;Z$7,$J55/12)</f>
        <v>112.5</v>
      </c>
      <c r="AA55" s="23" cm="1">
        <f t="array" aca="1" ref="AA55" ca="1">_xlfn.IFS($F55&lt;=AA$7,0,$G55&gt;AA$7,0,AND(AA$7&gt;$G55,AA$7&lt;$H55),$J55/12*0.5,$H55&lt;AA$7,$J55/12)</f>
        <v>112.5</v>
      </c>
      <c r="AB55" s="23" cm="1">
        <f t="array" aca="1" ref="AB55" ca="1">_xlfn.IFS($F55&lt;=AB$7,0,$G55&gt;AB$7,0,AND(AB$7&gt;$G55,AB$7&lt;$H55),$J55/12*0.5,$H55&lt;AB$7,$J55/12)</f>
        <v>112.5</v>
      </c>
      <c r="AC55" s="23" cm="1">
        <f t="array" aca="1" ref="AC55" ca="1">_xlfn.IFS($F55&lt;=AC$7,0,$G55&gt;AC$7,0,AND(AC$7&gt;$G55,AC$7&lt;$H55),$L55/12*0.5,$H55&lt;AC$7,$L55/12)</f>
        <v>120.83333333333333</v>
      </c>
      <c r="AD55" s="23" cm="1">
        <f t="array" aca="1" ref="AD55" ca="1">_xlfn.IFS($F55&lt;=AD$7,0,$G55&gt;AD$7,0,AND(AD$7&gt;$G55,AD$7&lt;$H55),$L55/12*0.5,$H55&lt;AD$7,$L55/12)</f>
        <v>120.83333333333333</v>
      </c>
      <c r="AE55" s="23" cm="1">
        <f t="array" aca="1" ref="AE55" ca="1">_xlfn.IFS($F55&lt;=AE$7,0,$G55&gt;AE$7,0,AND(AE$7&gt;$G55,AE$7&lt;$H55),$L55/12*0.5,$H55&lt;AE$7,$L55/12)</f>
        <v>120.83333333333333</v>
      </c>
      <c r="AF55" s="23" cm="1">
        <f t="array" aca="1" ref="AF55" ca="1">_xlfn.IFS($F55&lt;=AF$7,0,$G55&gt;AF$7,0,AND(AF$7&gt;$G55,AF$7&lt;$H55),$L55/12*0.5,$H55&lt;AF$7,$L55/12)</f>
        <v>120.83333333333333</v>
      </c>
      <c r="AG55" s="23" cm="1">
        <f t="array" aca="1" ref="AG55" ca="1">_xlfn.IFS($F55&lt;=AG$7,0,$G55&gt;AG$7,0,AND(AG$7&gt;$G55,AG$7&lt;$H55),$L55/12*0.5,$H55&lt;AG$7,$L55/12)</f>
        <v>120.83333333333333</v>
      </c>
      <c r="AH55" s="23" cm="1">
        <f t="array" aca="1" ref="AH55" ca="1">_xlfn.IFS($F55&lt;=AH$7,0,$G55&gt;AH$7,0,AND(AH$7&gt;$G55,AH$7&lt;$H55),$L55/12*0.5,$H55&lt;AH$7,$L55/12)</f>
        <v>120.83333333333333</v>
      </c>
      <c r="AI55" s="23" cm="1">
        <f t="array" aca="1" ref="AI55" ca="1">_xlfn.IFS($F55&lt;=AI$7,0,$G55&gt;AI$7,0,AND(AI$7&gt;$G55,AI$7&lt;$H55),$L55/12*0.5,$H55&lt;AI$7,$L55/12)</f>
        <v>120.83333333333333</v>
      </c>
      <c r="AJ55" s="23" cm="1">
        <f t="array" aca="1" ref="AJ55" ca="1">_xlfn.IFS($F55&lt;=AJ$7,0,$G55&gt;AJ$7,0,AND(AJ$7&gt;$G55,AJ$7&lt;$H55),$L55/12*0.5,$H55&lt;AJ$7,$L55/12)</f>
        <v>120.83333333333333</v>
      </c>
      <c r="AK55" s="23" cm="1">
        <f t="array" aca="1" ref="AK55" ca="1">_xlfn.IFS($F55&lt;=AK$7,0,$G55&gt;AK$7,0,AND(AK$7&gt;$G55,AK$7&lt;$H55),$L55/12*0.5,$H55&lt;AK$7,$L55/12)</f>
        <v>120.83333333333333</v>
      </c>
      <c r="AL55" s="23" cm="1">
        <f t="array" aca="1" ref="AL55" ca="1">_xlfn.IFS($F55&lt;=AL$7,0,$G55&gt;AL$7,0,AND(AL$7&gt;$G55,AL$7&lt;$H55),$L55/12*0.5,$H55&lt;AL$7,$L55/12)</f>
        <v>120.83333333333333</v>
      </c>
      <c r="AM55" s="23" cm="1">
        <f t="array" aca="1" ref="AM55" ca="1">_xlfn.IFS($F55&lt;=AM$7,0,$G55&gt;AM$7,0,AND(AM$7&gt;$G55,AM$7&lt;$H55),$L55/12*0.5,$H55&lt;AM$7,$L55/12)</f>
        <v>120.83333333333333</v>
      </c>
      <c r="AN55" s="23" cm="1">
        <f t="array" aca="1" ref="AN55" ca="1">_xlfn.IFS($F55&lt;=AN$7,0,$G55&gt;AN$7,0,AND(AN$7&gt;$G55,AN$7&lt;$H55),$L55/12*0.5,$H55&lt;AN$7,$L55/12)</f>
        <v>120.83333333333333</v>
      </c>
      <c r="AO55" s="23" cm="1">
        <f t="array" aca="1" ref="AO55" ca="1">_xlfn.IFS($F55&lt;=AO$7,0,$G55&gt;AO$7,0,AND(AO$7&gt;$G55,AO$7&lt;$H55),$N55/12*0.5,$H55&lt;AO$7,$N55/12)</f>
        <v>120.83333333333333</v>
      </c>
      <c r="AP55" s="23" cm="1">
        <f t="array" aca="1" ref="AP55" ca="1">_xlfn.IFS($F55&lt;=AP$7,0,$G55&gt;AP$7,0,AND(AP$7&gt;$G55,AP$7&lt;$H55),$N55/12*0.5,$H55&lt;AP$7,$N55/12)</f>
        <v>120.83333333333333</v>
      </c>
      <c r="AQ55" s="23" cm="1">
        <f t="array" aca="1" ref="AQ55" ca="1">_xlfn.IFS($F55&lt;=AQ$7,0,$G55&gt;AQ$7,0,AND(AQ$7&gt;$G55,AQ$7&lt;$H55),$N55/12*0.5,$H55&lt;AQ$7,$N55/12)</f>
        <v>120.83333333333333</v>
      </c>
      <c r="AR55" s="23" cm="1">
        <f t="array" aca="1" ref="AR55" ca="1">_xlfn.IFS($F55&lt;=AR$7,0,$G55&gt;AR$7,0,AND(AR$7&gt;$G55,AR$7&lt;$H55),$N55/12*0.5,$H55&lt;AR$7,$N55/12)</f>
        <v>120.83333333333333</v>
      </c>
      <c r="AS55" s="23" cm="1">
        <f t="array" aca="1" ref="AS55" ca="1">_xlfn.IFS($F55&lt;=AS$7,0,$G55&gt;AS$7,0,AND(AS$7&gt;$G55,AS$7&lt;$H55),$N55/12*0.5,$H55&lt;AS$7,$N55/12)</f>
        <v>120.83333333333333</v>
      </c>
      <c r="AT55" s="23" cm="1">
        <f t="array" aca="1" ref="AT55" ca="1">_xlfn.IFS($F55&lt;=AT$7,0,$G55&gt;AT$7,0,AND(AT$7&gt;$G55,AT$7&lt;$H55),$N55/12*0.5,$H55&lt;AT$7,$N55/12)</f>
        <v>120.83333333333333</v>
      </c>
      <c r="AU55" s="23" cm="1">
        <f t="array" aca="1" ref="AU55" ca="1">_xlfn.IFS($F55&lt;=AU$7,0,$G55&gt;AU$7,0,AND(AU$7&gt;$G55,AU$7&lt;$H55),$N55/12*0.5,$H55&lt;AU$7,$N55/12)</f>
        <v>120.83333333333333</v>
      </c>
      <c r="AV55" s="23" cm="1">
        <f t="array" aca="1" ref="AV55" ca="1">_xlfn.IFS($F55&lt;=AV$7,0,$G55&gt;AV$7,0,AND(AV$7&gt;$G55,AV$7&lt;$H55),$N55/12*0.5,$H55&lt;AV$7,$N55/12)</f>
        <v>120.83333333333333</v>
      </c>
      <c r="AW55" s="23" cm="1">
        <f t="array" aca="1" ref="AW55" ca="1">_xlfn.IFS($F55&lt;=AW$7,0,$G55&gt;AW$7,0,AND(AW$7&gt;$G55,AW$7&lt;$H55),$N55/12*0.5,$H55&lt;AW$7,$N55/12)</f>
        <v>120.83333333333333</v>
      </c>
      <c r="AX55" s="23" cm="1">
        <f t="array" aca="1" ref="AX55" ca="1">_xlfn.IFS($F55&lt;=AX$7,0,$G55&gt;AX$7,0,AND(AX$7&gt;$G55,AX$7&lt;$H55),$N55/12*0.5,$H55&lt;AX$7,$N55/12)</f>
        <v>120.83333333333333</v>
      </c>
      <c r="AY55" s="23" cm="1">
        <f t="array" aca="1" ref="AY55" ca="1">_xlfn.IFS($F55&lt;=AY$7,0,$G55&gt;AY$7,0,AND(AY$7&gt;$G55,AY$7&lt;$H55),$N55/12*0.5,$H55&lt;AY$7,$N55/12)</f>
        <v>120.83333333333333</v>
      </c>
    </row>
    <row r="56" spans="1:51" ht="13" x14ac:dyDescent="0.15">
      <c r="A56" s="47"/>
      <c r="B56" s="87">
        <v>49</v>
      </c>
      <c r="C56" s="87" t="s">
        <v>30</v>
      </c>
      <c r="D56" s="88" t="s">
        <v>16</v>
      </c>
      <c r="E56" s="108">
        <v>45671</v>
      </c>
      <c r="F56" s="108" t="s">
        <v>7</v>
      </c>
      <c r="G56" s="21">
        <f>E56+'Assumptions (START HERE)'!$C$17</f>
        <v>45851</v>
      </c>
      <c r="H56" s="21">
        <f>E56+'Assumptions (START HERE)'!$C$18</f>
        <v>45941</v>
      </c>
      <c r="I56" s="91"/>
      <c r="J56" s="23" cm="1">
        <f t="array" aca="1" ref="J56" ca="1">IF(ISBLANK(I56),
INDEX('Assumptions (START HERE)'!$B$23:$E$26,
MATCH(MID(CELL("filename",$A$1),FIND("]",CELL("filename",$A$1))+1,255),'Assumptions (START HERE)'!$B$23:$B$26,0),
MATCH(J$3,'Assumptions (START HERE)'!$B$23:$E$23,0)),I56)</f>
        <v>1350</v>
      </c>
      <c r="K56" s="91"/>
      <c r="L56" s="23" cm="1">
        <f t="array" aca="1" ref="L56" ca="1">IF(ISBLANK(K56),
INDEX('Assumptions (START HERE)'!$B$23:$E$26,
MATCH(MID(CELL("filename",$A$1),FIND("]",CELL("filename",$A$1))+1,255),'Assumptions (START HERE)'!$B$23:$B$26,0),
MATCH(L$3,'Assumptions (START HERE)'!$B$23:$E$23,0)),K56)</f>
        <v>1450</v>
      </c>
      <c r="M56" s="91"/>
      <c r="N56" s="23" cm="1">
        <f t="array" aca="1" ref="N56" ca="1">IF(ISBLANK(M56),
INDEX('Assumptions (START HERE)'!$B$23:$E$26,
MATCH(MID(CELL("filename",$A$1),FIND("]",CELL("filename",$A$1))+1,255),'Assumptions (START HERE)'!$B$23:$B$26,0),
MATCH(N$3,'Assumptions (START HERE)'!$B$23:$E$23,0)),M56)</f>
        <v>1450</v>
      </c>
      <c r="P56" s="23" cm="1">
        <f t="array" aca="1" ref="P56" ca="1">_xlfn.IFS($F56&lt;=P$7,0,$G56&gt;P$7,0,AND(P$7&gt;$G56,P$7&lt;$H56),$J56/12*0.5,$H56&lt;P$7,$J56/12)</f>
        <v>0</v>
      </c>
      <c r="Q56" s="23" cm="1">
        <f t="array" aca="1" ref="Q56" ca="1">_xlfn.IFS($F56&lt;=Q$7,0,$G56&gt;Q$7,0,AND(Q$7&gt;$G56,Q$7&lt;$H56),$J56/12*0.5,$H56&lt;Q$7,$J56/12)</f>
        <v>0</v>
      </c>
      <c r="R56" s="23" cm="1">
        <f t="array" aca="1" ref="R56" ca="1">_xlfn.IFS($F56&lt;=R$7,0,$G56&gt;R$7,0,AND(R$7&gt;$G56,R$7&lt;$H56),$J56/12*0.5,$H56&lt;R$7,$J56/12)</f>
        <v>0</v>
      </c>
      <c r="S56" s="23" cm="1">
        <f t="array" aca="1" ref="S56" ca="1">_xlfn.IFS($F56&lt;=S$7,0,$G56&gt;S$7,0,AND(S$7&gt;$G56,S$7&lt;$H56),$J56/12*0.5,$H56&lt;S$7,$J56/12)</f>
        <v>0</v>
      </c>
      <c r="T56" s="23" cm="1">
        <f t="array" aca="1" ref="T56" ca="1">_xlfn.IFS($F56&lt;=T$7,0,$G56&gt;T$7,0,AND(T$7&gt;$G56,T$7&lt;$H56),$J56/12*0.5,$H56&lt;T$7,$J56/12)</f>
        <v>0</v>
      </c>
      <c r="U56" s="23" cm="1">
        <f t="array" aca="1" ref="U56" ca="1">_xlfn.IFS($F56&lt;=U$7,0,$G56&gt;U$7,0,AND(U$7&gt;$G56,U$7&lt;$H56),$J56/12*0.5,$H56&lt;U$7,$J56/12)</f>
        <v>0</v>
      </c>
      <c r="V56" s="23" cm="1">
        <f t="array" aca="1" ref="V56" ca="1">_xlfn.IFS($F56&lt;=V$7,0,$G56&gt;V$7,0,AND(V$7&gt;$G56,V$7&lt;$H56),$J56/12*0.5,$H56&lt;V$7,$J56/12)</f>
        <v>0</v>
      </c>
      <c r="W56" s="23" cm="1">
        <f t="array" aca="1" ref="W56" ca="1">_xlfn.IFS($F56&lt;=W$7,0,$G56&gt;W$7,0,AND(W$7&gt;$G56,W$7&lt;$H56),$J56/12*0.5,$H56&lt;W$7,$J56/12)</f>
        <v>56.25</v>
      </c>
      <c r="X56" s="23" cm="1">
        <f t="array" aca="1" ref="X56" ca="1">_xlfn.IFS($F56&lt;=X$7,0,$G56&gt;X$7,0,AND(X$7&gt;$G56,X$7&lt;$H56),$J56/12*0.5,$H56&lt;X$7,$J56/12)</f>
        <v>56.25</v>
      </c>
      <c r="Y56" s="23" cm="1">
        <f t="array" aca="1" ref="Y56" ca="1">_xlfn.IFS($F56&lt;=Y$7,0,$G56&gt;Y$7,0,AND(Y$7&gt;$G56,Y$7&lt;$H56),$J56/12*0.5,$H56&lt;Y$7,$J56/12)</f>
        <v>56.25</v>
      </c>
      <c r="Z56" s="23" cm="1">
        <f t="array" aca="1" ref="Z56" ca="1">_xlfn.IFS($F56&lt;=Z$7,0,$G56&gt;Z$7,0,AND(Z$7&gt;$G56,Z$7&lt;$H56),$J56/12*0.5,$H56&lt;Z$7,$J56/12)</f>
        <v>112.5</v>
      </c>
      <c r="AA56" s="23" cm="1">
        <f t="array" aca="1" ref="AA56" ca="1">_xlfn.IFS($F56&lt;=AA$7,0,$G56&gt;AA$7,0,AND(AA$7&gt;$G56,AA$7&lt;$H56),$J56/12*0.5,$H56&lt;AA$7,$J56/12)</f>
        <v>112.5</v>
      </c>
      <c r="AB56" s="23" cm="1">
        <f t="array" aca="1" ref="AB56" ca="1">_xlfn.IFS($F56&lt;=AB$7,0,$G56&gt;AB$7,0,AND(AB$7&gt;$G56,AB$7&lt;$H56),$J56/12*0.5,$H56&lt;AB$7,$J56/12)</f>
        <v>112.5</v>
      </c>
      <c r="AC56" s="23" cm="1">
        <f t="array" aca="1" ref="AC56" ca="1">_xlfn.IFS($F56&lt;=AC$7,0,$G56&gt;AC$7,0,AND(AC$7&gt;$G56,AC$7&lt;$H56),$L56/12*0.5,$H56&lt;AC$7,$L56/12)</f>
        <v>120.83333333333333</v>
      </c>
      <c r="AD56" s="23" cm="1">
        <f t="array" aca="1" ref="AD56" ca="1">_xlfn.IFS($F56&lt;=AD$7,0,$G56&gt;AD$7,0,AND(AD$7&gt;$G56,AD$7&lt;$H56),$L56/12*0.5,$H56&lt;AD$7,$L56/12)</f>
        <v>120.83333333333333</v>
      </c>
      <c r="AE56" s="23" cm="1">
        <f t="array" aca="1" ref="AE56" ca="1">_xlfn.IFS($F56&lt;=AE$7,0,$G56&gt;AE$7,0,AND(AE$7&gt;$G56,AE$7&lt;$H56),$L56/12*0.5,$H56&lt;AE$7,$L56/12)</f>
        <v>120.83333333333333</v>
      </c>
      <c r="AF56" s="23" cm="1">
        <f t="array" aca="1" ref="AF56" ca="1">_xlfn.IFS($F56&lt;=AF$7,0,$G56&gt;AF$7,0,AND(AF$7&gt;$G56,AF$7&lt;$H56),$L56/12*0.5,$H56&lt;AF$7,$L56/12)</f>
        <v>120.83333333333333</v>
      </c>
      <c r="AG56" s="23" cm="1">
        <f t="array" aca="1" ref="AG56" ca="1">_xlfn.IFS($F56&lt;=AG$7,0,$G56&gt;AG$7,0,AND(AG$7&gt;$G56,AG$7&lt;$H56),$L56/12*0.5,$H56&lt;AG$7,$L56/12)</f>
        <v>120.83333333333333</v>
      </c>
      <c r="AH56" s="23" cm="1">
        <f t="array" aca="1" ref="AH56" ca="1">_xlfn.IFS($F56&lt;=AH$7,0,$G56&gt;AH$7,0,AND(AH$7&gt;$G56,AH$7&lt;$H56),$L56/12*0.5,$H56&lt;AH$7,$L56/12)</f>
        <v>120.83333333333333</v>
      </c>
      <c r="AI56" s="23" cm="1">
        <f t="array" aca="1" ref="AI56" ca="1">_xlfn.IFS($F56&lt;=AI$7,0,$G56&gt;AI$7,0,AND(AI$7&gt;$G56,AI$7&lt;$H56),$L56/12*0.5,$H56&lt;AI$7,$L56/12)</f>
        <v>120.83333333333333</v>
      </c>
      <c r="AJ56" s="23" cm="1">
        <f t="array" aca="1" ref="AJ56" ca="1">_xlfn.IFS($F56&lt;=AJ$7,0,$G56&gt;AJ$7,0,AND(AJ$7&gt;$G56,AJ$7&lt;$H56),$L56/12*0.5,$H56&lt;AJ$7,$L56/12)</f>
        <v>120.83333333333333</v>
      </c>
      <c r="AK56" s="23" cm="1">
        <f t="array" aca="1" ref="AK56" ca="1">_xlfn.IFS($F56&lt;=AK$7,0,$G56&gt;AK$7,0,AND(AK$7&gt;$G56,AK$7&lt;$H56),$L56/12*0.5,$H56&lt;AK$7,$L56/12)</f>
        <v>120.83333333333333</v>
      </c>
      <c r="AL56" s="23" cm="1">
        <f t="array" aca="1" ref="AL56" ca="1">_xlfn.IFS($F56&lt;=AL$7,0,$G56&gt;AL$7,0,AND(AL$7&gt;$G56,AL$7&lt;$H56),$L56/12*0.5,$H56&lt;AL$7,$L56/12)</f>
        <v>120.83333333333333</v>
      </c>
      <c r="AM56" s="23" cm="1">
        <f t="array" aca="1" ref="AM56" ca="1">_xlfn.IFS($F56&lt;=AM$7,0,$G56&gt;AM$7,0,AND(AM$7&gt;$G56,AM$7&lt;$H56),$L56/12*0.5,$H56&lt;AM$7,$L56/12)</f>
        <v>120.83333333333333</v>
      </c>
      <c r="AN56" s="23" cm="1">
        <f t="array" aca="1" ref="AN56" ca="1">_xlfn.IFS($F56&lt;=AN$7,0,$G56&gt;AN$7,0,AND(AN$7&gt;$G56,AN$7&lt;$H56),$L56/12*0.5,$H56&lt;AN$7,$L56/12)</f>
        <v>120.83333333333333</v>
      </c>
      <c r="AO56" s="23" cm="1">
        <f t="array" aca="1" ref="AO56" ca="1">_xlfn.IFS($F56&lt;=AO$7,0,$G56&gt;AO$7,0,AND(AO$7&gt;$G56,AO$7&lt;$H56),$N56/12*0.5,$H56&lt;AO$7,$N56/12)</f>
        <v>120.83333333333333</v>
      </c>
      <c r="AP56" s="23" cm="1">
        <f t="array" aca="1" ref="AP56" ca="1">_xlfn.IFS($F56&lt;=AP$7,0,$G56&gt;AP$7,0,AND(AP$7&gt;$G56,AP$7&lt;$H56),$N56/12*0.5,$H56&lt;AP$7,$N56/12)</f>
        <v>120.83333333333333</v>
      </c>
      <c r="AQ56" s="23" cm="1">
        <f t="array" aca="1" ref="AQ56" ca="1">_xlfn.IFS($F56&lt;=AQ$7,0,$G56&gt;AQ$7,0,AND(AQ$7&gt;$G56,AQ$7&lt;$H56),$N56/12*0.5,$H56&lt;AQ$7,$N56/12)</f>
        <v>120.83333333333333</v>
      </c>
      <c r="AR56" s="23" cm="1">
        <f t="array" aca="1" ref="AR56" ca="1">_xlfn.IFS($F56&lt;=AR$7,0,$G56&gt;AR$7,0,AND(AR$7&gt;$G56,AR$7&lt;$H56),$N56/12*0.5,$H56&lt;AR$7,$N56/12)</f>
        <v>120.83333333333333</v>
      </c>
      <c r="AS56" s="23" cm="1">
        <f t="array" aca="1" ref="AS56" ca="1">_xlfn.IFS($F56&lt;=AS$7,0,$G56&gt;AS$7,0,AND(AS$7&gt;$G56,AS$7&lt;$H56),$N56/12*0.5,$H56&lt;AS$7,$N56/12)</f>
        <v>120.83333333333333</v>
      </c>
      <c r="AT56" s="23" cm="1">
        <f t="array" aca="1" ref="AT56" ca="1">_xlfn.IFS($F56&lt;=AT$7,0,$G56&gt;AT$7,0,AND(AT$7&gt;$G56,AT$7&lt;$H56),$N56/12*0.5,$H56&lt;AT$7,$N56/12)</f>
        <v>120.83333333333333</v>
      </c>
      <c r="AU56" s="23" cm="1">
        <f t="array" aca="1" ref="AU56" ca="1">_xlfn.IFS($F56&lt;=AU$7,0,$G56&gt;AU$7,0,AND(AU$7&gt;$G56,AU$7&lt;$H56),$N56/12*0.5,$H56&lt;AU$7,$N56/12)</f>
        <v>120.83333333333333</v>
      </c>
      <c r="AV56" s="23" cm="1">
        <f t="array" aca="1" ref="AV56" ca="1">_xlfn.IFS($F56&lt;=AV$7,0,$G56&gt;AV$7,0,AND(AV$7&gt;$G56,AV$7&lt;$H56),$N56/12*0.5,$H56&lt;AV$7,$N56/12)</f>
        <v>120.83333333333333</v>
      </c>
      <c r="AW56" s="23" cm="1">
        <f t="array" aca="1" ref="AW56" ca="1">_xlfn.IFS($F56&lt;=AW$7,0,$G56&gt;AW$7,0,AND(AW$7&gt;$G56,AW$7&lt;$H56),$N56/12*0.5,$H56&lt;AW$7,$N56/12)</f>
        <v>120.83333333333333</v>
      </c>
      <c r="AX56" s="23" cm="1">
        <f t="array" aca="1" ref="AX56" ca="1">_xlfn.IFS($F56&lt;=AX$7,0,$G56&gt;AX$7,0,AND(AX$7&gt;$G56,AX$7&lt;$H56),$N56/12*0.5,$H56&lt;AX$7,$N56/12)</f>
        <v>120.83333333333333</v>
      </c>
      <c r="AY56" s="23" cm="1">
        <f t="array" aca="1" ref="AY56" ca="1">_xlfn.IFS($F56&lt;=AY$7,0,$G56&gt;AY$7,0,AND(AY$7&gt;$G56,AY$7&lt;$H56),$N56/12*0.5,$H56&lt;AY$7,$N56/12)</f>
        <v>120.83333333333333</v>
      </c>
    </row>
    <row r="57" spans="1:51" ht="13" x14ac:dyDescent="0.15">
      <c r="A57" s="47"/>
      <c r="B57" s="87">
        <v>50</v>
      </c>
      <c r="C57" s="87" t="s">
        <v>30</v>
      </c>
      <c r="D57" s="88" t="s">
        <v>18</v>
      </c>
      <c r="E57" s="108">
        <v>45702</v>
      </c>
      <c r="F57" s="108" t="s">
        <v>7</v>
      </c>
      <c r="G57" s="21">
        <f>E57+'Assumptions (START HERE)'!$C$17</f>
        <v>45882</v>
      </c>
      <c r="H57" s="21">
        <f>E57+'Assumptions (START HERE)'!$C$18</f>
        <v>45972</v>
      </c>
      <c r="I57" s="91"/>
      <c r="J57" s="23" cm="1">
        <f t="array" aca="1" ref="J57" ca="1">IF(ISBLANK(I57),
INDEX('Assumptions (START HERE)'!$B$23:$E$26,
MATCH(MID(CELL("filename",$A$1),FIND("]",CELL("filename",$A$1))+1,255),'Assumptions (START HERE)'!$B$23:$B$26,0),
MATCH(J$3,'Assumptions (START HERE)'!$B$23:$E$23,0)),I57)</f>
        <v>1350</v>
      </c>
      <c r="K57" s="91"/>
      <c r="L57" s="23" cm="1">
        <f t="array" aca="1" ref="L57" ca="1">IF(ISBLANK(K57),
INDEX('Assumptions (START HERE)'!$B$23:$E$26,
MATCH(MID(CELL("filename",$A$1),FIND("]",CELL("filename",$A$1))+1,255),'Assumptions (START HERE)'!$B$23:$B$26,0),
MATCH(L$3,'Assumptions (START HERE)'!$B$23:$E$23,0)),K57)</f>
        <v>1450</v>
      </c>
      <c r="M57" s="91"/>
      <c r="N57" s="23" cm="1">
        <f t="array" aca="1" ref="N57" ca="1">IF(ISBLANK(M57),
INDEX('Assumptions (START HERE)'!$B$23:$E$26,
MATCH(MID(CELL("filename",$A$1),FIND("]",CELL("filename",$A$1))+1,255),'Assumptions (START HERE)'!$B$23:$B$26,0),
MATCH(N$3,'Assumptions (START HERE)'!$B$23:$E$23,0)),M57)</f>
        <v>1450</v>
      </c>
      <c r="P57" s="23" cm="1">
        <f t="array" aca="1" ref="P57" ca="1">_xlfn.IFS($F57&lt;=P$7,0,$G57&gt;P$7,0,AND(P$7&gt;$G57,P$7&lt;$H57),$J57/12*0.5,$H57&lt;P$7,$J57/12)</f>
        <v>0</v>
      </c>
      <c r="Q57" s="23" cm="1">
        <f t="array" aca="1" ref="Q57" ca="1">_xlfn.IFS($F57&lt;=Q$7,0,$G57&gt;Q$7,0,AND(Q$7&gt;$G57,Q$7&lt;$H57),$J57/12*0.5,$H57&lt;Q$7,$J57/12)</f>
        <v>0</v>
      </c>
      <c r="R57" s="23" cm="1">
        <f t="array" aca="1" ref="R57" ca="1">_xlfn.IFS($F57&lt;=R$7,0,$G57&gt;R$7,0,AND(R$7&gt;$G57,R$7&lt;$H57),$J57/12*0.5,$H57&lt;R$7,$J57/12)</f>
        <v>0</v>
      </c>
      <c r="S57" s="23" cm="1">
        <f t="array" aca="1" ref="S57" ca="1">_xlfn.IFS($F57&lt;=S$7,0,$G57&gt;S$7,0,AND(S$7&gt;$G57,S$7&lt;$H57),$J57/12*0.5,$H57&lt;S$7,$J57/12)</f>
        <v>0</v>
      </c>
      <c r="T57" s="23" cm="1">
        <f t="array" aca="1" ref="T57" ca="1">_xlfn.IFS($F57&lt;=T$7,0,$G57&gt;T$7,0,AND(T$7&gt;$G57,T$7&lt;$H57),$J57/12*0.5,$H57&lt;T$7,$J57/12)</f>
        <v>0</v>
      </c>
      <c r="U57" s="23" cm="1">
        <f t="array" aca="1" ref="U57" ca="1">_xlfn.IFS($F57&lt;=U$7,0,$G57&gt;U$7,0,AND(U$7&gt;$G57,U$7&lt;$H57),$J57/12*0.5,$H57&lt;U$7,$J57/12)</f>
        <v>0</v>
      </c>
      <c r="V57" s="23" cm="1">
        <f t="array" aca="1" ref="V57" ca="1">_xlfn.IFS($F57&lt;=V$7,0,$G57&gt;V$7,0,AND(V$7&gt;$G57,V$7&lt;$H57),$J57/12*0.5,$H57&lt;V$7,$J57/12)</f>
        <v>0</v>
      </c>
      <c r="W57" s="23" cm="1">
        <f t="array" aca="1" ref="W57" ca="1">_xlfn.IFS($F57&lt;=W$7,0,$G57&gt;W$7,0,AND(W$7&gt;$G57,W$7&lt;$H57),$J57/12*0.5,$H57&lt;W$7,$J57/12)</f>
        <v>0</v>
      </c>
      <c r="X57" s="23" cm="1">
        <f t="array" aca="1" ref="X57" ca="1">_xlfn.IFS($F57&lt;=X$7,0,$G57&gt;X$7,0,AND(X$7&gt;$G57,X$7&lt;$H57),$J57/12*0.5,$H57&lt;X$7,$J57/12)</f>
        <v>56.25</v>
      </c>
      <c r="Y57" s="23" cm="1">
        <f t="array" aca="1" ref="Y57" ca="1">_xlfn.IFS($F57&lt;=Y$7,0,$G57&gt;Y$7,0,AND(Y$7&gt;$G57,Y$7&lt;$H57),$J57/12*0.5,$H57&lt;Y$7,$J57/12)</f>
        <v>56.25</v>
      </c>
      <c r="Z57" s="23" cm="1">
        <f t="array" aca="1" ref="Z57" ca="1">_xlfn.IFS($F57&lt;=Z$7,0,$G57&gt;Z$7,0,AND(Z$7&gt;$G57,Z$7&lt;$H57),$J57/12*0.5,$H57&lt;Z$7,$J57/12)</f>
        <v>56.25</v>
      </c>
      <c r="AA57" s="23" cm="1">
        <f t="array" aca="1" ref="AA57" ca="1">_xlfn.IFS($F57&lt;=AA$7,0,$G57&gt;AA$7,0,AND(AA$7&gt;$G57,AA$7&lt;$H57),$J57/12*0.5,$H57&lt;AA$7,$J57/12)</f>
        <v>112.5</v>
      </c>
      <c r="AB57" s="23" cm="1">
        <f t="array" aca="1" ref="AB57" ca="1">_xlfn.IFS($F57&lt;=AB$7,0,$G57&gt;AB$7,0,AND(AB$7&gt;$G57,AB$7&lt;$H57),$J57/12*0.5,$H57&lt;AB$7,$J57/12)</f>
        <v>112.5</v>
      </c>
      <c r="AC57" s="23" cm="1">
        <f t="array" aca="1" ref="AC57" ca="1">_xlfn.IFS($F57&lt;=AC$7,0,$G57&gt;AC$7,0,AND(AC$7&gt;$G57,AC$7&lt;$H57),$L57/12*0.5,$H57&lt;AC$7,$L57/12)</f>
        <v>120.83333333333333</v>
      </c>
      <c r="AD57" s="23" cm="1">
        <f t="array" aca="1" ref="AD57" ca="1">_xlfn.IFS($F57&lt;=AD$7,0,$G57&gt;AD$7,0,AND(AD$7&gt;$G57,AD$7&lt;$H57),$L57/12*0.5,$H57&lt;AD$7,$L57/12)</f>
        <v>120.83333333333333</v>
      </c>
      <c r="AE57" s="23" cm="1">
        <f t="array" aca="1" ref="AE57" ca="1">_xlfn.IFS($F57&lt;=AE$7,0,$G57&gt;AE$7,0,AND(AE$7&gt;$G57,AE$7&lt;$H57),$L57/12*0.5,$H57&lt;AE$7,$L57/12)</f>
        <v>120.83333333333333</v>
      </c>
      <c r="AF57" s="23" cm="1">
        <f t="array" aca="1" ref="AF57" ca="1">_xlfn.IFS($F57&lt;=AF$7,0,$G57&gt;AF$7,0,AND(AF$7&gt;$G57,AF$7&lt;$H57),$L57/12*0.5,$H57&lt;AF$7,$L57/12)</f>
        <v>120.83333333333333</v>
      </c>
      <c r="AG57" s="23" cm="1">
        <f t="array" aca="1" ref="AG57" ca="1">_xlfn.IFS($F57&lt;=AG$7,0,$G57&gt;AG$7,0,AND(AG$7&gt;$G57,AG$7&lt;$H57),$L57/12*0.5,$H57&lt;AG$7,$L57/12)</f>
        <v>120.83333333333333</v>
      </c>
      <c r="AH57" s="23" cm="1">
        <f t="array" aca="1" ref="AH57" ca="1">_xlfn.IFS($F57&lt;=AH$7,0,$G57&gt;AH$7,0,AND(AH$7&gt;$G57,AH$7&lt;$H57),$L57/12*0.5,$H57&lt;AH$7,$L57/12)</f>
        <v>120.83333333333333</v>
      </c>
      <c r="AI57" s="23" cm="1">
        <f t="array" aca="1" ref="AI57" ca="1">_xlfn.IFS($F57&lt;=AI$7,0,$G57&gt;AI$7,0,AND(AI$7&gt;$G57,AI$7&lt;$H57),$L57/12*0.5,$H57&lt;AI$7,$L57/12)</f>
        <v>120.83333333333333</v>
      </c>
      <c r="AJ57" s="23" cm="1">
        <f t="array" aca="1" ref="AJ57" ca="1">_xlfn.IFS($F57&lt;=AJ$7,0,$G57&gt;AJ$7,0,AND(AJ$7&gt;$G57,AJ$7&lt;$H57),$L57/12*0.5,$H57&lt;AJ$7,$L57/12)</f>
        <v>120.83333333333333</v>
      </c>
      <c r="AK57" s="23" cm="1">
        <f t="array" aca="1" ref="AK57" ca="1">_xlfn.IFS($F57&lt;=AK$7,0,$G57&gt;AK$7,0,AND(AK$7&gt;$G57,AK$7&lt;$H57),$L57/12*0.5,$H57&lt;AK$7,$L57/12)</f>
        <v>120.83333333333333</v>
      </c>
      <c r="AL57" s="23" cm="1">
        <f t="array" aca="1" ref="AL57" ca="1">_xlfn.IFS($F57&lt;=AL$7,0,$G57&gt;AL$7,0,AND(AL$7&gt;$G57,AL$7&lt;$H57),$L57/12*0.5,$H57&lt;AL$7,$L57/12)</f>
        <v>120.83333333333333</v>
      </c>
      <c r="AM57" s="23" cm="1">
        <f t="array" aca="1" ref="AM57" ca="1">_xlfn.IFS($F57&lt;=AM$7,0,$G57&gt;AM$7,0,AND(AM$7&gt;$G57,AM$7&lt;$H57),$L57/12*0.5,$H57&lt;AM$7,$L57/12)</f>
        <v>120.83333333333333</v>
      </c>
      <c r="AN57" s="23" cm="1">
        <f t="array" aca="1" ref="AN57" ca="1">_xlfn.IFS($F57&lt;=AN$7,0,$G57&gt;AN$7,0,AND(AN$7&gt;$G57,AN$7&lt;$H57),$L57/12*0.5,$H57&lt;AN$7,$L57/12)</f>
        <v>120.83333333333333</v>
      </c>
      <c r="AO57" s="23" cm="1">
        <f t="array" aca="1" ref="AO57" ca="1">_xlfn.IFS($F57&lt;=AO$7,0,$G57&gt;AO$7,0,AND(AO$7&gt;$G57,AO$7&lt;$H57),$N57/12*0.5,$H57&lt;AO$7,$N57/12)</f>
        <v>120.83333333333333</v>
      </c>
      <c r="AP57" s="23" cm="1">
        <f t="array" aca="1" ref="AP57" ca="1">_xlfn.IFS($F57&lt;=AP$7,0,$G57&gt;AP$7,0,AND(AP$7&gt;$G57,AP$7&lt;$H57),$N57/12*0.5,$H57&lt;AP$7,$N57/12)</f>
        <v>120.83333333333333</v>
      </c>
      <c r="AQ57" s="23" cm="1">
        <f t="array" aca="1" ref="AQ57" ca="1">_xlfn.IFS($F57&lt;=AQ$7,0,$G57&gt;AQ$7,0,AND(AQ$7&gt;$G57,AQ$7&lt;$H57),$N57/12*0.5,$H57&lt;AQ$7,$N57/12)</f>
        <v>120.83333333333333</v>
      </c>
      <c r="AR57" s="23" cm="1">
        <f t="array" aca="1" ref="AR57" ca="1">_xlfn.IFS($F57&lt;=AR$7,0,$G57&gt;AR$7,0,AND(AR$7&gt;$G57,AR$7&lt;$H57),$N57/12*0.5,$H57&lt;AR$7,$N57/12)</f>
        <v>120.83333333333333</v>
      </c>
      <c r="AS57" s="23" cm="1">
        <f t="array" aca="1" ref="AS57" ca="1">_xlfn.IFS($F57&lt;=AS$7,0,$G57&gt;AS$7,0,AND(AS$7&gt;$G57,AS$7&lt;$H57),$N57/12*0.5,$H57&lt;AS$7,$N57/12)</f>
        <v>120.83333333333333</v>
      </c>
      <c r="AT57" s="23" cm="1">
        <f t="array" aca="1" ref="AT57" ca="1">_xlfn.IFS($F57&lt;=AT$7,0,$G57&gt;AT$7,0,AND(AT$7&gt;$G57,AT$7&lt;$H57),$N57/12*0.5,$H57&lt;AT$7,$N57/12)</f>
        <v>120.83333333333333</v>
      </c>
      <c r="AU57" s="23" cm="1">
        <f t="array" aca="1" ref="AU57" ca="1">_xlfn.IFS($F57&lt;=AU$7,0,$G57&gt;AU$7,0,AND(AU$7&gt;$G57,AU$7&lt;$H57),$N57/12*0.5,$H57&lt;AU$7,$N57/12)</f>
        <v>120.83333333333333</v>
      </c>
      <c r="AV57" s="23" cm="1">
        <f t="array" aca="1" ref="AV57" ca="1">_xlfn.IFS($F57&lt;=AV$7,0,$G57&gt;AV$7,0,AND(AV$7&gt;$G57,AV$7&lt;$H57),$N57/12*0.5,$H57&lt;AV$7,$N57/12)</f>
        <v>120.83333333333333</v>
      </c>
      <c r="AW57" s="23" cm="1">
        <f t="array" aca="1" ref="AW57" ca="1">_xlfn.IFS($F57&lt;=AW$7,0,$G57&gt;AW$7,0,AND(AW$7&gt;$G57,AW$7&lt;$H57),$N57/12*0.5,$H57&lt;AW$7,$N57/12)</f>
        <v>120.83333333333333</v>
      </c>
      <c r="AX57" s="23" cm="1">
        <f t="array" aca="1" ref="AX57" ca="1">_xlfn.IFS($F57&lt;=AX$7,0,$G57&gt;AX$7,0,AND(AX$7&gt;$G57,AX$7&lt;$H57),$N57/12*0.5,$H57&lt;AX$7,$N57/12)</f>
        <v>120.83333333333333</v>
      </c>
      <c r="AY57" s="23" cm="1">
        <f t="array" aca="1" ref="AY57" ca="1">_xlfn.IFS($F57&lt;=AY$7,0,$G57&gt;AY$7,0,AND(AY$7&gt;$G57,AY$7&lt;$H57),$N57/12*0.5,$H57&lt;AY$7,$N57/12)</f>
        <v>120.83333333333333</v>
      </c>
    </row>
    <row r="58" spans="1:51" ht="13" x14ac:dyDescent="0.15">
      <c r="A58" s="47"/>
      <c r="B58" s="87">
        <v>51</v>
      </c>
      <c r="C58" s="87" t="s">
        <v>30</v>
      </c>
      <c r="D58" s="89" t="s">
        <v>13</v>
      </c>
      <c r="E58" s="108">
        <v>45702</v>
      </c>
      <c r="F58" s="108" t="s">
        <v>7</v>
      </c>
      <c r="G58" s="21">
        <f>E58+'Assumptions (START HERE)'!$C$17</f>
        <v>45882</v>
      </c>
      <c r="H58" s="21">
        <f>E58+'Assumptions (START HERE)'!$C$18</f>
        <v>45972</v>
      </c>
      <c r="I58" s="91"/>
      <c r="J58" s="23" cm="1">
        <f t="array" aca="1" ref="J58" ca="1">IF(ISBLANK(I58),
INDEX('Assumptions (START HERE)'!$B$23:$E$26,
MATCH(MID(CELL("filename",$A$1),FIND("]",CELL("filename",$A$1))+1,255),'Assumptions (START HERE)'!$B$23:$B$26,0),
MATCH(J$3,'Assumptions (START HERE)'!$B$23:$E$23,0)),I58)</f>
        <v>1350</v>
      </c>
      <c r="K58" s="91"/>
      <c r="L58" s="23" cm="1">
        <f t="array" aca="1" ref="L58" ca="1">IF(ISBLANK(K58),
INDEX('Assumptions (START HERE)'!$B$23:$E$26,
MATCH(MID(CELL("filename",$A$1),FIND("]",CELL("filename",$A$1))+1,255),'Assumptions (START HERE)'!$B$23:$B$26,0),
MATCH(L$3,'Assumptions (START HERE)'!$B$23:$E$23,0)),K58)</f>
        <v>1450</v>
      </c>
      <c r="M58" s="91"/>
      <c r="N58" s="23" cm="1">
        <f t="array" aca="1" ref="N58" ca="1">IF(ISBLANK(M58),
INDEX('Assumptions (START HERE)'!$B$23:$E$26,
MATCH(MID(CELL("filename",$A$1),FIND("]",CELL("filename",$A$1))+1,255),'Assumptions (START HERE)'!$B$23:$B$26,0),
MATCH(N$3,'Assumptions (START HERE)'!$B$23:$E$23,0)),M58)</f>
        <v>1450</v>
      </c>
      <c r="P58" s="23" cm="1">
        <f t="array" aca="1" ref="P58" ca="1">_xlfn.IFS($F58&lt;=P$7,0,$G58&gt;P$7,0,AND(P$7&gt;$G58,P$7&lt;$H58),$J58/12*0.5,$H58&lt;P$7,$J58/12)</f>
        <v>0</v>
      </c>
      <c r="Q58" s="23" cm="1">
        <f t="array" aca="1" ref="Q58" ca="1">_xlfn.IFS($F58&lt;=Q$7,0,$G58&gt;Q$7,0,AND(Q$7&gt;$G58,Q$7&lt;$H58),$J58/12*0.5,$H58&lt;Q$7,$J58/12)</f>
        <v>0</v>
      </c>
      <c r="R58" s="23" cm="1">
        <f t="array" aca="1" ref="R58" ca="1">_xlfn.IFS($F58&lt;=R$7,0,$G58&gt;R$7,0,AND(R$7&gt;$G58,R$7&lt;$H58),$J58/12*0.5,$H58&lt;R$7,$J58/12)</f>
        <v>0</v>
      </c>
      <c r="S58" s="23" cm="1">
        <f t="array" aca="1" ref="S58" ca="1">_xlfn.IFS($F58&lt;=S$7,0,$G58&gt;S$7,0,AND(S$7&gt;$G58,S$7&lt;$H58),$J58/12*0.5,$H58&lt;S$7,$J58/12)</f>
        <v>0</v>
      </c>
      <c r="T58" s="23" cm="1">
        <f t="array" aca="1" ref="T58" ca="1">_xlfn.IFS($F58&lt;=T$7,0,$G58&gt;T$7,0,AND(T$7&gt;$G58,T$7&lt;$H58),$J58/12*0.5,$H58&lt;T$7,$J58/12)</f>
        <v>0</v>
      </c>
      <c r="U58" s="23" cm="1">
        <f t="array" aca="1" ref="U58" ca="1">_xlfn.IFS($F58&lt;=U$7,0,$G58&gt;U$7,0,AND(U$7&gt;$G58,U$7&lt;$H58),$J58/12*0.5,$H58&lt;U$7,$J58/12)</f>
        <v>0</v>
      </c>
      <c r="V58" s="23" cm="1">
        <f t="array" aca="1" ref="V58" ca="1">_xlfn.IFS($F58&lt;=V$7,0,$G58&gt;V$7,0,AND(V$7&gt;$G58,V$7&lt;$H58),$J58/12*0.5,$H58&lt;V$7,$J58/12)</f>
        <v>0</v>
      </c>
      <c r="W58" s="23" cm="1">
        <f t="array" aca="1" ref="W58" ca="1">_xlfn.IFS($F58&lt;=W$7,0,$G58&gt;W$7,0,AND(W$7&gt;$G58,W$7&lt;$H58),$J58/12*0.5,$H58&lt;W$7,$J58/12)</f>
        <v>0</v>
      </c>
      <c r="X58" s="23" cm="1">
        <f t="array" aca="1" ref="X58" ca="1">_xlfn.IFS($F58&lt;=X$7,0,$G58&gt;X$7,0,AND(X$7&gt;$G58,X$7&lt;$H58),$J58/12*0.5,$H58&lt;X$7,$J58/12)</f>
        <v>56.25</v>
      </c>
      <c r="Y58" s="23" cm="1">
        <f t="array" aca="1" ref="Y58" ca="1">_xlfn.IFS($F58&lt;=Y$7,0,$G58&gt;Y$7,0,AND(Y$7&gt;$G58,Y$7&lt;$H58),$J58/12*0.5,$H58&lt;Y$7,$J58/12)</f>
        <v>56.25</v>
      </c>
      <c r="Z58" s="23" cm="1">
        <f t="array" aca="1" ref="Z58" ca="1">_xlfn.IFS($F58&lt;=Z$7,0,$G58&gt;Z$7,0,AND(Z$7&gt;$G58,Z$7&lt;$H58),$J58/12*0.5,$H58&lt;Z$7,$J58/12)</f>
        <v>56.25</v>
      </c>
      <c r="AA58" s="23" cm="1">
        <f t="array" aca="1" ref="AA58" ca="1">_xlfn.IFS($F58&lt;=AA$7,0,$G58&gt;AA$7,0,AND(AA$7&gt;$G58,AA$7&lt;$H58),$J58/12*0.5,$H58&lt;AA$7,$J58/12)</f>
        <v>112.5</v>
      </c>
      <c r="AB58" s="23" cm="1">
        <f t="array" aca="1" ref="AB58" ca="1">_xlfn.IFS($F58&lt;=AB$7,0,$G58&gt;AB$7,0,AND(AB$7&gt;$G58,AB$7&lt;$H58),$J58/12*0.5,$H58&lt;AB$7,$J58/12)</f>
        <v>112.5</v>
      </c>
      <c r="AC58" s="23" cm="1">
        <f t="array" aca="1" ref="AC58" ca="1">_xlfn.IFS($F58&lt;=AC$7,0,$G58&gt;AC$7,0,AND(AC$7&gt;$G58,AC$7&lt;$H58),$L58/12*0.5,$H58&lt;AC$7,$L58/12)</f>
        <v>120.83333333333333</v>
      </c>
      <c r="AD58" s="23" cm="1">
        <f t="array" aca="1" ref="AD58" ca="1">_xlfn.IFS($F58&lt;=AD$7,0,$G58&gt;AD$7,0,AND(AD$7&gt;$G58,AD$7&lt;$H58),$L58/12*0.5,$H58&lt;AD$7,$L58/12)</f>
        <v>120.83333333333333</v>
      </c>
      <c r="AE58" s="23" cm="1">
        <f t="array" aca="1" ref="AE58" ca="1">_xlfn.IFS($F58&lt;=AE$7,0,$G58&gt;AE$7,0,AND(AE$7&gt;$G58,AE$7&lt;$H58),$L58/12*0.5,$H58&lt;AE$7,$L58/12)</f>
        <v>120.83333333333333</v>
      </c>
      <c r="AF58" s="23" cm="1">
        <f t="array" aca="1" ref="AF58" ca="1">_xlfn.IFS($F58&lt;=AF$7,0,$G58&gt;AF$7,0,AND(AF$7&gt;$G58,AF$7&lt;$H58),$L58/12*0.5,$H58&lt;AF$7,$L58/12)</f>
        <v>120.83333333333333</v>
      </c>
      <c r="AG58" s="23" cm="1">
        <f t="array" aca="1" ref="AG58" ca="1">_xlfn.IFS($F58&lt;=AG$7,0,$G58&gt;AG$7,0,AND(AG$7&gt;$G58,AG$7&lt;$H58),$L58/12*0.5,$H58&lt;AG$7,$L58/12)</f>
        <v>120.83333333333333</v>
      </c>
      <c r="AH58" s="23" cm="1">
        <f t="array" aca="1" ref="AH58" ca="1">_xlfn.IFS($F58&lt;=AH$7,0,$G58&gt;AH$7,0,AND(AH$7&gt;$G58,AH$7&lt;$H58),$L58/12*0.5,$H58&lt;AH$7,$L58/12)</f>
        <v>120.83333333333333</v>
      </c>
      <c r="AI58" s="23" cm="1">
        <f t="array" aca="1" ref="AI58" ca="1">_xlfn.IFS($F58&lt;=AI$7,0,$G58&gt;AI$7,0,AND(AI$7&gt;$G58,AI$7&lt;$H58),$L58/12*0.5,$H58&lt;AI$7,$L58/12)</f>
        <v>120.83333333333333</v>
      </c>
      <c r="AJ58" s="23" cm="1">
        <f t="array" aca="1" ref="AJ58" ca="1">_xlfn.IFS($F58&lt;=AJ$7,0,$G58&gt;AJ$7,0,AND(AJ$7&gt;$G58,AJ$7&lt;$H58),$L58/12*0.5,$H58&lt;AJ$7,$L58/12)</f>
        <v>120.83333333333333</v>
      </c>
      <c r="AK58" s="23" cm="1">
        <f t="array" aca="1" ref="AK58" ca="1">_xlfn.IFS($F58&lt;=AK$7,0,$G58&gt;AK$7,0,AND(AK$7&gt;$G58,AK$7&lt;$H58),$L58/12*0.5,$H58&lt;AK$7,$L58/12)</f>
        <v>120.83333333333333</v>
      </c>
      <c r="AL58" s="23" cm="1">
        <f t="array" aca="1" ref="AL58" ca="1">_xlfn.IFS($F58&lt;=AL$7,0,$G58&gt;AL$7,0,AND(AL$7&gt;$G58,AL$7&lt;$H58),$L58/12*0.5,$H58&lt;AL$7,$L58/12)</f>
        <v>120.83333333333333</v>
      </c>
      <c r="AM58" s="23" cm="1">
        <f t="array" aca="1" ref="AM58" ca="1">_xlfn.IFS($F58&lt;=AM$7,0,$G58&gt;AM$7,0,AND(AM$7&gt;$G58,AM$7&lt;$H58),$L58/12*0.5,$H58&lt;AM$7,$L58/12)</f>
        <v>120.83333333333333</v>
      </c>
      <c r="AN58" s="23" cm="1">
        <f t="array" aca="1" ref="AN58" ca="1">_xlfn.IFS($F58&lt;=AN$7,0,$G58&gt;AN$7,0,AND(AN$7&gt;$G58,AN$7&lt;$H58),$L58/12*0.5,$H58&lt;AN$7,$L58/12)</f>
        <v>120.83333333333333</v>
      </c>
      <c r="AO58" s="23" cm="1">
        <f t="array" aca="1" ref="AO58" ca="1">_xlfn.IFS($F58&lt;=AO$7,0,$G58&gt;AO$7,0,AND(AO$7&gt;$G58,AO$7&lt;$H58),$N58/12*0.5,$H58&lt;AO$7,$N58/12)</f>
        <v>120.83333333333333</v>
      </c>
      <c r="AP58" s="23" cm="1">
        <f t="array" aca="1" ref="AP58" ca="1">_xlfn.IFS($F58&lt;=AP$7,0,$G58&gt;AP$7,0,AND(AP$7&gt;$G58,AP$7&lt;$H58),$N58/12*0.5,$H58&lt;AP$7,$N58/12)</f>
        <v>120.83333333333333</v>
      </c>
      <c r="AQ58" s="23" cm="1">
        <f t="array" aca="1" ref="AQ58" ca="1">_xlfn.IFS($F58&lt;=AQ$7,0,$G58&gt;AQ$7,0,AND(AQ$7&gt;$G58,AQ$7&lt;$H58),$N58/12*0.5,$H58&lt;AQ$7,$N58/12)</f>
        <v>120.83333333333333</v>
      </c>
      <c r="AR58" s="23" cm="1">
        <f t="array" aca="1" ref="AR58" ca="1">_xlfn.IFS($F58&lt;=AR$7,0,$G58&gt;AR$7,0,AND(AR$7&gt;$G58,AR$7&lt;$H58),$N58/12*0.5,$H58&lt;AR$7,$N58/12)</f>
        <v>120.83333333333333</v>
      </c>
      <c r="AS58" s="23" cm="1">
        <f t="array" aca="1" ref="AS58" ca="1">_xlfn.IFS($F58&lt;=AS$7,0,$G58&gt;AS$7,0,AND(AS$7&gt;$G58,AS$7&lt;$H58),$N58/12*0.5,$H58&lt;AS$7,$N58/12)</f>
        <v>120.83333333333333</v>
      </c>
      <c r="AT58" s="23" cm="1">
        <f t="array" aca="1" ref="AT58" ca="1">_xlfn.IFS($F58&lt;=AT$7,0,$G58&gt;AT$7,0,AND(AT$7&gt;$G58,AT$7&lt;$H58),$N58/12*0.5,$H58&lt;AT$7,$N58/12)</f>
        <v>120.83333333333333</v>
      </c>
      <c r="AU58" s="23" cm="1">
        <f t="array" aca="1" ref="AU58" ca="1">_xlfn.IFS($F58&lt;=AU$7,0,$G58&gt;AU$7,0,AND(AU$7&gt;$G58,AU$7&lt;$H58),$N58/12*0.5,$H58&lt;AU$7,$N58/12)</f>
        <v>120.83333333333333</v>
      </c>
      <c r="AV58" s="23" cm="1">
        <f t="array" aca="1" ref="AV58" ca="1">_xlfn.IFS($F58&lt;=AV$7,0,$G58&gt;AV$7,0,AND(AV$7&gt;$G58,AV$7&lt;$H58),$N58/12*0.5,$H58&lt;AV$7,$N58/12)</f>
        <v>120.83333333333333</v>
      </c>
      <c r="AW58" s="23" cm="1">
        <f t="array" aca="1" ref="AW58" ca="1">_xlfn.IFS($F58&lt;=AW$7,0,$G58&gt;AW$7,0,AND(AW$7&gt;$G58,AW$7&lt;$H58),$N58/12*0.5,$H58&lt;AW$7,$N58/12)</f>
        <v>120.83333333333333</v>
      </c>
      <c r="AX58" s="23" cm="1">
        <f t="array" aca="1" ref="AX58" ca="1">_xlfn.IFS($F58&lt;=AX$7,0,$G58&gt;AX$7,0,AND(AX$7&gt;$G58,AX$7&lt;$H58),$N58/12*0.5,$H58&lt;AX$7,$N58/12)</f>
        <v>120.83333333333333</v>
      </c>
      <c r="AY58" s="23" cm="1">
        <f t="array" aca="1" ref="AY58" ca="1">_xlfn.IFS($F58&lt;=AY$7,0,$G58&gt;AY$7,0,AND(AY$7&gt;$G58,AY$7&lt;$H58),$N58/12*0.5,$H58&lt;AY$7,$N58/12)</f>
        <v>120.83333333333333</v>
      </c>
    </row>
    <row r="59" spans="1:51" ht="13" x14ac:dyDescent="0.15">
      <c r="A59" s="47"/>
      <c r="B59" s="87">
        <v>52</v>
      </c>
      <c r="C59" s="87" t="s">
        <v>30</v>
      </c>
      <c r="D59" s="88" t="s">
        <v>18</v>
      </c>
      <c r="E59" s="108">
        <v>45702</v>
      </c>
      <c r="F59" s="108" t="s">
        <v>7</v>
      </c>
      <c r="G59" s="21">
        <f>E59+'Assumptions (START HERE)'!$C$17</f>
        <v>45882</v>
      </c>
      <c r="H59" s="21">
        <f>E59+'Assumptions (START HERE)'!$C$18</f>
        <v>45972</v>
      </c>
      <c r="I59" s="91"/>
      <c r="J59" s="23" cm="1">
        <f t="array" aca="1" ref="J59" ca="1">IF(ISBLANK(I59),
INDEX('Assumptions (START HERE)'!$B$23:$E$26,
MATCH(MID(CELL("filename",$A$1),FIND("]",CELL("filename",$A$1))+1,255),'Assumptions (START HERE)'!$B$23:$B$26,0),
MATCH(J$3,'Assumptions (START HERE)'!$B$23:$E$23,0)),I59)</f>
        <v>1350</v>
      </c>
      <c r="K59" s="91"/>
      <c r="L59" s="23" cm="1">
        <f t="array" aca="1" ref="L59" ca="1">IF(ISBLANK(K59),
INDEX('Assumptions (START HERE)'!$B$23:$E$26,
MATCH(MID(CELL("filename",$A$1),FIND("]",CELL("filename",$A$1))+1,255),'Assumptions (START HERE)'!$B$23:$B$26,0),
MATCH(L$3,'Assumptions (START HERE)'!$B$23:$E$23,0)),K59)</f>
        <v>1450</v>
      </c>
      <c r="M59" s="91"/>
      <c r="N59" s="23" cm="1">
        <f t="array" aca="1" ref="N59" ca="1">IF(ISBLANK(M59),
INDEX('Assumptions (START HERE)'!$B$23:$E$26,
MATCH(MID(CELL("filename",$A$1),FIND("]",CELL("filename",$A$1))+1,255),'Assumptions (START HERE)'!$B$23:$B$26,0),
MATCH(N$3,'Assumptions (START HERE)'!$B$23:$E$23,0)),M59)</f>
        <v>1450</v>
      </c>
      <c r="P59" s="23" cm="1">
        <f t="array" aca="1" ref="P59" ca="1">_xlfn.IFS($F59&lt;=P$7,0,$G59&gt;P$7,0,AND(P$7&gt;$G59,P$7&lt;$H59),$J59/12*0.5,$H59&lt;P$7,$J59/12)</f>
        <v>0</v>
      </c>
      <c r="Q59" s="23" cm="1">
        <f t="array" aca="1" ref="Q59" ca="1">_xlfn.IFS($F59&lt;=Q$7,0,$G59&gt;Q$7,0,AND(Q$7&gt;$G59,Q$7&lt;$H59),$J59/12*0.5,$H59&lt;Q$7,$J59/12)</f>
        <v>0</v>
      </c>
      <c r="R59" s="23" cm="1">
        <f t="array" aca="1" ref="R59" ca="1">_xlfn.IFS($F59&lt;=R$7,0,$G59&gt;R$7,0,AND(R$7&gt;$G59,R$7&lt;$H59),$J59/12*0.5,$H59&lt;R$7,$J59/12)</f>
        <v>0</v>
      </c>
      <c r="S59" s="23" cm="1">
        <f t="array" aca="1" ref="S59" ca="1">_xlfn.IFS($F59&lt;=S$7,0,$G59&gt;S$7,0,AND(S$7&gt;$G59,S$7&lt;$H59),$J59/12*0.5,$H59&lt;S$7,$J59/12)</f>
        <v>0</v>
      </c>
      <c r="T59" s="23" cm="1">
        <f t="array" aca="1" ref="T59" ca="1">_xlfn.IFS($F59&lt;=T$7,0,$G59&gt;T$7,0,AND(T$7&gt;$G59,T$7&lt;$H59),$J59/12*0.5,$H59&lt;T$7,$J59/12)</f>
        <v>0</v>
      </c>
      <c r="U59" s="23" cm="1">
        <f t="array" aca="1" ref="U59" ca="1">_xlfn.IFS($F59&lt;=U$7,0,$G59&gt;U$7,0,AND(U$7&gt;$G59,U$7&lt;$H59),$J59/12*0.5,$H59&lt;U$7,$J59/12)</f>
        <v>0</v>
      </c>
      <c r="V59" s="23" cm="1">
        <f t="array" aca="1" ref="V59" ca="1">_xlfn.IFS($F59&lt;=V$7,0,$G59&gt;V$7,0,AND(V$7&gt;$G59,V$7&lt;$H59),$J59/12*0.5,$H59&lt;V$7,$J59/12)</f>
        <v>0</v>
      </c>
      <c r="W59" s="23" cm="1">
        <f t="array" aca="1" ref="W59" ca="1">_xlfn.IFS($F59&lt;=W$7,0,$G59&gt;W$7,0,AND(W$7&gt;$G59,W$7&lt;$H59),$J59/12*0.5,$H59&lt;W$7,$J59/12)</f>
        <v>0</v>
      </c>
      <c r="X59" s="23" cm="1">
        <f t="array" aca="1" ref="X59" ca="1">_xlfn.IFS($F59&lt;=X$7,0,$G59&gt;X$7,0,AND(X$7&gt;$G59,X$7&lt;$H59),$J59/12*0.5,$H59&lt;X$7,$J59/12)</f>
        <v>56.25</v>
      </c>
      <c r="Y59" s="23" cm="1">
        <f t="array" aca="1" ref="Y59" ca="1">_xlfn.IFS($F59&lt;=Y$7,0,$G59&gt;Y$7,0,AND(Y$7&gt;$G59,Y$7&lt;$H59),$J59/12*0.5,$H59&lt;Y$7,$J59/12)</f>
        <v>56.25</v>
      </c>
      <c r="Z59" s="23" cm="1">
        <f t="array" aca="1" ref="Z59" ca="1">_xlfn.IFS($F59&lt;=Z$7,0,$G59&gt;Z$7,0,AND(Z$7&gt;$G59,Z$7&lt;$H59),$J59/12*0.5,$H59&lt;Z$7,$J59/12)</f>
        <v>56.25</v>
      </c>
      <c r="AA59" s="23" cm="1">
        <f t="array" aca="1" ref="AA59" ca="1">_xlfn.IFS($F59&lt;=AA$7,0,$G59&gt;AA$7,0,AND(AA$7&gt;$G59,AA$7&lt;$H59),$J59/12*0.5,$H59&lt;AA$7,$J59/12)</f>
        <v>112.5</v>
      </c>
      <c r="AB59" s="23" cm="1">
        <f t="array" aca="1" ref="AB59" ca="1">_xlfn.IFS($F59&lt;=AB$7,0,$G59&gt;AB$7,0,AND(AB$7&gt;$G59,AB$7&lt;$H59),$J59/12*0.5,$H59&lt;AB$7,$J59/12)</f>
        <v>112.5</v>
      </c>
      <c r="AC59" s="23" cm="1">
        <f t="array" aca="1" ref="AC59" ca="1">_xlfn.IFS($F59&lt;=AC$7,0,$G59&gt;AC$7,0,AND(AC$7&gt;$G59,AC$7&lt;$H59),$L59/12*0.5,$H59&lt;AC$7,$L59/12)</f>
        <v>120.83333333333333</v>
      </c>
      <c r="AD59" s="23" cm="1">
        <f t="array" aca="1" ref="AD59" ca="1">_xlfn.IFS($F59&lt;=AD$7,0,$G59&gt;AD$7,0,AND(AD$7&gt;$G59,AD$7&lt;$H59),$L59/12*0.5,$H59&lt;AD$7,$L59/12)</f>
        <v>120.83333333333333</v>
      </c>
      <c r="AE59" s="23" cm="1">
        <f t="array" aca="1" ref="AE59" ca="1">_xlfn.IFS($F59&lt;=AE$7,0,$G59&gt;AE$7,0,AND(AE$7&gt;$G59,AE$7&lt;$H59),$L59/12*0.5,$H59&lt;AE$7,$L59/12)</f>
        <v>120.83333333333333</v>
      </c>
      <c r="AF59" s="23" cm="1">
        <f t="array" aca="1" ref="AF59" ca="1">_xlfn.IFS($F59&lt;=AF$7,0,$G59&gt;AF$7,0,AND(AF$7&gt;$G59,AF$7&lt;$H59),$L59/12*0.5,$H59&lt;AF$7,$L59/12)</f>
        <v>120.83333333333333</v>
      </c>
      <c r="AG59" s="23" cm="1">
        <f t="array" aca="1" ref="AG59" ca="1">_xlfn.IFS($F59&lt;=AG$7,0,$G59&gt;AG$7,0,AND(AG$7&gt;$G59,AG$7&lt;$H59),$L59/12*0.5,$H59&lt;AG$7,$L59/12)</f>
        <v>120.83333333333333</v>
      </c>
      <c r="AH59" s="23" cm="1">
        <f t="array" aca="1" ref="AH59" ca="1">_xlfn.IFS($F59&lt;=AH$7,0,$G59&gt;AH$7,0,AND(AH$7&gt;$G59,AH$7&lt;$H59),$L59/12*0.5,$H59&lt;AH$7,$L59/12)</f>
        <v>120.83333333333333</v>
      </c>
      <c r="AI59" s="23" cm="1">
        <f t="array" aca="1" ref="AI59" ca="1">_xlfn.IFS($F59&lt;=AI$7,0,$G59&gt;AI$7,0,AND(AI$7&gt;$G59,AI$7&lt;$H59),$L59/12*0.5,$H59&lt;AI$7,$L59/12)</f>
        <v>120.83333333333333</v>
      </c>
      <c r="AJ59" s="23" cm="1">
        <f t="array" aca="1" ref="AJ59" ca="1">_xlfn.IFS($F59&lt;=AJ$7,0,$G59&gt;AJ$7,0,AND(AJ$7&gt;$G59,AJ$7&lt;$H59),$L59/12*0.5,$H59&lt;AJ$7,$L59/12)</f>
        <v>120.83333333333333</v>
      </c>
      <c r="AK59" s="23" cm="1">
        <f t="array" aca="1" ref="AK59" ca="1">_xlfn.IFS($F59&lt;=AK$7,0,$G59&gt;AK$7,0,AND(AK$7&gt;$G59,AK$7&lt;$H59),$L59/12*0.5,$H59&lt;AK$7,$L59/12)</f>
        <v>120.83333333333333</v>
      </c>
      <c r="AL59" s="23" cm="1">
        <f t="array" aca="1" ref="AL59" ca="1">_xlfn.IFS($F59&lt;=AL$7,0,$G59&gt;AL$7,0,AND(AL$7&gt;$G59,AL$7&lt;$H59),$L59/12*0.5,$H59&lt;AL$7,$L59/12)</f>
        <v>120.83333333333333</v>
      </c>
      <c r="AM59" s="23" cm="1">
        <f t="array" aca="1" ref="AM59" ca="1">_xlfn.IFS($F59&lt;=AM$7,0,$G59&gt;AM$7,0,AND(AM$7&gt;$G59,AM$7&lt;$H59),$L59/12*0.5,$H59&lt;AM$7,$L59/12)</f>
        <v>120.83333333333333</v>
      </c>
      <c r="AN59" s="23" cm="1">
        <f t="array" aca="1" ref="AN59" ca="1">_xlfn.IFS($F59&lt;=AN$7,0,$G59&gt;AN$7,0,AND(AN$7&gt;$G59,AN$7&lt;$H59),$L59/12*0.5,$H59&lt;AN$7,$L59/12)</f>
        <v>120.83333333333333</v>
      </c>
      <c r="AO59" s="23" cm="1">
        <f t="array" aca="1" ref="AO59" ca="1">_xlfn.IFS($F59&lt;=AO$7,0,$G59&gt;AO$7,0,AND(AO$7&gt;$G59,AO$7&lt;$H59),$N59/12*0.5,$H59&lt;AO$7,$N59/12)</f>
        <v>120.83333333333333</v>
      </c>
      <c r="AP59" s="23" cm="1">
        <f t="array" aca="1" ref="AP59" ca="1">_xlfn.IFS($F59&lt;=AP$7,0,$G59&gt;AP$7,0,AND(AP$7&gt;$G59,AP$7&lt;$H59),$N59/12*0.5,$H59&lt;AP$7,$N59/12)</f>
        <v>120.83333333333333</v>
      </c>
      <c r="AQ59" s="23" cm="1">
        <f t="array" aca="1" ref="AQ59" ca="1">_xlfn.IFS($F59&lt;=AQ$7,0,$G59&gt;AQ$7,0,AND(AQ$7&gt;$G59,AQ$7&lt;$H59),$N59/12*0.5,$H59&lt;AQ$7,$N59/12)</f>
        <v>120.83333333333333</v>
      </c>
      <c r="AR59" s="23" cm="1">
        <f t="array" aca="1" ref="AR59" ca="1">_xlfn.IFS($F59&lt;=AR$7,0,$G59&gt;AR$7,0,AND(AR$7&gt;$G59,AR$7&lt;$H59),$N59/12*0.5,$H59&lt;AR$7,$N59/12)</f>
        <v>120.83333333333333</v>
      </c>
      <c r="AS59" s="23" cm="1">
        <f t="array" aca="1" ref="AS59" ca="1">_xlfn.IFS($F59&lt;=AS$7,0,$G59&gt;AS$7,0,AND(AS$7&gt;$G59,AS$7&lt;$H59),$N59/12*0.5,$H59&lt;AS$7,$N59/12)</f>
        <v>120.83333333333333</v>
      </c>
      <c r="AT59" s="23" cm="1">
        <f t="array" aca="1" ref="AT59" ca="1">_xlfn.IFS($F59&lt;=AT$7,0,$G59&gt;AT$7,0,AND(AT$7&gt;$G59,AT$7&lt;$H59),$N59/12*0.5,$H59&lt;AT$7,$N59/12)</f>
        <v>120.83333333333333</v>
      </c>
      <c r="AU59" s="23" cm="1">
        <f t="array" aca="1" ref="AU59" ca="1">_xlfn.IFS($F59&lt;=AU$7,0,$G59&gt;AU$7,0,AND(AU$7&gt;$G59,AU$7&lt;$H59),$N59/12*0.5,$H59&lt;AU$7,$N59/12)</f>
        <v>120.83333333333333</v>
      </c>
      <c r="AV59" s="23" cm="1">
        <f t="array" aca="1" ref="AV59" ca="1">_xlfn.IFS($F59&lt;=AV$7,0,$G59&gt;AV$7,0,AND(AV$7&gt;$G59,AV$7&lt;$H59),$N59/12*0.5,$H59&lt;AV$7,$N59/12)</f>
        <v>120.83333333333333</v>
      </c>
      <c r="AW59" s="23" cm="1">
        <f t="array" aca="1" ref="AW59" ca="1">_xlfn.IFS($F59&lt;=AW$7,0,$G59&gt;AW$7,0,AND(AW$7&gt;$G59,AW$7&lt;$H59),$N59/12*0.5,$H59&lt;AW$7,$N59/12)</f>
        <v>120.83333333333333</v>
      </c>
      <c r="AX59" s="23" cm="1">
        <f t="array" aca="1" ref="AX59" ca="1">_xlfn.IFS($F59&lt;=AX$7,0,$G59&gt;AX$7,0,AND(AX$7&gt;$G59,AX$7&lt;$H59),$N59/12*0.5,$H59&lt;AX$7,$N59/12)</f>
        <v>120.83333333333333</v>
      </c>
      <c r="AY59" s="23" cm="1">
        <f t="array" aca="1" ref="AY59" ca="1">_xlfn.IFS($F59&lt;=AY$7,0,$G59&gt;AY$7,0,AND(AY$7&gt;$G59,AY$7&lt;$H59),$N59/12*0.5,$H59&lt;AY$7,$N59/12)</f>
        <v>120.83333333333333</v>
      </c>
    </row>
    <row r="60" spans="1:51" ht="13" x14ac:dyDescent="0.15">
      <c r="A60" s="47"/>
      <c r="B60" s="87">
        <v>53</v>
      </c>
      <c r="C60" s="87" t="s">
        <v>30</v>
      </c>
      <c r="D60" s="89" t="s">
        <v>13</v>
      </c>
      <c r="E60" s="108">
        <v>45702</v>
      </c>
      <c r="F60" s="108" t="s">
        <v>7</v>
      </c>
      <c r="G60" s="21">
        <f>E60+'Assumptions (START HERE)'!$C$17</f>
        <v>45882</v>
      </c>
      <c r="H60" s="21">
        <f>E60+'Assumptions (START HERE)'!$C$18</f>
        <v>45972</v>
      </c>
      <c r="I60" s="91"/>
      <c r="J60" s="23" cm="1">
        <f t="array" aca="1" ref="J60" ca="1">IF(ISBLANK(I60),
INDEX('Assumptions (START HERE)'!$B$23:$E$26,
MATCH(MID(CELL("filename",$A$1),FIND("]",CELL("filename",$A$1))+1,255),'Assumptions (START HERE)'!$B$23:$B$26,0),
MATCH(J$3,'Assumptions (START HERE)'!$B$23:$E$23,0)),I60)</f>
        <v>1350</v>
      </c>
      <c r="K60" s="91"/>
      <c r="L60" s="23" cm="1">
        <f t="array" aca="1" ref="L60" ca="1">IF(ISBLANK(K60),
INDEX('Assumptions (START HERE)'!$B$23:$E$26,
MATCH(MID(CELL("filename",$A$1),FIND("]",CELL("filename",$A$1))+1,255),'Assumptions (START HERE)'!$B$23:$B$26,0),
MATCH(L$3,'Assumptions (START HERE)'!$B$23:$E$23,0)),K60)</f>
        <v>1450</v>
      </c>
      <c r="M60" s="91"/>
      <c r="N60" s="23" cm="1">
        <f t="array" aca="1" ref="N60" ca="1">IF(ISBLANK(M60),
INDEX('Assumptions (START HERE)'!$B$23:$E$26,
MATCH(MID(CELL("filename",$A$1),FIND("]",CELL("filename",$A$1))+1,255),'Assumptions (START HERE)'!$B$23:$B$26,0),
MATCH(N$3,'Assumptions (START HERE)'!$B$23:$E$23,0)),M60)</f>
        <v>1450</v>
      </c>
      <c r="P60" s="23" cm="1">
        <f t="array" aca="1" ref="P60" ca="1">_xlfn.IFS($F60&lt;=P$7,0,$G60&gt;P$7,0,AND(P$7&gt;$G60,P$7&lt;$H60),$J60/12*0.5,$H60&lt;P$7,$J60/12)</f>
        <v>0</v>
      </c>
      <c r="Q60" s="23" cm="1">
        <f t="array" aca="1" ref="Q60" ca="1">_xlfn.IFS($F60&lt;=Q$7,0,$G60&gt;Q$7,0,AND(Q$7&gt;$G60,Q$7&lt;$H60),$J60/12*0.5,$H60&lt;Q$7,$J60/12)</f>
        <v>0</v>
      </c>
      <c r="R60" s="23" cm="1">
        <f t="array" aca="1" ref="R60" ca="1">_xlfn.IFS($F60&lt;=R$7,0,$G60&gt;R$7,0,AND(R$7&gt;$G60,R$7&lt;$H60),$J60/12*0.5,$H60&lt;R$7,$J60/12)</f>
        <v>0</v>
      </c>
      <c r="S60" s="23" cm="1">
        <f t="array" aca="1" ref="S60" ca="1">_xlfn.IFS($F60&lt;=S$7,0,$G60&gt;S$7,0,AND(S$7&gt;$G60,S$7&lt;$H60),$J60/12*0.5,$H60&lt;S$7,$J60/12)</f>
        <v>0</v>
      </c>
      <c r="T60" s="23" cm="1">
        <f t="array" aca="1" ref="T60" ca="1">_xlfn.IFS($F60&lt;=T$7,0,$G60&gt;T$7,0,AND(T$7&gt;$G60,T$7&lt;$H60),$J60/12*0.5,$H60&lt;T$7,$J60/12)</f>
        <v>0</v>
      </c>
      <c r="U60" s="23" cm="1">
        <f t="array" aca="1" ref="U60" ca="1">_xlfn.IFS($F60&lt;=U$7,0,$G60&gt;U$7,0,AND(U$7&gt;$G60,U$7&lt;$H60),$J60/12*0.5,$H60&lt;U$7,$J60/12)</f>
        <v>0</v>
      </c>
      <c r="V60" s="23" cm="1">
        <f t="array" aca="1" ref="V60" ca="1">_xlfn.IFS($F60&lt;=V$7,0,$G60&gt;V$7,0,AND(V$7&gt;$G60,V$7&lt;$H60),$J60/12*0.5,$H60&lt;V$7,$J60/12)</f>
        <v>0</v>
      </c>
      <c r="W60" s="23" cm="1">
        <f t="array" aca="1" ref="W60" ca="1">_xlfn.IFS($F60&lt;=W$7,0,$G60&gt;W$7,0,AND(W$7&gt;$G60,W$7&lt;$H60),$J60/12*0.5,$H60&lt;W$7,$J60/12)</f>
        <v>0</v>
      </c>
      <c r="X60" s="23" cm="1">
        <f t="array" aca="1" ref="X60" ca="1">_xlfn.IFS($F60&lt;=X$7,0,$G60&gt;X$7,0,AND(X$7&gt;$G60,X$7&lt;$H60),$J60/12*0.5,$H60&lt;X$7,$J60/12)</f>
        <v>56.25</v>
      </c>
      <c r="Y60" s="23" cm="1">
        <f t="array" aca="1" ref="Y60" ca="1">_xlfn.IFS($F60&lt;=Y$7,0,$G60&gt;Y$7,0,AND(Y$7&gt;$G60,Y$7&lt;$H60),$J60/12*0.5,$H60&lt;Y$7,$J60/12)</f>
        <v>56.25</v>
      </c>
      <c r="Z60" s="23" cm="1">
        <f t="array" aca="1" ref="Z60" ca="1">_xlfn.IFS($F60&lt;=Z$7,0,$G60&gt;Z$7,0,AND(Z$7&gt;$G60,Z$7&lt;$H60),$J60/12*0.5,$H60&lt;Z$7,$J60/12)</f>
        <v>56.25</v>
      </c>
      <c r="AA60" s="23" cm="1">
        <f t="array" aca="1" ref="AA60" ca="1">_xlfn.IFS($F60&lt;=AA$7,0,$G60&gt;AA$7,0,AND(AA$7&gt;$G60,AA$7&lt;$H60),$J60/12*0.5,$H60&lt;AA$7,$J60/12)</f>
        <v>112.5</v>
      </c>
      <c r="AB60" s="23" cm="1">
        <f t="array" aca="1" ref="AB60" ca="1">_xlfn.IFS($F60&lt;=AB$7,0,$G60&gt;AB$7,0,AND(AB$7&gt;$G60,AB$7&lt;$H60),$J60/12*0.5,$H60&lt;AB$7,$J60/12)</f>
        <v>112.5</v>
      </c>
      <c r="AC60" s="23" cm="1">
        <f t="array" aca="1" ref="AC60" ca="1">_xlfn.IFS($F60&lt;=AC$7,0,$G60&gt;AC$7,0,AND(AC$7&gt;$G60,AC$7&lt;$H60),$L60/12*0.5,$H60&lt;AC$7,$L60/12)</f>
        <v>120.83333333333333</v>
      </c>
      <c r="AD60" s="23" cm="1">
        <f t="array" aca="1" ref="AD60" ca="1">_xlfn.IFS($F60&lt;=AD$7,0,$G60&gt;AD$7,0,AND(AD$7&gt;$G60,AD$7&lt;$H60),$L60/12*0.5,$H60&lt;AD$7,$L60/12)</f>
        <v>120.83333333333333</v>
      </c>
      <c r="AE60" s="23" cm="1">
        <f t="array" aca="1" ref="AE60" ca="1">_xlfn.IFS($F60&lt;=AE$7,0,$G60&gt;AE$7,0,AND(AE$7&gt;$G60,AE$7&lt;$H60),$L60/12*0.5,$H60&lt;AE$7,$L60/12)</f>
        <v>120.83333333333333</v>
      </c>
      <c r="AF60" s="23" cm="1">
        <f t="array" aca="1" ref="AF60" ca="1">_xlfn.IFS($F60&lt;=AF$7,0,$G60&gt;AF$7,0,AND(AF$7&gt;$G60,AF$7&lt;$H60),$L60/12*0.5,$H60&lt;AF$7,$L60/12)</f>
        <v>120.83333333333333</v>
      </c>
      <c r="AG60" s="23" cm="1">
        <f t="array" aca="1" ref="AG60" ca="1">_xlfn.IFS($F60&lt;=AG$7,0,$G60&gt;AG$7,0,AND(AG$7&gt;$G60,AG$7&lt;$H60),$L60/12*0.5,$H60&lt;AG$7,$L60/12)</f>
        <v>120.83333333333333</v>
      </c>
      <c r="AH60" s="23" cm="1">
        <f t="array" aca="1" ref="AH60" ca="1">_xlfn.IFS($F60&lt;=AH$7,0,$G60&gt;AH$7,0,AND(AH$7&gt;$G60,AH$7&lt;$H60),$L60/12*0.5,$H60&lt;AH$7,$L60/12)</f>
        <v>120.83333333333333</v>
      </c>
      <c r="AI60" s="23" cm="1">
        <f t="array" aca="1" ref="AI60" ca="1">_xlfn.IFS($F60&lt;=AI$7,0,$G60&gt;AI$7,0,AND(AI$7&gt;$G60,AI$7&lt;$H60),$L60/12*0.5,$H60&lt;AI$7,$L60/12)</f>
        <v>120.83333333333333</v>
      </c>
      <c r="AJ60" s="23" cm="1">
        <f t="array" aca="1" ref="AJ60" ca="1">_xlfn.IFS($F60&lt;=AJ$7,0,$G60&gt;AJ$7,0,AND(AJ$7&gt;$G60,AJ$7&lt;$H60),$L60/12*0.5,$H60&lt;AJ$7,$L60/12)</f>
        <v>120.83333333333333</v>
      </c>
      <c r="AK60" s="23" cm="1">
        <f t="array" aca="1" ref="AK60" ca="1">_xlfn.IFS($F60&lt;=AK$7,0,$G60&gt;AK$7,0,AND(AK$7&gt;$G60,AK$7&lt;$H60),$L60/12*0.5,$H60&lt;AK$7,$L60/12)</f>
        <v>120.83333333333333</v>
      </c>
      <c r="AL60" s="23" cm="1">
        <f t="array" aca="1" ref="AL60" ca="1">_xlfn.IFS($F60&lt;=AL$7,0,$G60&gt;AL$7,0,AND(AL$7&gt;$G60,AL$7&lt;$H60),$L60/12*0.5,$H60&lt;AL$7,$L60/12)</f>
        <v>120.83333333333333</v>
      </c>
      <c r="AM60" s="23" cm="1">
        <f t="array" aca="1" ref="AM60" ca="1">_xlfn.IFS($F60&lt;=AM$7,0,$G60&gt;AM$7,0,AND(AM$7&gt;$G60,AM$7&lt;$H60),$L60/12*0.5,$H60&lt;AM$7,$L60/12)</f>
        <v>120.83333333333333</v>
      </c>
      <c r="AN60" s="23" cm="1">
        <f t="array" aca="1" ref="AN60" ca="1">_xlfn.IFS($F60&lt;=AN$7,0,$G60&gt;AN$7,0,AND(AN$7&gt;$G60,AN$7&lt;$H60),$L60/12*0.5,$H60&lt;AN$7,$L60/12)</f>
        <v>120.83333333333333</v>
      </c>
      <c r="AO60" s="23" cm="1">
        <f t="array" aca="1" ref="AO60" ca="1">_xlfn.IFS($F60&lt;=AO$7,0,$G60&gt;AO$7,0,AND(AO$7&gt;$G60,AO$7&lt;$H60),$N60/12*0.5,$H60&lt;AO$7,$N60/12)</f>
        <v>120.83333333333333</v>
      </c>
      <c r="AP60" s="23" cm="1">
        <f t="array" aca="1" ref="AP60" ca="1">_xlfn.IFS($F60&lt;=AP$7,0,$G60&gt;AP$7,0,AND(AP$7&gt;$G60,AP$7&lt;$H60),$N60/12*0.5,$H60&lt;AP$7,$N60/12)</f>
        <v>120.83333333333333</v>
      </c>
      <c r="AQ60" s="23" cm="1">
        <f t="array" aca="1" ref="AQ60" ca="1">_xlfn.IFS($F60&lt;=AQ$7,0,$G60&gt;AQ$7,0,AND(AQ$7&gt;$G60,AQ$7&lt;$H60),$N60/12*0.5,$H60&lt;AQ$7,$N60/12)</f>
        <v>120.83333333333333</v>
      </c>
      <c r="AR60" s="23" cm="1">
        <f t="array" aca="1" ref="AR60" ca="1">_xlfn.IFS($F60&lt;=AR$7,0,$G60&gt;AR$7,0,AND(AR$7&gt;$G60,AR$7&lt;$H60),$N60/12*0.5,$H60&lt;AR$7,$N60/12)</f>
        <v>120.83333333333333</v>
      </c>
      <c r="AS60" s="23" cm="1">
        <f t="array" aca="1" ref="AS60" ca="1">_xlfn.IFS($F60&lt;=AS$7,0,$G60&gt;AS$7,0,AND(AS$7&gt;$G60,AS$7&lt;$H60),$N60/12*0.5,$H60&lt;AS$7,$N60/12)</f>
        <v>120.83333333333333</v>
      </c>
      <c r="AT60" s="23" cm="1">
        <f t="array" aca="1" ref="AT60" ca="1">_xlfn.IFS($F60&lt;=AT$7,0,$G60&gt;AT$7,0,AND(AT$7&gt;$G60,AT$7&lt;$H60),$N60/12*0.5,$H60&lt;AT$7,$N60/12)</f>
        <v>120.83333333333333</v>
      </c>
      <c r="AU60" s="23" cm="1">
        <f t="array" aca="1" ref="AU60" ca="1">_xlfn.IFS($F60&lt;=AU$7,0,$G60&gt;AU$7,0,AND(AU$7&gt;$G60,AU$7&lt;$H60),$N60/12*0.5,$H60&lt;AU$7,$N60/12)</f>
        <v>120.83333333333333</v>
      </c>
      <c r="AV60" s="23" cm="1">
        <f t="array" aca="1" ref="AV60" ca="1">_xlfn.IFS($F60&lt;=AV$7,0,$G60&gt;AV$7,0,AND(AV$7&gt;$G60,AV$7&lt;$H60),$N60/12*0.5,$H60&lt;AV$7,$N60/12)</f>
        <v>120.83333333333333</v>
      </c>
      <c r="AW60" s="23" cm="1">
        <f t="array" aca="1" ref="AW60" ca="1">_xlfn.IFS($F60&lt;=AW$7,0,$G60&gt;AW$7,0,AND(AW$7&gt;$G60,AW$7&lt;$H60),$N60/12*0.5,$H60&lt;AW$7,$N60/12)</f>
        <v>120.83333333333333</v>
      </c>
      <c r="AX60" s="23" cm="1">
        <f t="array" aca="1" ref="AX60" ca="1">_xlfn.IFS($F60&lt;=AX$7,0,$G60&gt;AX$7,0,AND(AX$7&gt;$G60,AX$7&lt;$H60),$N60/12*0.5,$H60&lt;AX$7,$N60/12)</f>
        <v>120.83333333333333</v>
      </c>
      <c r="AY60" s="23" cm="1">
        <f t="array" aca="1" ref="AY60" ca="1">_xlfn.IFS($F60&lt;=AY$7,0,$G60&gt;AY$7,0,AND(AY$7&gt;$G60,AY$7&lt;$H60),$N60/12*0.5,$H60&lt;AY$7,$N60/12)</f>
        <v>120.83333333333333</v>
      </c>
    </row>
    <row r="61" spans="1:51" ht="13" x14ac:dyDescent="0.15">
      <c r="A61" s="47"/>
      <c r="B61" s="87">
        <v>54</v>
      </c>
      <c r="C61" s="87" t="s">
        <v>30</v>
      </c>
      <c r="D61" s="88" t="s">
        <v>15</v>
      </c>
      <c r="E61" s="108">
        <v>45702</v>
      </c>
      <c r="F61" s="108" t="s">
        <v>7</v>
      </c>
      <c r="G61" s="21">
        <f>E61+'Assumptions (START HERE)'!$C$17</f>
        <v>45882</v>
      </c>
      <c r="H61" s="21">
        <f>E61+'Assumptions (START HERE)'!$C$18</f>
        <v>45972</v>
      </c>
      <c r="I61" s="91"/>
      <c r="J61" s="23" cm="1">
        <f t="array" aca="1" ref="J61" ca="1">IF(ISBLANK(I61),
INDEX('Assumptions (START HERE)'!$B$23:$E$26,
MATCH(MID(CELL("filename",$A$1),FIND("]",CELL("filename",$A$1))+1,255),'Assumptions (START HERE)'!$B$23:$B$26,0),
MATCH(J$3,'Assumptions (START HERE)'!$B$23:$E$23,0)),I61)</f>
        <v>1350</v>
      </c>
      <c r="K61" s="91"/>
      <c r="L61" s="23" cm="1">
        <f t="array" aca="1" ref="L61" ca="1">IF(ISBLANK(K61),
INDEX('Assumptions (START HERE)'!$B$23:$E$26,
MATCH(MID(CELL("filename",$A$1),FIND("]",CELL("filename",$A$1))+1,255),'Assumptions (START HERE)'!$B$23:$B$26,0),
MATCH(L$3,'Assumptions (START HERE)'!$B$23:$E$23,0)),K61)</f>
        <v>1450</v>
      </c>
      <c r="M61" s="91"/>
      <c r="N61" s="23" cm="1">
        <f t="array" aca="1" ref="N61" ca="1">IF(ISBLANK(M61),
INDEX('Assumptions (START HERE)'!$B$23:$E$26,
MATCH(MID(CELL("filename",$A$1),FIND("]",CELL("filename",$A$1))+1,255),'Assumptions (START HERE)'!$B$23:$B$26,0),
MATCH(N$3,'Assumptions (START HERE)'!$B$23:$E$23,0)),M61)</f>
        <v>1450</v>
      </c>
      <c r="P61" s="23" cm="1">
        <f t="array" aca="1" ref="P61" ca="1">_xlfn.IFS($F61&lt;=P$7,0,$G61&gt;P$7,0,AND(P$7&gt;$G61,P$7&lt;$H61),$J61/12*0.5,$H61&lt;P$7,$J61/12)</f>
        <v>0</v>
      </c>
      <c r="Q61" s="23" cm="1">
        <f t="array" aca="1" ref="Q61" ca="1">_xlfn.IFS($F61&lt;=Q$7,0,$G61&gt;Q$7,0,AND(Q$7&gt;$G61,Q$7&lt;$H61),$J61/12*0.5,$H61&lt;Q$7,$J61/12)</f>
        <v>0</v>
      </c>
      <c r="R61" s="23" cm="1">
        <f t="array" aca="1" ref="R61" ca="1">_xlfn.IFS($F61&lt;=R$7,0,$G61&gt;R$7,0,AND(R$7&gt;$G61,R$7&lt;$H61),$J61/12*0.5,$H61&lt;R$7,$J61/12)</f>
        <v>0</v>
      </c>
      <c r="S61" s="23" cm="1">
        <f t="array" aca="1" ref="S61" ca="1">_xlfn.IFS($F61&lt;=S$7,0,$G61&gt;S$7,0,AND(S$7&gt;$G61,S$7&lt;$H61),$J61/12*0.5,$H61&lt;S$7,$J61/12)</f>
        <v>0</v>
      </c>
      <c r="T61" s="23" cm="1">
        <f t="array" aca="1" ref="T61" ca="1">_xlfn.IFS($F61&lt;=T$7,0,$G61&gt;T$7,0,AND(T$7&gt;$G61,T$7&lt;$H61),$J61/12*0.5,$H61&lt;T$7,$J61/12)</f>
        <v>0</v>
      </c>
      <c r="U61" s="23" cm="1">
        <f t="array" aca="1" ref="U61" ca="1">_xlfn.IFS($F61&lt;=U$7,0,$G61&gt;U$7,0,AND(U$7&gt;$G61,U$7&lt;$H61),$J61/12*0.5,$H61&lt;U$7,$J61/12)</f>
        <v>0</v>
      </c>
      <c r="V61" s="23" cm="1">
        <f t="array" aca="1" ref="V61" ca="1">_xlfn.IFS($F61&lt;=V$7,0,$G61&gt;V$7,0,AND(V$7&gt;$G61,V$7&lt;$H61),$J61/12*0.5,$H61&lt;V$7,$J61/12)</f>
        <v>0</v>
      </c>
      <c r="W61" s="23" cm="1">
        <f t="array" aca="1" ref="W61" ca="1">_xlfn.IFS($F61&lt;=W$7,0,$G61&gt;W$7,0,AND(W$7&gt;$G61,W$7&lt;$H61),$J61/12*0.5,$H61&lt;W$7,$J61/12)</f>
        <v>0</v>
      </c>
      <c r="X61" s="23" cm="1">
        <f t="array" aca="1" ref="X61" ca="1">_xlfn.IFS($F61&lt;=X$7,0,$G61&gt;X$7,0,AND(X$7&gt;$G61,X$7&lt;$H61),$J61/12*0.5,$H61&lt;X$7,$J61/12)</f>
        <v>56.25</v>
      </c>
      <c r="Y61" s="23" cm="1">
        <f t="array" aca="1" ref="Y61" ca="1">_xlfn.IFS($F61&lt;=Y$7,0,$G61&gt;Y$7,0,AND(Y$7&gt;$G61,Y$7&lt;$H61),$J61/12*0.5,$H61&lt;Y$7,$J61/12)</f>
        <v>56.25</v>
      </c>
      <c r="Z61" s="23" cm="1">
        <f t="array" aca="1" ref="Z61" ca="1">_xlfn.IFS($F61&lt;=Z$7,0,$G61&gt;Z$7,0,AND(Z$7&gt;$G61,Z$7&lt;$H61),$J61/12*0.5,$H61&lt;Z$7,$J61/12)</f>
        <v>56.25</v>
      </c>
      <c r="AA61" s="23" cm="1">
        <f t="array" aca="1" ref="AA61" ca="1">_xlfn.IFS($F61&lt;=AA$7,0,$G61&gt;AA$7,0,AND(AA$7&gt;$G61,AA$7&lt;$H61),$J61/12*0.5,$H61&lt;AA$7,$J61/12)</f>
        <v>112.5</v>
      </c>
      <c r="AB61" s="23" cm="1">
        <f t="array" aca="1" ref="AB61" ca="1">_xlfn.IFS($F61&lt;=AB$7,0,$G61&gt;AB$7,0,AND(AB$7&gt;$G61,AB$7&lt;$H61),$J61/12*0.5,$H61&lt;AB$7,$J61/12)</f>
        <v>112.5</v>
      </c>
      <c r="AC61" s="23" cm="1">
        <f t="array" aca="1" ref="AC61" ca="1">_xlfn.IFS($F61&lt;=AC$7,0,$G61&gt;AC$7,0,AND(AC$7&gt;$G61,AC$7&lt;$H61),$L61/12*0.5,$H61&lt;AC$7,$L61/12)</f>
        <v>120.83333333333333</v>
      </c>
      <c r="AD61" s="23" cm="1">
        <f t="array" aca="1" ref="AD61" ca="1">_xlfn.IFS($F61&lt;=AD$7,0,$G61&gt;AD$7,0,AND(AD$7&gt;$G61,AD$7&lt;$H61),$L61/12*0.5,$H61&lt;AD$7,$L61/12)</f>
        <v>120.83333333333333</v>
      </c>
      <c r="AE61" s="23" cm="1">
        <f t="array" aca="1" ref="AE61" ca="1">_xlfn.IFS($F61&lt;=AE$7,0,$G61&gt;AE$7,0,AND(AE$7&gt;$G61,AE$7&lt;$H61),$L61/12*0.5,$H61&lt;AE$7,$L61/12)</f>
        <v>120.83333333333333</v>
      </c>
      <c r="AF61" s="23" cm="1">
        <f t="array" aca="1" ref="AF61" ca="1">_xlfn.IFS($F61&lt;=AF$7,0,$G61&gt;AF$7,0,AND(AF$7&gt;$G61,AF$7&lt;$H61),$L61/12*0.5,$H61&lt;AF$7,$L61/12)</f>
        <v>120.83333333333333</v>
      </c>
      <c r="AG61" s="23" cm="1">
        <f t="array" aca="1" ref="AG61" ca="1">_xlfn.IFS($F61&lt;=AG$7,0,$G61&gt;AG$7,0,AND(AG$7&gt;$G61,AG$7&lt;$H61),$L61/12*0.5,$H61&lt;AG$7,$L61/12)</f>
        <v>120.83333333333333</v>
      </c>
      <c r="AH61" s="23" cm="1">
        <f t="array" aca="1" ref="AH61" ca="1">_xlfn.IFS($F61&lt;=AH$7,0,$G61&gt;AH$7,0,AND(AH$7&gt;$G61,AH$7&lt;$H61),$L61/12*0.5,$H61&lt;AH$7,$L61/12)</f>
        <v>120.83333333333333</v>
      </c>
      <c r="AI61" s="23" cm="1">
        <f t="array" aca="1" ref="AI61" ca="1">_xlfn.IFS($F61&lt;=AI$7,0,$G61&gt;AI$7,0,AND(AI$7&gt;$G61,AI$7&lt;$H61),$L61/12*0.5,$H61&lt;AI$7,$L61/12)</f>
        <v>120.83333333333333</v>
      </c>
      <c r="AJ61" s="23" cm="1">
        <f t="array" aca="1" ref="AJ61" ca="1">_xlfn.IFS($F61&lt;=AJ$7,0,$G61&gt;AJ$7,0,AND(AJ$7&gt;$G61,AJ$7&lt;$H61),$L61/12*0.5,$H61&lt;AJ$7,$L61/12)</f>
        <v>120.83333333333333</v>
      </c>
      <c r="AK61" s="23" cm="1">
        <f t="array" aca="1" ref="AK61" ca="1">_xlfn.IFS($F61&lt;=AK$7,0,$G61&gt;AK$7,0,AND(AK$7&gt;$G61,AK$7&lt;$H61),$L61/12*0.5,$H61&lt;AK$7,$L61/12)</f>
        <v>120.83333333333333</v>
      </c>
      <c r="AL61" s="23" cm="1">
        <f t="array" aca="1" ref="AL61" ca="1">_xlfn.IFS($F61&lt;=AL$7,0,$G61&gt;AL$7,0,AND(AL$7&gt;$G61,AL$7&lt;$H61),$L61/12*0.5,$H61&lt;AL$7,$L61/12)</f>
        <v>120.83333333333333</v>
      </c>
      <c r="AM61" s="23" cm="1">
        <f t="array" aca="1" ref="AM61" ca="1">_xlfn.IFS($F61&lt;=AM$7,0,$G61&gt;AM$7,0,AND(AM$7&gt;$G61,AM$7&lt;$H61),$L61/12*0.5,$H61&lt;AM$7,$L61/12)</f>
        <v>120.83333333333333</v>
      </c>
      <c r="AN61" s="23" cm="1">
        <f t="array" aca="1" ref="AN61" ca="1">_xlfn.IFS($F61&lt;=AN$7,0,$G61&gt;AN$7,0,AND(AN$7&gt;$G61,AN$7&lt;$H61),$L61/12*0.5,$H61&lt;AN$7,$L61/12)</f>
        <v>120.83333333333333</v>
      </c>
      <c r="AO61" s="23" cm="1">
        <f t="array" aca="1" ref="AO61" ca="1">_xlfn.IFS($F61&lt;=AO$7,0,$G61&gt;AO$7,0,AND(AO$7&gt;$G61,AO$7&lt;$H61),$N61/12*0.5,$H61&lt;AO$7,$N61/12)</f>
        <v>120.83333333333333</v>
      </c>
      <c r="AP61" s="23" cm="1">
        <f t="array" aca="1" ref="AP61" ca="1">_xlfn.IFS($F61&lt;=AP$7,0,$G61&gt;AP$7,0,AND(AP$7&gt;$G61,AP$7&lt;$H61),$N61/12*0.5,$H61&lt;AP$7,$N61/12)</f>
        <v>120.83333333333333</v>
      </c>
      <c r="AQ61" s="23" cm="1">
        <f t="array" aca="1" ref="AQ61" ca="1">_xlfn.IFS($F61&lt;=AQ$7,0,$G61&gt;AQ$7,0,AND(AQ$7&gt;$G61,AQ$7&lt;$H61),$N61/12*0.5,$H61&lt;AQ$7,$N61/12)</f>
        <v>120.83333333333333</v>
      </c>
      <c r="AR61" s="23" cm="1">
        <f t="array" aca="1" ref="AR61" ca="1">_xlfn.IFS($F61&lt;=AR$7,0,$G61&gt;AR$7,0,AND(AR$7&gt;$G61,AR$7&lt;$H61),$N61/12*0.5,$H61&lt;AR$7,$N61/12)</f>
        <v>120.83333333333333</v>
      </c>
      <c r="AS61" s="23" cm="1">
        <f t="array" aca="1" ref="AS61" ca="1">_xlfn.IFS($F61&lt;=AS$7,0,$G61&gt;AS$7,0,AND(AS$7&gt;$G61,AS$7&lt;$H61),$N61/12*0.5,$H61&lt;AS$7,$N61/12)</f>
        <v>120.83333333333333</v>
      </c>
      <c r="AT61" s="23" cm="1">
        <f t="array" aca="1" ref="AT61" ca="1">_xlfn.IFS($F61&lt;=AT$7,0,$G61&gt;AT$7,0,AND(AT$7&gt;$G61,AT$7&lt;$H61),$N61/12*0.5,$H61&lt;AT$7,$N61/12)</f>
        <v>120.83333333333333</v>
      </c>
      <c r="AU61" s="23" cm="1">
        <f t="array" aca="1" ref="AU61" ca="1">_xlfn.IFS($F61&lt;=AU$7,0,$G61&gt;AU$7,0,AND(AU$7&gt;$G61,AU$7&lt;$H61),$N61/12*0.5,$H61&lt;AU$7,$N61/12)</f>
        <v>120.83333333333333</v>
      </c>
      <c r="AV61" s="23" cm="1">
        <f t="array" aca="1" ref="AV61" ca="1">_xlfn.IFS($F61&lt;=AV$7,0,$G61&gt;AV$7,0,AND(AV$7&gt;$G61,AV$7&lt;$H61),$N61/12*0.5,$H61&lt;AV$7,$N61/12)</f>
        <v>120.83333333333333</v>
      </c>
      <c r="AW61" s="23" cm="1">
        <f t="array" aca="1" ref="AW61" ca="1">_xlfn.IFS($F61&lt;=AW$7,0,$G61&gt;AW$7,0,AND(AW$7&gt;$G61,AW$7&lt;$H61),$N61/12*0.5,$H61&lt;AW$7,$N61/12)</f>
        <v>120.83333333333333</v>
      </c>
      <c r="AX61" s="23" cm="1">
        <f t="array" aca="1" ref="AX61" ca="1">_xlfn.IFS($F61&lt;=AX$7,0,$G61&gt;AX$7,0,AND(AX$7&gt;$G61,AX$7&lt;$H61),$N61/12*0.5,$H61&lt;AX$7,$N61/12)</f>
        <v>120.83333333333333</v>
      </c>
      <c r="AY61" s="23" cm="1">
        <f t="array" aca="1" ref="AY61" ca="1">_xlfn.IFS($F61&lt;=AY$7,0,$G61&gt;AY$7,0,AND(AY$7&gt;$G61,AY$7&lt;$H61),$N61/12*0.5,$H61&lt;AY$7,$N61/12)</f>
        <v>120.83333333333333</v>
      </c>
    </row>
    <row r="62" spans="1:51" ht="13" x14ac:dyDescent="0.15">
      <c r="A62" s="47"/>
      <c r="B62" s="87">
        <v>55</v>
      </c>
      <c r="C62" s="87" t="s">
        <v>30</v>
      </c>
      <c r="D62" s="88" t="s">
        <v>18</v>
      </c>
      <c r="E62" s="108">
        <v>45702</v>
      </c>
      <c r="F62" s="108" t="s">
        <v>7</v>
      </c>
      <c r="G62" s="21">
        <f>E62+'Assumptions (START HERE)'!$C$17</f>
        <v>45882</v>
      </c>
      <c r="H62" s="21">
        <f>E62+'Assumptions (START HERE)'!$C$18</f>
        <v>45972</v>
      </c>
      <c r="I62" s="91"/>
      <c r="J62" s="23" cm="1">
        <f t="array" aca="1" ref="J62" ca="1">IF(ISBLANK(I62),
INDEX('Assumptions (START HERE)'!$B$23:$E$26,
MATCH(MID(CELL("filename",$A$1),FIND("]",CELL("filename",$A$1))+1,255),'Assumptions (START HERE)'!$B$23:$B$26,0),
MATCH(J$3,'Assumptions (START HERE)'!$B$23:$E$23,0)),I62)</f>
        <v>1350</v>
      </c>
      <c r="K62" s="91"/>
      <c r="L62" s="23" cm="1">
        <f t="array" aca="1" ref="L62" ca="1">IF(ISBLANK(K62),
INDEX('Assumptions (START HERE)'!$B$23:$E$26,
MATCH(MID(CELL("filename",$A$1),FIND("]",CELL("filename",$A$1))+1,255),'Assumptions (START HERE)'!$B$23:$B$26,0),
MATCH(L$3,'Assumptions (START HERE)'!$B$23:$E$23,0)),K62)</f>
        <v>1450</v>
      </c>
      <c r="M62" s="91"/>
      <c r="N62" s="23" cm="1">
        <f t="array" aca="1" ref="N62" ca="1">IF(ISBLANK(M62),
INDEX('Assumptions (START HERE)'!$B$23:$E$26,
MATCH(MID(CELL("filename",$A$1),FIND("]",CELL("filename",$A$1))+1,255),'Assumptions (START HERE)'!$B$23:$B$26,0),
MATCH(N$3,'Assumptions (START HERE)'!$B$23:$E$23,0)),M62)</f>
        <v>1450</v>
      </c>
      <c r="P62" s="23" cm="1">
        <f t="array" aca="1" ref="P62" ca="1">_xlfn.IFS($F62&lt;=P$7,0,$G62&gt;P$7,0,AND(P$7&gt;$G62,P$7&lt;$H62),$J62/12*0.5,$H62&lt;P$7,$J62/12)</f>
        <v>0</v>
      </c>
      <c r="Q62" s="23" cm="1">
        <f t="array" aca="1" ref="Q62" ca="1">_xlfn.IFS($F62&lt;=Q$7,0,$G62&gt;Q$7,0,AND(Q$7&gt;$G62,Q$7&lt;$H62),$J62/12*0.5,$H62&lt;Q$7,$J62/12)</f>
        <v>0</v>
      </c>
      <c r="R62" s="23" cm="1">
        <f t="array" aca="1" ref="R62" ca="1">_xlfn.IFS($F62&lt;=R$7,0,$G62&gt;R$7,0,AND(R$7&gt;$G62,R$7&lt;$H62),$J62/12*0.5,$H62&lt;R$7,$J62/12)</f>
        <v>0</v>
      </c>
      <c r="S62" s="23" cm="1">
        <f t="array" aca="1" ref="S62" ca="1">_xlfn.IFS($F62&lt;=S$7,0,$G62&gt;S$7,0,AND(S$7&gt;$G62,S$7&lt;$H62),$J62/12*0.5,$H62&lt;S$7,$J62/12)</f>
        <v>0</v>
      </c>
      <c r="T62" s="23" cm="1">
        <f t="array" aca="1" ref="T62" ca="1">_xlfn.IFS($F62&lt;=T$7,0,$G62&gt;T$7,0,AND(T$7&gt;$G62,T$7&lt;$H62),$J62/12*0.5,$H62&lt;T$7,$J62/12)</f>
        <v>0</v>
      </c>
      <c r="U62" s="23" cm="1">
        <f t="array" aca="1" ref="U62" ca="1">_xlfn.IFS($F62&lt;=U$7,0,$G62&gt;U$7,0,AND(U$7&gt;$G62,U$7&lt;$H62),$J62/12*0.5,$H62&lt;U$7,$J62/12)</f>
        <v>0</v>
      </c>
      <c r="V62" s="23" cm="1">
        <f t="array" aca="1" ref="V62" ca="1">_xlfn.IFS($F62&lt;=V$7,0,$G62&gt;V$7,0,AND(V$7&gt;$G62,V$7&lt;$H62),$J62/12*0.5,$H62&lt;V$7,$J62/12)</f>
        <v>0</v>
      </c>
      <c r="W62" s="23" cm="1">
        <f t="array" aca="1" ref="W62" ca="1">_xlfn.IFS($F62&lt;=W$7,0,$G62&gt;W$7,0,AND(W$7&gt;$G62,W$7&lt;$H62),$J62/12*0.5,$H62&lt;W$7,$J62/12)</f>
        <v>0</v>
      </c>
      <c r="X62" s="23" cm="1">
        <f t="array" aca="1" ref="X62" ca="1">_xlfn.IFS($F62&lt;=X$7,0,$G62&gt;X$7,0,AND(X$7&gt;$G62,X$7&lt;$H62),$J62/12*0.5,$H62&lt;X$7,$J62/12)</f>
        <v>56.25</v>
      </c>
      <c r="Y62" s="23" cm="1">
        <f t="array" aca="1" ref="Y62" ca="1">_xlfn.IFS($F62&lt;=Y$7,0,$G62&gt;Y$7,0,AND(Y$7&gt;$G62,Y$7&lt;$H62),$J62/12*0.5,$H62&lt;Y$7,$J62/12)</f>
        <v>56.25</v>
      </c>
      <c r="Z62" s="23" cm="1">
        <f t="array" aca="1" ref="Z62" ca="1">_xlfn.IFS($F62&lt;=Z$7,0,$G62&gt;Z$7,0,AND(Z$7&gt;$G62,Z$7&lt;$H62),$J62/12*0.5,$H62&lt;Z$7,$J62/12)</f>
        <v>56.25</v>
      </c>
      <c r="AA62" s="23" cm="1">
        <f t="array" aca="1" ref="AA62" ca="1">_xlfn.IFS($F62&lt;=AA$7,0,$G62&gt;AA$7,0,AND(AA$7&gt;$G62,AA$7&lt;$H62),$J62/12*0.5,$H62&lt;AA$7,$J62/12)</f>
        <v>112.5</v>
      </c>
      <c r="AB62" s="23" cm="1">
        <f t="array" aca="1" ref="AB62" ca="1">_xlfn.IFS($F62&lt;=AB$7,0,$G62&gt;AB$7,0,AND(AB$7&gt;$G62,AB$7&lt;$H62),$J62/12*0.5,$H62&lt;AB$7,$J62/12)</f>
        <v>112.5</v>
      </c>
      <c r="AC62" s="23" cm="1">
        <f t="array" aca="1" ref="AC62" ca="1">_xlfn.IFS($F62&lt;=AC$7,0,$G62&gt;AC$7,0,AND(AC$7&gt;$G62,AC$7&lt;$H62),$L62/12*0.5,$H62&lt;AC$7,$L62/12)</f>
        <v>120.83333333333333</v>
      </c>
      <c r="AD62" s="23" cm="1">
        <f t="array" aca="1" ref="AD62" ca="1">_xlfn.IFS($F62&lt;=AD$7,0,$G62&gt;AD$7,0,AND(AD$7&gt;$G62,AD$7&lt;$H62),$L62/12*0.5,$H62&lt;AD$7,$L62/12)</f>
        <v>120.83333333333333</v>
      </c>
      <c r="AE62" s="23" cm="1">
        <f t="array" aca="1" ref="AE62" ca="1">_xlfn.IFS($F62&lt;=AE$7,0,$G62&gt;AE$7,0,AND(AE$7&gt;$G62,AE$7&lt;$H62),$L62/12*0.5,$H62&lt;AE$7,$L62/12)</f>
        <v>120.83333333333333</v>
      </c>
      <c r="AF62" s="23" cm="1">
        <f t="array" aca="1" ref="AF62" ca="1">_xlfn.IFS($F62&lt;=AF$7,0,$G62&gt;AF$7,0,AND(AF$7&gt;$G62,AF$7&lt;$H62),$L62/12*0.5,$H62&lt;AF$7,$L62/12)</f>
        <v>120.83333333333333</v>
      </c>
      <c r="AG62" s="23" cm="1">
        <f t="array" aca="1" ref="AG62" ca="1">_xlfn.IFS($F62&lt;=AG$7,0,$G62&gt;AG$7,0,AND(AG$7&gt;$G62,AG$7&lt;$H62),$L62/12*0.5,$H62&lt;AG$7,$L62/12)</f>
        <v>120.83333333333333</v>
      </c>
      <c r="AH62" s="23" cm="1">
        <f t="array" aca="1" ref="AH62" ca="1">_xlfn.IFS($F62&lt;=AH$7,0,$G62&gt;AH$7,0,AND(AH$7&gt;$G62,AH$7&lt;$H62),$L62/12*0.5,$H62&lt;AH$7,$L62/12)</f>
        <v>120.83333333333333</v>
      </c>
      <c r="AI62" s="23" cm="1">
        <f t="array" aca="1" ref="AI62" ca="1">_xlfn.IFS($F62&lt;=AI$7,0,$G62&gt;AI$7,0,AND(AI$7&gt;$G62,AI$7&lt;$H62),$L62/12*0.5,$H62&lt;AI$7,$L62/12)</f>
        <v>120.83333333333333</v>
      </c>
      <c r="AJ62" s="23" cm="1">
        <f t="array" aca="1" ref="AJ62" ca="1">_xlfn.IFS($F62&lt;=AJ$7,0,$G62&gt;AJ$7,0,AND(AJ$7&gt;$G62,AJ$7&lt;$H62),$L62/12*0.5,$H62&lt;AJ$7,$L62/12)</f>
        <v>120.83333333333333</v>
      </c>
      <c r="AK62" s="23" cm="1">
        <f t="array" aca="1" ref="AK62" ca="1">_xlfn.IFS($F62&lt;=AK$7,0,$G62&gt;AK$7,0,AND(AK$7&gt;$G62,AK$7&lt;$H62),$L62/12*0.5,$H62&lt;AK$7,$L62/12)</f>
        <v>120.83333333333333</v>
      </c>
      <c r="AL62" s="23" cm="1">
        <f t="array" aca="1" ref="AL62" ca="1">_xlfn.IFS($F62&lt;=AL$7,0,$G62&gt;AL$7,0,AND(AL$7&gt;$G62,AL$7&lt;$H62),$L62/12*0.5,$H62&lt;AL$7,$L62/12)</f>
        <v>120.83333333333333</v>
      </c>
      <c r="AM62" s="23" cm="1">
        <f t="array" aca="1" ref="AM62" ca="1">_xlfn.IFS($F62&lt;=AM$7,0,$G62&gt;AM$7,0,AND(AM$7&gt;$G62,AM$7&lt;$H62),$L62/12*0.5,$H62&lt;AM$7,$L62/12)</f>
        <v>120.83333333333333</v>
      </c>
      <c r="AN62" s="23" cm="1">
        <f t="array" aca="1" ref="AN62" ca="1">_xlfn.IFS($F62&lt;=AN$7,0,$G62&gt;AN$7,0,AND(AN$7&gt;$G62,AN$7&lt;$H62),$L62/12*0.5,$H62&lt;AN$7,$L62/12)</f>
        <v>120.83333333333333</v>
      </c>
      <c r="AO62" s="23" cm="1">
        <f t="array" aca="1" ref="AO62" ca="1">_xlfn.IFS($F62&lt;=AO$7,0,$G62&gt;AO$7,0,AND(AO$7&gt;$G62,AO$7&lt;$H62),$N62/12*0.5,$H62&lt;AO$7,$N62/12)</f>
        <v>120.83333333333333</v>
      </c>
      <c r="AP62" s="23" cm="1">
        <f t="array" aca="1" ref="AP62" ca="1">_xlfn.IFS($F62&lt;=AP$7,0,$G62&gt;AP$7,0,AND(AP$7&gt;$G62,AP$7&lt;$H62),$N62/12*0.5,$H62&lt;AP$7,$N62/12)</f>
        <v>120.83333333333333</v>
      </c>
      <c r="AQ62" s="23" cm="1">
        <f t="array" aca="1" ref="AQ62" ca="1">_xlfn.IFS($F62&lt;=AQ$7,0,$G62&gt;AQ$7,0,AND(AQ$7&gt;$G62,AQ$7&lt;$H62),$N62/12*0.5,$H62&lt;AQ$7,$N62/12)</f>
        <v>120.83333333333333</v>
      </c>
      <c r="AR62" s="23" cm="1">
        <f t="array" aca="1" ref="AR62" ca="1">_xlfn.IFS($F62&lt;=AR$7,0,$G62&gt;AR$7,0,AND(AR$7&gt;$G62,AR$7&lt;$H62),$N62/12*0.5,$H62&lt;AR$7,$N62/12)</f>
        <v>120.83333333333333</v>
      </c>
      <c r="AS62" s="23" cm="1">
        <f t="array" aca="1" ref="AS62" ca="1">_xlfn.IFS($F62&lt;=AS$7,0,$G62&gt;AS$7,0,AND(AS$7&gt;$G62,AS$7&lt;$H62),$N62/12*0.5,$H62&lt;AS$7,$N62/12)</f>
        <v>120.83333333333333</v>
      </c>
      <c r="AT62" s="23" cm="1">
        <f t="array" aca="1" ref="AT62" ca="1">_xlfn.IFS($F62&lt;=AT$7,0,$G62&gt;AT$7,0,AND(AT$7&gt;$G62,AT$7&lt;$H62),$N62/12*0.5,$H62&lt;AT$7,$N62/12)</f>
        <v>120.83333333333333</v>
      </c>
      <c r="AU62" s="23" cm="1">
        <f t="array" aca="1" ref="AU62" ca="1">_xlfn.IFS($F62&lt;=AU$7,0,$G62&gt;AU$7,0,AND(AU$7&gt;$G62,AU$7&lt;$H62),$N62/12*0.5,$H62&lt;AU$7,$N62/12)</f>
        <v>120.83333333333333</v>
      </c>
      <c r="AV62" s="23" cm="1">
        <f t="array" aca="1" ref="AV62" ca="1">_xlfn.IFS($F62&lt;=AV$7,0,$G62&gt;AV$7,0,AND(AV$7&gt;$G62,AV$7&lt;$H62),$N62/12*0.5,$H62&lt;AV$7,$N62/12)</f>
        <v>120.83333333333333</v>
      </c>
      <c r="AW62" s="23" cm="1">
        <f t="array" aca="1" ref="AW62" ca="1">_xlfn.IFS($F62&lt;=AW$7,0,$G62&gt;AW$7,0,AND(AW$7&gt;$G62,AW$7&lt;$H62),$N62/12*0.5,$H62&lt;AW$7,$N62/12)</f>
        <v>120.83333333333333</v>
      </c>
      <c r="AX62" s="23" cm="1">
        <f t="array" aca="1" ref="AX62" ca="1">_xlfn.IFS($F62&lt;=AX$7,0,$G62&gt;AX$7,0,AND(AX$7&gt;$G62,AX$7&lt;$H62),$N62/12*0.5,$H62&lt;AX$7,$N62/12)</f>
        <v>120.83333333333333</v>
      </c>
      <c r="AY62" s="23" cm="1">
        <f t="array" aca="1" ref="AY62" ca="1">_xlfn.IFS($F62&lt;=AY$7,0,$G62&gt;AY$7,0,AND(AY$7&gt;$G62,AY$7&lt;$H62),$N62/12*0.5,$H62&lt;AY$7,$N62/12)</f>
        <v>120.83333333333333</v>
      </c>
    </row>
    <row r="63" spans="1:51" ht="13" x14ac:dyDescent="0.15">
      <c r="A63" s="47"/>
      <c r="B63" s="87">
        <v>56</v>
      </c>
      <c r="C63" s="87" t="s">
        <v>30</v>
      </c>
      <c r="D63" s="88" t="s">
        <v>17</v>
      </c>
      <c r="E63" s="108">
        <v>45731</v>
      </c>
      <c r="F63" s="108" t="s">
        <v>7</v>
      </c>
      <c r="G63" s="21">
        <f>E63+'Assumptions (START HERE)'!$C$17</f>
        <v>45911</v>
      </c>
      <c r="H63" s="21">
        <f>E63+'Assumptions (START HERE)'!$C$18</f>
        <v>46001</v>
      </c>
      <c r="I63" s="91"/>
      <c r="J63" s="23" cm="1">
        <f t="array" aca="1" ref="J63" ca="1">IF(ISBLANK(I63),
INDEX('Assumptions (START HERE)'!$B$23:$E$26,
MATCH(MID(CELL("filename",$A$1),FIND("]",CELL("filename",$A$1))+1,255),'Assumptions (START HERE)'!$B$23:$B$26,0),
MATCH(J$3,'Assumptions (START HERE)'!$B$23:$E$23,0)),I63)</f>
        <v>1350</v>
      </c>
      <c r="K63" s="91"/>
      <c r="L63" s="23" cm="1">
        <f t="array" aca="1" ref="L63" ca="1">IF(ISBLANK(K63),
INDEX('Assumptions (START HERE)'!$B$23:$E$26,
MATCH(MID(CELL("filename",$A$1),FIND("]",CELL("filename",$A$1))+1,255),'Assumptions (START HERE)'!$B$23:$B$26,0),
MATCH(L$3,'Assumptions (START HERE)'!$B$23:$E$23,0)),K63)</f>
        <v>1450</v>
      </c>
      <c r="M63" s="91"/>
      <c r="N63" s="23" cm="1">
        <f t="array" aca="1" ref="N63" ca="1">IF(ISBLANK(M63),
INDEX('Assumptions (START HERE)'!$B$23:$E$26,
MATCH(MID(CELL("filename",$A$1),FIND("]",CELL("filename",$A$1))+1,255),'Assumptions (START HERE)'!$B$23:$B$26,0),
MATCH(N$3,'Assumptions (START HERE)'!$B$23:$E$23,0)),M63)</f>
        <v>1450</v>
      </c>
      <c r="P63" s="23" cm="1">
        <f t="array" aca="1" ref="P63" ca="1">_xlfn.IFS($F63&lt;=P$7,0,$G63&gt;P$7,0,AND(P$7&gt;$G63,P$7&lt;$H63),$J63/12*0.5,$H63&lt;P$7,$J63/12)</f>
        <v>0</v>
      </c>
      <c r="Q63" s="23" cm="1">
        <f t="array" aca="1" ref="Q63" ca="1">_xlfn.IFS($F63&lt;=Q$7,0,$G63&gt;Q$7,0,AND(Q$7&gt;$G63,Q$7&lt;$H63),$J63/12*0.5,$H63&lt;Q$7,$J63/12)</f>
        <v>0</v>
      </c>
      <c r="R63" s="23" cm="1">
        <f t="array" aca="1" ref="R63" ca="1">_xlfn.IFS($F63&lt;=R$7,0,$G63&gt;R$7,0,AND(R$7&gt;$G63,R$7&lt;$H63),$J63/12*0.5,$H63&lt;R$7,$J63/12)</f>
        <v>0</v>
      </c>
      <c r="S63" s="23" cm="1">
        <f t="array" aca="1" ref="S63" ca="1">_xlfn.IFS($F63&lt;=S$7,0,$G63&gt;S$7,0,AND(S$7&gt;$G63,S$7&lt;$H63),$J63/12*0.5,$H63&lt;S$7,$J63/12)</f>
        <v>0</v>
      </c>
      <c r="T63" s="23" cm="1">
        <f t="array" aca="1" ref="T63" ca="1">_xlfn.IFS($F63&lt;=T$7,0,$G63&gt;T$7,0,AND(T$7&gt;$G63,T$7&lt;$H63),$J63/12*0.5,$H63&lt;T$7,$J63/12)</f>
        <v>0</v>
      </c>
      <c r="U63" s="23" cm="1">
        <f t="array" aca="1" ref="U63" ca="1">_xlfn.IFS($F63&lt;=U$7,0,$G63&gt;U$7,0,AND(U$7&gt;$G63,U$7&lt;$H63),$J63/12*0.5,$H63&lt;U$7,$J63/12)</f>
        <v>0</v>
      </c>
      <c r="V63" s="23" cm="1">
        <f t="array" aca="1" ref="V63" ca="1">_xlfn.IFS($F63&lt;=V$7,0,$G63&gt;V$7,0,AND(V$7&gt;$G63,V$7&lt;$H63),$J63/12*0.5,$H63&lt;V$7,$J63/12)</f>
        <v>0</v>
      </c>
      <c r="W63" s="23" cm="1">
        <f t="array" aca="1" ref="W63" ca="1">_xlfn.IFS($F63&lt;=W$7,0,$G63&gt;W$7,0,AND(W$7&gt;$G63,W$7&lt;$H63),$J63/12*0.5,$H63&lt;W$7,$J63/12)</f>
        <v>0</v>
      </c>
      <c r="X63" s="23" cm="1">
        <f t="array" aca="1" ref="X63" ca="1">_xlfn.IFS($F63&lt;=X$7,0,$G63&gt;X$7,0,AND(X$7&gt;$G63,X$7&lt;$H63),$J63/12*0.5,$H63&lt;X$7,$J63/12)</f>
        <v>0</v>
      </c>
      <c r="Y63" s="23" cm="1">
        <f t="array" aca="1" ref="Y63" ca="1">_xlfn.IFS($F63&lt;=Y$7,0,$G63&gt;Y$7,0,AND(Y$7&gt;$G63,Y$7&lt;$H63),$J63/12*0.5,$H63&lt;Y$7,$J63/12)</f>
        <v>56.25</v>
      </c>
      <c r="Z63" s="23" cm="1">
        <f t="array" aca="1" ref="Z63" ca="1">_xlfn.IFS($F63&lt;=Z$7,0,$G63&gt;Z$7,0,AND(Z$7&gt;$G63,Z$7&lt;$H63),$J63/12*0.5,$H63&lt;Z$7,$J63/12)</f>
        <v>56.25</v>
      </c>
      <c r="AA63" s="23" cm="1">
        <f t="array" aca="1" ref="AA63" ca="1">_xlfn.IFS($F63&lt;=AA$7,0,$G63&gt;AA$7,0,AND(AA$7&gt;$G63,AA$7&lt;$H63),$J63/12*0.5,$H63&lt;AA$7,$J63/12)</f>
        <v>56.25</v>
      </c>
      <c r="AB63" s="23" cm="1">
        <f t="array" aca="1" ref="AB63" ca="1">_xlfn.IFS($F63&lt;=AB$7,0,$G63&gt;AB$7,0,AND(AB$7&gt;$G63,AB$7&lt;$H63),$J63/12*0.5,$H63&lt;AB$7,$J63/12)</f>
        <v>112.5</v>
      </c>
      <c r="AC63" s="23" cm="1">
        <f t="array" aca="1" ref="AC63" ca="1">_xlfn.IFS($F63&lt;=AC$7,0,$G63&gt;AC$7,0,AND(AC$7&gt;$G63,AC$7&lt;$H63),$L63/12*0.5,$H63&lt;AC$7,$L63/12)</f>
        <v>120.83333333333333</v>
      </c>
      <c r="AD63" s="23" cm="1">
        <f t="array" aca="1" ref="AD63" ca="1">_xlfn.IFS($F63&lt;=AD$7,0,$G63&gt;AD$7,0,AND(AD$7&gt;$G63,AD$7&lt;$H63),$L63/12*0.5,$H63&lt;AD$7,$L63/12)</f>
        <v>120.83333333333333</v>
      </c>
      <c r="AE63" s="23" cm="1">
        <f t="array" aca="1" ref="AE63" ca="1">_xlfn.IFS($F63&lt;=AE$7,0,$G63&gt;AE$7,0,AND(AE$7&gt;$G63,AE$7&lt;$H63),$L63/12*0.5,$H63&lt;AE$7,$L63/12)</f>
        <v>120.83333333333333</v>
      </c>
      <c r="AF63" s="23" cm="1">
        <f t="array" aca="1" ref="AF63" ca="1">_xlfn.IFS($F63&lt;=AF$7,0,$G63&gt;AF$7,0,AND(AF$7&gt;$G63,AF$7&lt;$H63),$L63/12*0.5,$H63&lt;AF$7,$L63/12)</f>
        <v>120.83333333333333</v>
      </c>
      <c r="AG63" s="23" cm="1">
        <f t="array" aca="1" ref="AG63" ca="1">_xlfn.IFS($F63&lt;=AG$7,0,$G63&gt;AG$7,0,AND(AG$7&gt;$G63,AG$7&lt;$H63),$L63/12*0.5,$H63&lt;AG$7,$L63/12)</f>
        <v>120.83333333333333</v>
      </c>
      <c r="AH63" s="23" cm="1">
        <f t="array" aca="1" ref="AH63" ca="1">_xlfn.IFS($F63&lt;=AH$7,0,$G63&gt;AH$7,0,AND(AH$7&gt;$G63,AH$7&lt;$H63),$L63/12*0.5,$H63&lt;AH$7,$L63/12)</f>
        <v>120.83333333333333</v>
      </c>
      <c r="AI63" s="23" cm="1">
        <f t="array" aca="1" ref="AI63" ca="1">_xlfn.IFS($F63&lt;=AI$7,0,$G63&gt;AI$7,0,AND(AI$7&gt;$G63,AI$7&lt;$H63),$L63/12*0.5,$H63&lt;AI$7,$L63/12)</f>
        <v>120.83333333333333</v>
      </c>
      <c r="AJ63" s="23" cm="1">
        <f t="array" aca="1" ref="AJ63" ca="1">_xlfn.IFS($F63&lt;=AJ$7,0,$G63&gt;AJ$7,0,AND(AJ$7&gt;$G63,AJ$7&lt;$H63),$L63/12*0.5,$H63&lt;AJ$7,$L63/12)</f>
        <v>120.83333333333333</v>
      </c>
      <c r="AK63" s="23" cm="1">
        <f t="array" aca="1" ref="AK63" ca="1">_xlfn.IFS($F63&lt;=AK$7,0,$G63&gt;AK$7,0,AND(AK$7&gt;$G63,AK$7&lt;$H63),$L63/12*0.5,$H63&lt;AK$7,$L63/12)</f>
        <v>120.83333333333333</v>
      </c>
      <c r="AL63" s="23" cm="1">
        <f t="array" aca="1" ref="AL63" ca="1">_xlfn.IFS($F63&lt;=AL$7,0,$G63&gt;AL$7,0,AND(AL$7&gt;$G63,AL$7&lt;$H63),$L63/12*0.5,$H63&lt;AL$7,$L63/12)</f>
        <v>120.83333333333333</v>
      </c>
      <c r="AM63" s="23" cm="1">
        <f t="array" aca="1" ref="AM63" ca="1">_xlfn.IFS($F63&lt;=AM$7,0,$G63&gt;AM$7,0,AND(AM$7&gt;$G63,AM$7&lt;$H63),$L63/12*0.5,$H63&lt;AM$7,$L63/12)</f>
        <v>120.83333333333333</v>
      </c>
      <c r="AN63" s="23" cm="1">
        <f t="array" aca="1" ref="AN63" ca="1">_xlfn.IFS($F63&lt;=AN$7,0,$G63&gt;AN$7,0,AND(AN$7&gt;$G63,AN$7&lt;$H63),$L63/12*0.5,$H63&lt;AN$7,$L63/12)</f>
        <v>120.83333333333333</v>
      </c>
      <c r="AO63" s="23" cm="1">
        <f t="array" aca="1" ref="AO63" ca="1">_xlfn.IFS($F63&lt;=AO$7,0,$G63&gt;AO$7,0,AND(AO$7&gt;$G63,AO$7&lt;$H63),$N63/12*0.5,$H63&lt;AO$7,$N63/12)</f>
        <v>120.83333333333333</v>
      </c>
      <c r="AP63" s="23" cm="1">
        <f t="array" aca="1" ref="AP63" ca="1">_xlfn.IFS($F63&lt;=AP$7,0,$G63&gt;AP$7,0,AND(AP$7&gt;$G63,AP$7&lt;$H63),$N63/12*0.5,$H63&lt;AP$7,$N63/12)</f>
        <v>120.83333333333333</v>
      </c>
      <c r="AQ63" s="23" cm="1">
        <f t="array" aca="1" ref="AQ63" ca="1">_xlfn.IFS($F63&lt;=AQ$7,0,$G63&gt;AQ$7,0,AND(AQ$7&gt;$G63,AQ$7&lt;$H63),$N63/12*0.5,$H63&lt;AQ$7,$N63/12)</f>
        <v>120.83333333333333</v>
      </c>
      <c r="AR63" s="23" cm="1">
        <f t="array" aca="1" ref="AR63" ca="1">_xlfn.IFS($F63&lt;=AR$7,0,$G63&gt;AR$7,0,AND(AR$7&gt;$G63,AR$7&lt;$H63),$N63/12*0.5,$H63&lt;AR$7,$N63/12)</f>
        <v>120.83333333333333</v>
      </c>
      <c r="AS63" s="23" cm="1">
        <f t="array" aca="1" ref="AS63" ca="1">_xlfn.IFS($F63&lt;=AS$7,0,$G63&gt;AS$7,0,AND(AS$7&gt;$G63,AS$7&lt;$H63),$N63/12*0.5,$H63&lt;AS$7,$N63/12)</f>
        <v>120.83333333333333</v>
      </c>
      <c r="AT63" s="23" cm="1">
        <f t="array" aca="1" ref="AT63" ca="1">_xlfn.IFS($F63&lt;=AT$7,0,$G63&gt;AT$7,0,AND(AT$7&gt;$G63,AT$7&lt;$H63),$N63/12*0.5,$H63&lt;AT$7,$N63/12)</f>
        <v>120.83333333333333</v>
      </c>
      <c r="AU63" s="23" cm="1">
        <f t="array" aca="1" ref="AU63" ca="1">_xlfn.IFS($F63&lt;=AU$7,0,$G63&gt;AU$7,0,AND(AU$7&gt;$G63,AU$7&lt;$H63),$N63/12*0.5,$H63&lt;AU$7,$N63/12)</f>
        <v>120.83333333333333</v>
      </c>
      <c r="AV63" s="23" cm="1">
        <f t="array" aca="1" ref="AV63" ca="1">_xlfn.IFS($F63&lt;=AV$7,0,$G63&gt;AV$7,0,AND(AV$7&gt;$G63,AV$7&lt;$H63),$N63/12*0.5,$H63&lt;AV$7,$N63/12)</f>
        <v>120.83333333333333</v>
      </c>
      <c r="AW63" s="23" cm="1">
        <f t="array" aca="1" ref="AW63" ca="1">_xlfn.IFS($F63&lt;=AW$7,0,$G63&gt;AW$7,0,AND(AW$7&gt;$G63,AW$7&lt;$H63),$N63/12*0.5,$H63&lt;AW$7,$N63/12)</f>
        <v>120.83333333333333</v>
      </c>
      <c r="AX63" s="23" cm="1">
        <f t="array" aca="1" ref="AX63" ca="1">_xlfn.IFS($F63&lt;=AX$7,0,$G63&gt;AX$7,0,AND(AX$7&gt;$G63,AX$7&lt;$H63),$N63/12*0.5,$H63&lt;AX$7,$N63/12)</f>
        <v>120.83333333333333</v>
      </c>
      <c r="AY63" s="23" cm="1">
        <f t="array" aca="1" ref="AY63" ca="1">_xlfn.IFS($F63&lt;=AY$7,0,$G63&gt;AY$7,0,AND(AY$7&gt;$G63,AY$7&lt;$H63),$N63/12*0.5,$H63&lt;AY$7,$N63/12)</f>
        <v>120.83333333333333</v>
      </c>
    </row>
    <row r="64" spans="1:51" ht="13" x14ac:dyDescent="0.15">
      <c r="A64" s="47"/>
      <c r="B64" s="87">
        <v>57</v>
      </c>
      <c r="C64" s="87" t="s">
        <v>30</v>
      </c>
      <c r="D64" s="88" t="s">
        <v>17</v>
      </c>
      <c r="E64" s="108">
        <v>45731</v>
      </c>
      <c r="F64" s="108" t="s">
        <v>7</v>
      </c>
      <c r="G64" s="21">
        <f>E64+'Assumptions (START HERE)'!$C$17</f>
        <v>45911</v>
      </c>
      <c r="H64" s="21">
        <f>E64+'Assumptions (START HERE)'!$C$18</f>
        <v>46001</v>
      </c>
      <c r="I64" s="91"/>
      <c r="J64" s="23" cm="1">
        <f t="array" aca="1" ref="J64" ca="1">IF(ISBLANK(I64),
INDEX('Assumptions (START HERE)'!$B$23:$E$26,
MATCH(MID(CELL("filename",$A$1),FIND("]",CELL("filename",$A$1))+1,255),'Assumptions (START HERE)'!$B$23:$B$26,0),
MATCH(J$3,'Assumptions (START HERE)'!$B$23:$E$23,0)),I64)</f>
        <v>1350</v>
      </c>
      <c r="K64" s="91"/>
      <c r="L64" s="23" cm="1">
        <f t="array" aca="1" ref="L64" ca="1">IF(ISBLANK(K64),
INDEX('Assumptions (START HERE)'!$B$23:$E$26,
MATCH(MID(CELL("filename",$A$1),FIND("]",CELL("filename",$A$1))+1,255),'Assumptions (START HERE)'!$B$23:$B$26,0),
MATCH(L$3,'Assumptions (START HERE)'!$B$23:$E$23,0)),K64)</f>
        <v>1450</v>
      </c>
      <c r="M64" s="91"/>
      <c r="N64" s="23" cm="1">
        <f t="array" aca="1" ref="N64" ca="1">IF(ISBLANK(M64),
INDEX('Assumptions (START HERE)'!$B$23:$E$26,
MATCH(MID(CELL("filename",$A$1),FIND("]",CELL("filename",$A$1))+1,255),'Assumptions (START HERE)'!$B$23:$B$26,0),
MATCH(N$3,'Assumptions (START HERE)'!$B$23:$E$23,0)),M64)</f>
        <v>1450</v>
      </c>
      <c r="P64" s="23" cm="1">
        <f t="array" aca="1" ref="P64" ca="1">_xlfn.IFS($F64&lt;=P$7,0,$G64&gt;P$7,0,AND(P$7&gt;$G64,P$7&lt;$H64),$J64/12*0.5,$H64&lt;P$7,$J64/12)</f>
        <v>0</v>
      </c>
      <c r="Q64" s="23" cm="1">
        <f t="array" aca="1" ref="Q64" ca="1">_xlfn.IFS($F64&lt;=Q$7,0,$G64&gt;Q$7,0,AND(Q$7&gt;$G64,Q$7&lt;$H64),$J64/12*0.5,$H64&lt;Q$7,$J64/12)</f>
        <v>0</v>
      </c>
      <c r="R64" s="23" cm="1">
        <f t="array" aca="1" ref="R64" ca="1">_xlfn.IFS($F64&lt;=R$7,0,$G64&gt;R$7,0,AND(R$7&gt;$G64,R$7&lt;$H64),$J64/12*0.5,$H64&lt;R$7,$J64/12)</f>
        <v>0</v>
      </c>
      <c r="S64" s="23" cm="1">
        <f t="array" aca="1" ref="S64" ca="1">_xlfn.IFS($F64&lt;=S$7,0,$G64&gt;S$7,0,AND(S$7&gt;$G64,S$7&lt;$H64),$J64/12*0.5,$H64&lt;S$7,$J64/12)</f>
        <v>0</v>
      </c>
      <c r="T64" s="23" cm="1">
        <f t="array" aca="1" ref="T64" ca="1">_xlfn.IFS($F64&lt;=T$7,0,$G64&gt;T$7,0,AND(T$7&gt;$G64,T$7&lt;$H64),$J64/12*0.5,$H64&lt;T$7,$J64/12)</f>
        <v>0</v>
      </c>
      <c r="U64" s="23" cm="1">
        <f t="array" aca="1" ref="U64" ca="1">_xlfn.IFS($F64&lt;=U$7,0,$G64&gt;U$7,0,AND(U$7&gt;$G64,U$7&lt;$H64),$J64/12*0.5,$H64&lt;U$7,$J64/12)</f>
        <v>0</v>
      </c>
      <c r="V64" s="23" cm="1">
        <f t="array" aca="1" ref="V64" ca="1">_xlfn.IFS($F64&lt;=V$7,0,$G64&gt;V$7,0,AND(V$7&gt;$G64,V$7&lt;$H64),$J64/12*0.5,$H64&lt;V$7,$J64/12)</f>
        <v>0</v>
      </c>
      <c r="W64" s="23" cm="1">
        <f t="array" aca="1" ref="W64" ca="1">_xlfn.IFS($F64&lt;=W$7,0,$G64&gt;W$7,0,AND(W$7&gt;$G64,W$7&lt;$H64),$J64/12*0.5,$H64&lt;W$7,$J64/12)</f>
        <v>0</v>
      </c>
      <c r="X64" s="23" cm="1">
        <f t="array" aca="1" ref="X64" ca="1">_xlfn.IFS($F64&lt;=X$7,0,$G64&gt;X$7,0,AND(X$7&gt;$G64,X$7&lt;$H64),$J64/12*0.5,$H64&lt;X$7,$J64/12)</f>
        <v>0</v>
      </c>
      <c r="Y64" s="23" cm="1">
        <f t="array" aca="1" ref="Y64" ca="1">_xlfn.IFS($F64&lt;=Y$7,0,$G64&gt;Y$7,0,AND(Y$7&gt;$G64,Y$7&lt;$H64),$J64/12*0.5,$H64&lt;Y$7,$J64/12)</f>
        <v>56.25</v>
      </c>
      <c r="Z64" s="23" cm="1">
        <f t="array" aca="1" ref="Z64" ca="1">_xlfn.IFS($F64&lt;=Z$7,0,$G64&gt;Z$7,0,AND(Z$7&gt;$G64,Z$7&lt;$H64),$J64/12*0.5,$H64&lt;Z$7,$J64/12)</f>
        <v>56.25</v>
      </c>
      <c r="AA64" s="23" cm="1">
        <f t="array" aca="1" ref="AA64" ca="1">_xlfn.IFS($F64&lt;=AA$7,0,$G64&gt;AA$7,0,AND(AA$7&gt;$G64,AA$7&lt;$H64),$J64/12*0.5,$H64&lt;AA$7,$J64/12)</f>
        <v>56.25</v>
      </c>
      <c r="AB64" s="23" cm="1">
        <f t="array" aca="1" ref="AB64" ca="1">_xlfn.IFS($F64&lt;=AB$7,0,$G64&gt;AB$7,0,AND(AB$7&gt;$G64,AB$7&lt;$H64),$J64/12*0.5,$H64&lt;AB$7,$J64/12)</f>
        <v>112.5</v>
      </c>
      <c r="AC64" s="23" cm="1">
        <f t="array" aca="1" ref="AC64" ca="1">_xlfn.IFS($F64&lt;=AC$7,0,$G64&gt;AC$7,0,AND(AC$7&gt;$G64,AC$7&lt;$H64),$L64/12*0.5,$H64&lt;AC$7,$L64/12)</f>
        <v>120.83333333333333</v>
      </c>
      <c r="AD64" s="23" cm="1">
        <f t="array" aca="1" ref="AD64" ca="1">_xlfn.IFS($F64&lt;=AD$7,0,$G64&gt;AD$7,0,AND(AD$7&gt;$G64,AD$7&lt;$H64),$L64/12*0.5,$H64&lt;AD$7,$L64/12)</f>
        <v>120.83333333333333</v>
      </c>
      <c r="AE64" s="23" cm="1">
        <f t="array" aca="1" ref="AE64" ca="1">_xlfn.IFS($F64&lt;=AE$7,0,$G64&gt;AE$7,0,AND(AE$7&gt;$G64,AE$7&lt;$H64),$L64/12*0.5,$H64&lt;AE$7,$L64/12)</f>
        <v>120.83333333333333</v>
      </c>
      <c r="AF64" s="23" cm="1">
        <f t="array" aca="1" ref="AF64" ca="1">_xlfn.IFS($F64&lt;=AF$7,0,$G64&gt;AF$7,0,AND(AF$7&gt;$G64,AF$7&lt;$H64),$L64/12*0.5,$H64&lt;AF$7,$L64/12)</f>
        <v>120.83333333333333</v>
      </c>
      <c r="AG64" s="23" cm="1">
        <f t="array" aca="1" ref="AG64" ca="1">_xlfn.IFS($F64&lt;=AG$7,0,$G64&gt;AG$7,0,AND(AG$7&gt;$G64,AG$7&lt;$H64),$L64/12*0.5,$H64&lt;AG$7,$L64/12)</f>
        <v>120.83333333333333</v>
      </c>
      <c r="AH64" s="23" cm="1">
        <f t="array" aca="1" ref="AH64" ca="1">_xlfn.IFS($F64&lt;=AH$7,0,$G64&gt;AH$7,0,AND(AH$7&gt;$G64,AH$7&lt;$H64),$L64/12*0.5,$H64&lt;AH$7,$L64/12)</f>
        <v>120.83333333333333</v>
      </c>
      <c r="AI64" s="23" cm="1">
        <f t="array" aca="1" ref="AI64" ca="1">_xlfn.IFS($F64&lt;=AI$7,0,$G64&gt;AI$7,0,AND(AI$7&gt;$G64,AI$7&lt;$H64),$L64/12*0.5,$H64&lt;AI$7,$L64/12)</f>
        <v>120.83333333333333</v>
      </c>
      <c r="AJ64" s="23" cm="1">
        <f t="array" aca="1" ref="AJ64" ca="1">_xlfn.IFS($F64&lt;=AJ$7,0,$G64&gt;AJ$7,0,AND(AJ$7&gt;$G64,AJ$7&lt;$H64),$L64/12*0.5,$H64&lt;AJ$7,$L64/12)</f>
        <v>120.83333333333333</v>
      </c>
      <c r="AK64" s="23" cm="1">
        <f t="array" aca="1" ref="AK64" ca="1">_xlfn.IFS($F64&lt;=AK$7,0,$G64&gt;AK$7,0,AND(AK$7&gt;$G64,AK$7&lt;$H64),$L64/12*0.5,$H64&lt;AK$7,$L64/12)</f>
        <v>120.83333333333333</v>
      </c>
      <c r="AL64" s="23" cm="1">
        <f t="array" aca="1" ref="AL64" ca="1">_xlfn.IFS($F64&lt;=AL$7,0,$G64&gt;AL$7,0,AND(AL$7&gt;$G64,AL$7&lt;$H64),$L64/12*0.5,$H64&lt;AL$7,$L64/12)</f>
        <v>120.83333333333333</v>
      </c>
      <c r="AM64" s="23" cm="1">
        <f t="array" aca="1" ref="AM64" ca="1">_xlfn.IFS($F64&lt;=AM$7,0,$G64&gt;AM$7,0,AND(AM$7&gt;$G64,AM$7&lt;$H64),$L64/12*0.5,$H64&lt;AM$7,$L64/12)</f>
        <v>120.83333333333333</v>
      </c>
      <c r="AN64" s="23" cm="1">
        <f t="array" aca="1" ref="AN64" ca="1">_xlfn.IFS($F64&lt;=AN$7,0,$G64&gt;AN$7,0,AND(AN$7&gt;$G64,AN$7&lt;$H64),$L64/12*0.5,$H64&lt;AN$7,$L64/12)</f>
        <v>120.83333333333333</v>
      </c>
      <c r="AO64" s="23" cm="1">
        <f t="array" aca="1" ref="AO64" ca="1">_xlfn.IFS($F64&lt;=AO$7,0,$G64&gt;AO$7,0,AND(AO$7&gt;$G64,AO$7&lt;$H64),$N64/12*0.5,$H64&lt;AO$7,$N64/12)</f>
        <v>120.83333333333333</v>
      </c>
      <c r="AP64" s="23" cm="1">
        <f t="array" aca="1" ref="AP64" ca="1">_xlfn.IFS($F64&lt;=AP$7,0,$G64&gt;AP$7,0,AND(AP$7&gt;$G64,AP$7&lt;$H64),$N64/12*0.5,$H64&lt;AP$7,$N64/12)</f>
        <v>120.83333333333333</v>
      </c>
      <c r="AQ64" s="23" cm="1">
        <f t="array" aca="1" ref="AQ64" ca="1">_xlfn.IFS($F64&lt;=AQ$7,0,$G64&gt;AQ$7,0,AND(AQ$7&gt;$G64,AQ$7&lt;$H64),$N64/12*0.5,$H64&lt;AQ$7,$N64/12)</f>
        <v>120.83333333333333</v>
      </c>
      <c r="AR64" s="23" cm="1">
        <f t="array" aca="1" ref="AR64" ca="1">_xlfn.IFS($F64&lt;=AR$7,0,$G64&gt;AR$7,0,AND(AR$7&gt;$G64,AR$7&lt;$H64),$N64/12*0.5,$H64&lt;AR$7,$N64/12)</f>
        <v>120.83333333333333</v>
      </c>
      <c r="AS64" s="23" cm="1">
        <f t="array" aca="1" ref="AS64" ca="1">_xlfn.IFS($F64&lt;=AS$7,0,$G64&gt;AS$7,0,AND(AS$7&gt;$G64,AS$7&lt;$H64),$N64/12*0.5,$H64&lt;AS$7,$N64/12)</f>
        <v>120.83333333333333</v>
      </c>
      <c r="AT64" s="23" cm="1">
        <f t="array" aca="1" ref="AT64" ca="1">_xlfn.IFS($F64&lt;=AT$7,0,$G64&gt;AT$7,0,AND(AT$7&gt;$G64,AT$7&lt;$H64),$N64/12*0.5,$H64&lt;AT$7,$N64/12)</f>
        <v>120.83333333333333</v>
      </c>
      <c r="AU64" s="23" cm="1">
        <f t="array" aca="1" ref="AU64" ca="1">_xlfn.IFS($F64&lt;=AU$7,0,$G64&gt;AU$7,0,AND(AU$7&gt;$G64,AU$7&lt;$H64),$N64/12*0.5,$H64&lt;AU$7,$N64/12)</f>
        <v>120.83333333333333</v>
      </c>
      <c r="AV64" s="23" cm="1">
        <f t="array" aca="1" ref="AV64" ca="1">_xlfn.IFS($F64&lt;=AV$7,0,$G64&gt;AV$7,0,AND(AV$7&gt;$G64,AV$7&lt;$H64),$N64/12*0.5,$H64&lt;AV$7,$N64/12)</f>
        <v>120.83333333333333</v>
      </c>
      <c r="AW64" s="23" cm="1">
        <f t="array" aca="1" ref="AW64" ca="1">_xlfn.IFS($F64&lt;=AW$7,0,$G64&gt;AW$7,0,AND(AW$7&gt;$G64,AW$7&lt;$H64),$N64/12*0.5,$H64&lt;AW$7,$N64/12)</f>
        <v>120.83333333333333</v>
      </c>
      <c r="AX64" s="23" cm="1">
        <f t="array" aca="1" ref="AX64" ca="1">_xlfn.IFS($F64&lt;=AX$7,0,$G64&gt;AX$7,0,AND(AX$7&gt;$G64,AX$7&lt;$H64),$N64/12*0.5,$H64&lt;AX$7,$N64/12)</f>
        <v>120.83333333333333</v>
      </c>
      <c r="AY64" s="23" cm="1">
        <f t="array" aca="1" ref="AY64" ca="1">_xlfn.IFS($F64&lt;=AY$7,0,$G64&gt;AY$7,0,AND(AY$7&gt;$G64,AY$7&lt;$H64),$N64/12*0.5,$H64&lt;AY$7,$N64/12)</f>
        <v>120.83333333333333</v>
      </c>
    </row>
    <row r="65" spans="1:51" ht="13" x14ac:dyDescent="0.15">
      <c r="A65" s="47"/>
      <c r="B65" s="87">
        <v>58</v>
      </c>
      <c r="C65" s="87" t="s">
        <v>30</v>
      </c>
      <c r="D65" s="89" t="s">
        <v>13</v>
      </c>
      <c r="E65" s="108">
        <v>45731</v>
      </c>
      <c r="F65" s="108" t="s">
        <v>7</v>
      </c>
      <c r="G65" s="21">
        <f>E65+'Assumptions (START HERE)'!$C$17</f>
        <v>45911</v>
      </c>
      <c r="H65" s="21">
        <f>E65+'Assumptions (START HERE)'!$C$18</f>
        <v>46001</v>
      </c>
      <c r="I65" s="91"/>
      <c r="J65" s="23" cm="1">
        <f t="array" aca="1" ref="J65" ca="1">IF(ISBLANK(I65),
INDEX('Assumptions (START HERE)'!$B$23:$E$26,
MATCH(MID(CELL("filename",$A$1),FIND("]",CELL("filename",$A$1))+1,255),'Assumptions (START HERE)'!$B$23:$B$26,0),
MATCH(J$3,'Assumptions (START HERE)'!$B$23:$E$23,0)),I65)</f>
        <v>1350</v>
      </c>
      <c r="K65" s="91"/>
      <c r="L65" s="23" cm="1">
        <f t="array" aca="1" ref="L65" ca="1">IF(ISBLANK(K65),
INDEX('Assumptions (START HERE)'!$B$23:$E$26,
MATCH(MID(CELL("filename",$A$1),FIND("]",CELL("filename",$A$1))+1,255),'Assumptions (START HERE)'!$B$23:$B$26,0),
MATCH(L$3,'Assumptions (START HERE)'!$B$23:$E$23,0)),K65)</f>
        <v>1450</v>
      </c>
      <c r="M65" s="91"/>
      <c r="N65" s="23" cm="1">
        <f t="array" aca="1" ref="N65" ca="1">IF(ISBLANK(M65),
INDEX('Assumptions (START HERE)'!$B$23:$E$26,
MATCH(MID(CELL("filename",$A$1),FIND("]",CELL("filename",$A$1))+1,255),'Assumptions (START HERE)'!$B$23:$B$26,0),
MATCH(N$3,'Assumptions (START HERE)'!$B$23:$E$23,0)),M65)</f>
        <v>1450</v>
      </c>
      <c r="P65" s="23" cm="1">
        <f t="array" aca="1" ref="P65" ca="1">_xlfn.IFS($F65&lt;=P$7,0,$G65&gt;P$7,0,AND(P$7&gt;$G65,P$7&lt;$H65),$J65/12*0.5,$H65&lt;P$7,$J65/12)</f>
        <v>0</v>
      </c>
      <c r="Q65" s="23" cm="1">
        <f t="array" aca="1" ref="Q65" ca="1">_xlfn.IFS($F65&lt;=Q$7,0,$G65&gt;Q$7,0,AND(Q$7&gt;$G65,Q$7&lt;$H65),$J65/12*0.5,$H65&lt;Q$7,$J65/12)</f>
        <v>0</v>
      </c>
      <c r="R65" s="23" cm="1">
        <f t="array" aca="1" ref="R65" ca="1">_xlfn.IFS($F65&lt;=R$7,0,$G65&gt;R$7,0,AND(R$7&gt;$G65,R$7&lt;$H65),$J65/12*0.5,$H65&lt;R$7,$J65/12)</f>
        <v>0</v>
      </c>
      <c r="S65" s="23" cm="1">
        <f t="array" aca="1" ref="S65" ca="1">_xlfn.IFS($F65&lt;=S$7,0,$G65&gt;S$7,0,AND(S$7&gt;$G65,S$7&lt;$H65),$J65/12*0.5,$H65&lt;S$7,$J65/12)</f>
        <v>0</v>
      </c>
      <c r="T65" s="23" cm="1">
        <f t="array" aca="1" ref="T65" ca="1">_xlfn.IFS($F65&lt;=T$7,0,$G65&gt;T$7,0,AND(T$7&gt;$G65,T$7&lt;$H65),$J65/12*0.5,$H65&lt;T$7,$J65/12)</f>
        <v>0</v>
      </c>
      <c r="U65" s="23" cm="1">
        <f t="array" aca="1" ref="U65" ca="1">_xlfn.IFS($F65&lt;=U$7,0,$G65&gt;U$7,0,AND(U$7&gt;$G65,U$7&lt;$H65),$J65/12*0.5,$H65&lt;U$7,$J65/12)</f>
        <v>0</v>
      </c>
      <c r="V65" s="23" cm="1">
        <f t="array" aca="1" ref="V65" ca="1">_xlfn.IFS($F65&lt;=V$7,0,$G65&gt;V$7,0,AND(V$7&gt;$G65,V$7&lt;$H65),$J65/12*0.5,$H65&lt;V$7,$J65/12)</f>
        <v>0</v>
      </c>
      <c r="W65" s="23" cm="1">
        <f t="array" aca="1" ref="W65" ca="1">_xlfn.IFS($F65&lt;=W$7,0,$G65&gt;W$7,0,AND(W$7&gt;$G65,W$7&lt;$H65),$J65/12*0.5,$H65&lt;W$7,$J65/12)</f>
        <v>0</v>
      </c>
      <c r="X65" s="23" cm="1">
        <f t="array" aca="1" ref="X65" ca="1">_xlfn.IFS($F65&lt;=X$7,0,$G65&gt;X$7,0,AND(X$7&gt;$G65,X$7&lt;$H65),$J65/12*0.5,$H65&lt;X$7,$J65/12)</f>
        <v>0</v>
      </c>
      <c r="Y65" s="23" cm="1">
        <f t="array" aca="1" ref="Y65" ca="1">_xlfn.IFS($F65&lt;=Y$7,0,$G65&gt;Y$7,0,AND(Y$7&gt;$G65,Y$7&lt;$H65),$J65/12*0.5,$H65&lt;Y$7,$J65/12)</f>
        <v>56.25</v>
      </c>
      <c r="Z65" s="23" cm="1">
        <f t="array" aca="1" ref="Z65" ca="1">_xlfn.IFS($F65&lt;=Z$7,0,$G65&gt;Z$7,0,AND(Z$7&gt;$G65,Z$7&lt;$H65),$J65/12*0.5,$H65&lt;Z$7,$J65/12)</f>
        <v>56.25</v>
      </c>
      <c r="AA65" s="23" cm="1">
        <f t="array" aca="1" ref="AA65" ca="1">_xlfn.IFS($F65&lt;=AA$7,0,$G65&gt;AA$7,0,AND(AA$7&gt;$G65,AA$7&lt;$H65),$J65/12*0.5,$H65&lt;AA$7,$J65/12)</f>
        <v>56.25</v>
      </c>
      <c r="AB65" s="23" cm="1">
        <f t="array" aca="1" ref="AB65" ca="1">_xlfn.IFS($F65&lt;=AB$7,0,$G65&gt;AB$7,0,AND(AB$7&gt;$G65,AB$7&lt;$H65),$J65/12*0.5,$H65&lt;AB$7,$J65/12)</f>
        <v>112.5</v>
      </c>
      <c r="AC65" s="23" cm="1">
        <f t="array" aca="1" ref="AC65" ca="1">_xlfn.IFS($F65&lt;=AC$7,0,$G65&gt;AC$7,0,AND(AC$7&gt;$G65,AC$7&lt;$H65),$L65/12*0.5,$H65&lt;AC$7,$L65/12)</f>
        <v>120.83333333333333</v>
      </c>
      <c r="AD65" s="23" cm="1">
        <f t="array" aca="1" ref="AD65" ca="1">_xlfn.IFS($F65&lt;=AD$7,0,$G65&gt;AD$7,0,AND(AD$7&gt;$G65,AD$7&lt;$H65),$L65/12*0.5,$H65&lt;AD$7,$L65/12)</f>
        <v>120.83333333333333</v>
      </c>
      <c r="AE65" s="23" cm="1">
        <f t="array" aca="1" ref="AE65" ca="1">_xlfn.IFS($F65&lt;=AE$7,0,$G65&gt;AE$7,0,AND(AE$7&gt;$G65,AE$7&lt;$H65),$L65/12*0.5,$H65&lt;AE$7,$L65/12)</f>
        <v>120.83333333333333</v>
      </c>
      <c r="AF65" s="23" cm="1">
        <f t="array" aca="1" ref="AF65" ca="1">_xlfn.IFS($F65&lt;=AF$7,0,$G65&gt;AF$7,0,AND(AF$7&gt;$G65,AF$7&lt;$H65),$L65/12*0.5,$H65&lt;AF$7,$L65/12)</f>
        <v>120.83333333333333</v>
      </c>
      <c r="AG65" s="23" cm="1">
        <f t="array" aca="1" ref="AG65" ca="1">_xlfn.IFS($F65&lt;=AG$7,0,$G65&gt;AG$7,0,AND(AG$7&gt;$G65,AG$7&lt;$H65),$L65/12*0.5,$H65&lt;AG$7,$L65/12)</f>
        <v>120.83333333333333</v>
      </c>
      <c r="AH65" s="23" cm="1">
        <f t="array" aca="1" ref="AH65" ca="1">_xlfn.IFS($F65&lt;=AH$7,0,$G65&gt;AH$7,0,AND(AH$7&gt;$G65,AH$7&lt;$H65),$L65/12*0.5,$H65&lt;AH$7,$L65/12)</f>
        <v>120.83333333333333</v>
      </c>
      <c r="AI65" s="23" cm="1">
        <f t="array" aca="1" ref="AI65" ca="1">_xlfn.IFS($F65&lt;=AI$7,0,$G65&gt;AI$7,0,AND(AI$7&gt;$G65,AI$7&lt;$H65),$L65/12*0.5,$H65&lt;AI$7,$L65/12)</f>
        <v>120.83333333333333</v>
      </c>
      <c r="AJ65" s="23" cm="1">
        <f t="array" aca="1" ref="AJ65" ca="1">_xlfn.IFS($F65&lt;=AJ$7,0,$G65&gt;AJ$7,0,AND(AJ$7&gt;$G65,AJ$7&lt;$H65),$L65/12*0.5,$H65&lt;AJ$7,$L65/12)</f>
        <v>120.83333333333333</v>
      </c>
      <c r="AK65" s="23" cm="1">
        <f t="array" aca="1" ref="AK65" ca="1">_xlfn.IFS($F65&lt;=AK$7,0,$G65&gt;AK$7,0,AND(AK$7&gt;$G65,AK$7&lt;$H65),$L65/12*0.5,$H65&lt;AK$7,$L65/12)</f>
        <v>120.83333333333333</v>
      </c>
      <c r="AL65" s="23" cm="1">
        <f t="array" aca="1" ref="AL65" ca="1">_xlfn.IFS($F65&lt;=AL$7,0,$G65&gt;AL$7,0,AND(AL$7&gt;$G65,AL$7&lt;$H65),$L65/12*0.5,$H65&lt;AL$7,$L65/12)</f>
        <v>120.83333333333333</v>
      </c>
      <c r="AM65" s="23" cm="1">
        <f t="array" aca="1" ref="AM65" ca="1">_xlfn.IFS($F65&lt;=AM$7,0,$G65&gt;AM$7,0,AND(AM$7&gt;$G65,AM$7&lt;$H65),$L65/12*0.5,$H65&lt;AM$7,$L65/12)</f>
        <v>120.83333333333333</v>
      </c>
      <c r="AN65" s="23" cm="1">
        <f t="array" aca="1" ref="AN65" ca="1">_xlfn.IFS($F65&lt;=AN$7,0,$G65&gt;AN$7,0,AND(AN$7&gt;$G65,AN$7&lt;$H65),$L65/12*0.5,$H65&lt;AN$7,$L65/12)</f>
        <v>120.83333333333333</v>
      </c>
      <c r="AO65" s="23" cm="1">
        <f t="array" aca="1" ref="AO65" ca="1">_xlfn.IFS($F65&lt;=AO$7,0,$G65&gt;AO$7,0,AND(AO$7&gt;$G65,AO$7&lt;$H65),$N65/12*0.5,$H65&lt;AO$7,$N65/12)</f>
        <v>120.83333333333333</v>
      </c>
      <c r="AP65" s="23" cm="1">
        <f t="array" aca="1" ref="AP65" ca="1">_xlfn.IFS($F65&lt;=AP$7,0,$G65&gt;AP$7,0,AND(AP$7&gt;$G65,AP$7&lt;$H65),$N65/12*0.5,$H65&lt;AP$7,$N65/12)</f>
        <v>120.83333333333333</v>
      </c>
      <c r="AQ65" s="23" cm="1">
        <f t="array" aca="1" ref="AQ65" ca="1">_xlfn.IFS($F65&lt;=AQ$7,0,$G65&gt;AQ$7,0,AND(AQ$7&gt;$G65,AQ$7&lt;$H65),$N65/12*0.5,$H65&lt;AQ$7,$N65/12)</f>
        <v>120.83333333333333</v>
      </c>
      <c r="AR65" s="23" cm="1">
        <f t="array" aca="1" ref="AR65" ca="1">_xlfn.IFS($F65&lt;=AR$7,0,$G65&gt;AR$7,0,AND(AR$7&gt;$G65,AR$7&lt;$H65),$N65/12*0.5,$H65&lt;AR$7,$N65/12)</f>
        <v>120.83333333333333</v>
      </c>
      <c r="AS65" s="23" cm="1">
        <f t="array" aca="1" ref="AS65" ca="1">_xlfn.IFS($F65&lt;=AS$7,0,$G65&gt;AS$7,0,AND(AS$7&gt;$G65,AS$7&lt;$H65),$N65/12*0.5,$H65&lt;AS$7,$N65/12)</f>
        <v>120.83333333333333</v>
      </c>
      <c r="AT65" s="23" cm="1">
        <f t="array" aca="1" ref="AT65" ca="1">_xlfn.IFS($F65&lt;=AT$7,0,$G65&gt;AT$7,0,AND(AT$7&gt;$G65,AT$7&lt;$H65),$N65/12*0.5,$H65&lt;AT$7,$N65/12)</f>
        <v>120.83333333333333</v>
      </c>
      <c r="AU65" s="23" cm="1">
        <f t="array" aca="1" ref="AU65" ca="1">_xlfn.IFS($F65&lt;=AU$7,0,$G65&gt;AU$7,0,AND(AU$7&gt;$G65,AU$7&lt;$H65),$N65/12*0.5,$H65&lt;AU$7,$N65/12)</f>
        <v>120.83333333333333</v>
      </c>
      <c r="AV65" s="23" cm="1">
        <f t="array" aca="1" ref="AV65" ca="1">_xlfn.IFS($F65&lt;=AV$7,0,$G65&gt;AV$7,0,AND(AV$7&gt;$G65,AV$7&lt;$H65),$N65/12*0.5,$H65&lt;AV$7,$N65/12)</f>
        <v>120.83333333333333</v>
      </c>
      <c r="AW65" s="23" cm="1">
        <f t="array" aca="1" ref="AW65" ca="1">_xlfn.IFS($F65&lt;=AW$7,0,$G65&gt;AW$7,0,AND(AW$7&gt;$G65,AW$7&lt;$H65),$N65/12*0.5,$H65&lt;AW$7,$N65/12)</f>
        <v>120.83333333333333</v>
      </c>
      <c r="AX65" s="23" cm="1">
        <f t="array" aca="1" ref="AX65" ca="1">_xlfn.IFS($F65&lt;=AX$7,0,$G65&gt;AX$7,0,AND(AX$7&gt;$G65,AX$7&lt;$H65),$N65/12*0.5,$H65&lt;AX$7,$N65/12)</f>
        <v>120.83333333333333</v>
      </c>
      <c r="AY65" s="23" cm="1">
        <f t="array" aca="1" ref="AY65" ca="1">_xlfn.IFS($F65&lt;=AY$7,0,$G65&gt;AY$7,0,AND(AY$7&gt;$G65,AY$7&lt;$H65),$N65/12*0.5,$H65&lt;AY$7,$N65/12)</f>
        <v>120.83333333333333</v>
      </c>
    </row>
    <row r="66" spans="1:51" ht="13" x14ac:dyDescent="0.15">
      <c r="A66" s="47"/>
      <c r="B66" s="87">
        <v>59</v>
      </c>
      <c r="C66" s="87" t="s">
        <v>30</v>
      </c>
      <c r="D66" s="89" t="s">
        <v>13</v>
      </c>
      <c r="E66" s="108">
        <v>45731</v>
      </c>
      <c r="F66" s="108" t="s">
        <v>7</v>
      </c>
      <c r="G66" s="21">
        <f>E66+'Assumptions (START HERE)'!$C$17</f>
        <v>45911</v>
      </c>
      <c r="H66" s="21">
        <f>E66+'Assumptions (START HERE)'!$C$18</f>
        <v>46001</v>
      </c>
      <c r="I66" s="91"/>
      <c r="J66" s="23" cm="1">
        <f t="array" aca="1" ref="J66" ca="1">IF(ISBLANK(I66),
INDEX('Assumptions (START HERE)'!$B$23:$E$26,
MATCH(MID(CELL("filename",$A$1),FIND("]",CELL("filename",$A$1))+1,255),'Assumptions (START HERE)'!$B$23:$B$26,0),
MATCH(J$3,'Assumptions (START HERE)'!$B$23:$E$23,0)),I66)</f>
        <v>1350</v>
      </c>
      <c r="K66" s="91"/>
      <c r="L66" s="23" cm="1">
        <f t="array" aca="1" ref="L66" ca="1">IF(ISBLANK(K66),
INDEX('Assumptions (START HERE)'!$B$23:$E$26,
MATCH(MID(CELL("filename",$A$1),FIND("]",CELL("filename",$A$1))+1,255),'Assumptions (START HERE)'!$B$23:$B$26,0),
MATCH(L$3,'Assumptions (START HERE)'!$B$23:$E$23,0)),K66)</f>
        <v>1450</v>
      </c>
      <c r="M66" s="91"/>
      <c r="N66" s="23" cm="1">
        <f t="array" aca="1" ref="N66" ca="1">IF(ISBLANK(M66),
INDEX('Assumptions (START HERE)'!$B$23:$E$26,
MATCH(MID(CELL("filename",$A$1),FIND("]",CELL("filename",$A$1))+1,255),'Assumptions (START HERE)'!$B$23:$B$26,0),
MATCH(N$3,'Assumptions (START HERE)'!$B$23:$E$23,0)),M66)</f>
        <v>1450</v>
      </c>
      <c r="P66" s="23" cm="1">
        <f t="array" aca="1" ref="P66" ca="1">_xlfn.IFS($F66&lt;=P$7,0,$G66&gt;P$7,0,AND(P$7&gt;$G66,P$7&lt;$H66),$J66/12*0.5,$H66&lt;P$7,$J66/12)</f>
        <v>0</v>
      </c>
      <c r="Q66" s="23" cm="1">
        <f t="array" aca="1" ref="Q66" ca="1">_xlfn.IFS($F66&lt;=Q$7,0,$G66&gt;Q$7,0,AND(Q$7&gt;$G66,Q$7&lt;$H66),$J66/12*0.5,$H66&lt;Q$7,$J66/12)</f>
        <v>0</v>
      </c>
      <c r="R66" s="23" cm="1">
        <f t="array" aca="1" ref="R66" ca="1">_xlfn.IFS($F66&lt;=R$7,0,$G66&gt;R$7,0,AND(R$7&gt;$G66,R$7&lt;$H66),$J66/12*0.5,$H66&lt;R$7,$J66/12)</f>
        <v>0</v>
      </c>
      <c r="S66" s="23" cm="1">
        <f t="array" aca="1" ref="S66" ca="1">_xlfn.IFS($F66&lt;=S$7,0,$G66&gt;S$7,0,AND(S$7&gt;$G66,S$7&lt;$H66),$J66/12*0.5,$H66&lt;S$7,$J66/12)</f>
        <v>0</v>
      </c>
      <c r="T66" s="23" cm="1">
        <f t="array" aca="1" ref="T66" ca="1">_xlfn.IFS($F66&lt;=T$7,0,$G66&gt;T$7,0,AND(T$7&gt;$G66,T$7&lt;$H66),$J66/12*0.5,$H66&lt;T$7,$J66/12)</f>
        <v>0</v>
      </c>
      <c r="U66" s="23" cm="1">
        <f t="array" aca="1" ref="U66" ca="1">_xlfn.IFS($F66&lt;=U$7,0,$G66&gt;U$7,0,AND(U$7&gt;$G66,U$7&lt;$H66),$J66/12*0.5,$H66&lt;U$7,$J66/12)</f>
        <v>0</v>
      </c>
      <c r="V66" s="23" cm="1">
        <f t="array" aca="1" ref="V66" ca="1">_xlfn.IFS($F66&lt;=V$7,0,$G66&gt;V$7,0,AND(V$7&gt;$G66,V$7&lt;$H66),$J66/12*0.5,$H66&lt;V$7,$J66/12)</f>
        <v>0</v>
      </c>
      <c r="W66" s="23" cm="1">
        <f t="array" aca="1" ref="W66" ca="1">_xlfn.IFS($F66&lt;=W$7,0,$G66&gt;W$7,0,AND(W$7&gt;$G66,W$7&lt;$H66),$J66/12*0.5,$H66&lt;W$7,$J66/12)</f>
        <v>0</v>
      </c>
      <c r="X66" s="23" cm="1">
        <f t="array" aca="1" ref="X66" ca="1">_xlfn.IFS($F66&lt;=X$7,0,$G66&gt;X$7,0,AND(X$7&gt;$G66,X$7&lt;$H66),$J66/12*0.5,$H66&lt;X$7,$J66/12)</f>
        <v>0</v>
      </c>
      <c r="Y66" s="23" cm="1">
        <f t="array" aca="1" ref="Y66" ca="1">_xlfn.IFS($F66&lt;=Y$7,0,$G66&gt;Y$7,0,AND(Y$7&gt;$G66,Y$7&lt;$H66),$J66/12*0.5,$H66&lt;Y$7,$J66/12)</f>
        <v>56.25</v>
      </c>
      <c r="Z66" s="23" cm="1">
        <f t="array" aca="1" ref="Z66" ca="1">_xlfn.IFS($F66&lt;=Z$7,0,$G66&gt;Z$7,0,AND(Z$7&gt;$G66,Z$7&lt;$H66),$J66/12*0.5,$H66&lt;Z$7,$J66/12)</f>
        <v>56.25</v>
      </c>
      <c r="AA66" s="23" cm="1">
        <f t="array" aca="1" ref="AA66" ca="1">_xlfn.IFS($F66&lt;=AA$7,0,$G66&gt;AA$7,0,AND(AA$7&gt;$G66,AA$7&lt;$H66),$J66/12*0.5,$H66&lt;AA$7,$J66/12)</f>
        <v>56.25</v>
      </c>
      <c r="AB66" s="23" cm="1">
        <f t="array" aca="1" ref="AB66" ca="1">_xlfn.IFS($F66&lt;=AB$7,0,$G66&gt;AB$7,0,AND(AB$7&gt;$G66,AB$7&lt;$H66),$J66/12*0.5,$H66&lt;AB$7,$J66/12)</f>
        <v>112.5</v>
      </c>
      <c r="AC66" s="23" cm="1">
        <f t="array" aca="1" ref="AC66" ca="1">_xlfn.IFS($F66&lt;=AC$7,0,$G66&gt;AC$7,0,AND(AC$7&gt;$G66,AC$7&lt;$H66),$L66/12*0.5,$H66&lt;AC$7,$L66/12)</f>
        <v>120.83333333333333</v>
      </c>
      <c r="AD66" s="23" cm="1">
        <f t="array" aca="1" ref="AD66" ca="1">_xlfn.IFS($F66&lt;=AD$7,0,$G66&gt;AD$7,0,AND(AD$7&gt;$G66,AD$7&lt;$H66),$L66/12*0.5,$H66&lt;AD$7,$L66/12)</f>
        <v>120.83333333333333</v>
      </c>
      <c r="AE66" s="23" cm="1">
        <f t="array" aca="1" ref="AE66" ca="1">_xlfn.IFS($F66&lt;=AE$7,0,$G66&gt;AE$7,0,AND(AE$7&gt;$G66,AE$7&lt;$H66),$L66/12*0.5,$H66&lt;AE$7,$L66/12)</f>
        <v>120.83333333333333</v>
      </c>
      <c r="AF66" s="23" cm="1">
        <f t="array" aca="1" ref="AF66" ca="1">_xlfn.IFS($F66&lt;=AF$7,0,$G66&gt;AF$7,0,AND(AF$7&gt;$G66,AF$7&lt;$H66),$L66/12*0.5,$H66&lt;AF$7,$L66/12)</f>
        <v>120.83333333333333</v>
      </c>
      <c r="AG66" s="23" cm="1">
        <f t="array" aca="1" ref="AG66" ca="1">_xlfn.IFS($F66&lt;=AG$7,0,$G66&gt;AG$7,0,AND(AG$7&gt;$G66,AG$7&lt;$H66),$L66/12*0.5,$H66&lt;AG$7,$L66/12)</f>
        <v>120.83333333333333</v>
      </c>
      <c r="AH66" s="23" cm="1">
        <f t="array" aca="1" ref="AH66" ca="1">_xlfn.IFS($F66&lt;=AH$7,0,$G66&gt;AH$7,0,AND(AH$7&gt;$G66,AH$7&lt;$H66),$L66/12*0.5,$H66&lt;AH$7,$L66/12)</f>
        <v>120.83333333333333</v>
      </c>
      <c r="AI66" s="23" cm="1">
        <f t="array" aca="1" ref="AI66" ca="1">_xlfn.IFS($F66&lt;=AI$7,0,$G66&gt;AI$7,0,AND(AI$7&gt;$G66,AI$7&lt;$H66),$L66/12*0.5,$H66&lt;AI$7,$L66/12)</f>
        <v>120.83333333333333</v>
      </c>
      <c r="AJ66" s="23" cm="1">
        <f t="array" aca="1" ref="AJ66" ca="1">_xlfn.IFS($F66&lt;=AJ$7,0,$G66&gt;AJ$7,0,AND(AJ$7&gt;$G66,AJ$7&lt;$H66),$L66/12*0.5,$H66&lt;AJ$7,$L66/12)</f>
        <v>120.83333333333333</v>
      </c>
      <c r="AK66" s="23" cm="1">
        <f t="array" aca="1" ref="AK66" ca="1">_xlfn.IFS($F66&lt;=AK$7,0,$G66&gt;AK$7,0,AND(AK$7&gt;$G66,AK$7&lt;$H66),$L66/12*0.5,$H66&lt;AK$7,$L66/12)</f>
        <v>120.83333333333333</v>
      </c>
      <c r="AL66" s="23" cm="1">
        <f t="array" aca="1" ref="AL66" ca="1">_xlfn.IFS($F66&lt;=AL$7,0,$G66&gt;AL$7,0,AND(AL$7&gt;$G66,AL$7&lt;$H66),$L66/12*0.5,$H66&lt;AL$7,$L66/12)</f>
        <v>120.83333333333333</v>
      </c>
      <c r="AM66" s="23" cm="1">
        <f t="array" aca="1" ref="AM66" ca="1">_xlfn.IFS($F66&lt;=AM$7,0,$G66&gt;AM$7,0,AND(AM$7&gt;$G66,AM$7&lt;$H66),$L66/12*0.5,$H66&lt;AM$7,$L66/12)</f>
        <v>120.83333333333333</v>
      </c>
      <c r="AN66" s="23" cm="1">
        <f t="array" aca="1" ref="AN66" ca="1">_xlfn.IFS($F66&lt;=AN$7,0,$G66&gt;AN$7,0,AND(AN$7&gt;$G66,AN$7&lt;$H66),$L66/12*0.5,$H66&lt;AN$7,$L66/12)</f>
        <v>120.83333333333333</v>
      </c>
      <c r="AO66" s="23" cm="1">
        <f t="array" aca="1" ref="AO66" ca="1">_xlfn.IFS($F66&lt;=AO$7,0,$G66&gt;AO$7,0,AND(AO$7&gt;$G66,AO$7&lt;$H66),$N66/12*0.5,$H66&lt;AO$7,$N66/12)</f>
        <v>120.83333333333333</v>
      </c>
      <c r="AP66" s="23" cm="1">
        <f t="array" aca="1" ref="AP66" ca="1">_xlfn.IFS($F66&lt;=AP$7,0,$G66&gt;AP$7,0,AND(AP$7&gt;$G66,AP$7&lt;$H66),$N66/12*0.5,$H66&lt;AP$7,$N66/12)</f>
        <v>120.83333333333333</v>
      </c>
      <c r="AQ66" s="23" cm="1">
        <f t="array" aca="1" ref="AQ66" ca="1">_xlfn.IFS($F66&lt;=AQ$7,0,$G66&gt;AQ$7,0,AND(AQ$7&gt;$G66,AQ$7&lt;$H66),$N66/12*0.5,$H66&lt;AQ$7,$N66/12)</f>
        <v>120.83333333333333</v>
      </c>
      <c r="AR66" s="23" cm="1">
        <f t="array" aca="1" ref="AR66" ca="1">_xlfn.IFS($F66&lt;=AR$7,0,$G66&gt;AR$7,0,AND(AR$7&gt;$G66,AR$7&lt;$H66),$N66/12*0.5,$H66&lt;AR$7,$N66/12)</f>
        <v>120.83333333333333</v>
      </c>
      <c r="AS66" s="23" cm="1">
        <f t="array" aca="1" ref="AS66" ca="1">_xlfn.IFS($F66&lt;=AS$7,0,$G66&gt;AS$7,0,AND(AS$7&gt;$G66,AS$7&lt;$H66),$N66/12*0.5,$H66&lt;AS$7,$N66/12)</f>
        <v>120.83333333333333</v>
      </c>
      <c r="AT66" s="23" cm="1">
        <f t="array" aca="1" ref="AT66" ca="1">_xlfn.IFS($F66&lt;=AT$7,0,$G66&gt;AT$7,0,AND(AT$7&gt;$G66,AT$7&lt;$H66),$N66/12*0.5,$H66&lt;AT$7,$N66/12)</f>
        <v>120.83333333333333</v>
      </c>
      <c r="AU66" s="23" cm="1">
        <f t="array" aca="1" ref="AU66" ca="1">_xlfn.IFS($F66&lt;=AU$7,0,$G66&gt;AU$7,0,AND(AU$7&gt;$G66,AU$7&lt;$H66),$N66/12*0.5,$H66&lt;AU$7,$N66/12)</f>
        <v>120.83333333333333</v>
      </c>
      <c r="AV66" s="23" cm="1">
        <f t="array" aca="1" ref="AV66" ca="1">_xlfn.IFS($F66&lt;=AV$7,0,$G66&gt;AV$7,0,AND(AV$7&gt;$G66,AV$7&lt;$H66),$N66/12*0.5,$H66&lt;AV$7,$N66/12)</f>
        <v>120.83333333333333</v>
      </c>
      <c r="AW66" s="23" cm="1">
        <f t="array" aca="1" ref="AW66" ca="1">_xlfn.IFS($F66&lt;=AW$7,0,$G66&gt;AW$7,0,AND(AW$7&gt;$G66,AW$7&lt;$H66),$N66/12*0.5,$H66&lt;AW$7,$N66/12)</f>
        <v>120.83333333333333</v>
      </c>
      <c r="AX66" s="23" cm="1">
        <f t="array" aca="1" ref="AX66" ca="1">_xlfn.IFS($F66&lt;=AX$7,0,$G66&gt;AX$7,0,AND(AX$7&gt;$G66,AX$7&lt;$H66),$N66/12*0.5,$H66&lt;AX$7,$N66/12)</f>
        <v>120.83333333333333</v>
      </c>
      <c r="AY66" s="23" cm="1">
        <f t="array" aca="1" ref="AY66" ca="1">_xlfn.IFS($F66&lt;=AY$7,0,$G66&gt;AY$7,0,AND(AY$7&gt;$G66,AY$7&lt;$H66),$N66/12*0.5,$H66&lt;AY$7,$N66/12)</f>
        <v>120.83333333333333</v>
      </c>
    </row>
    <row r="67" spans="1:51" ht="13" x14ac:dyDescent="0.15">
      <c r="A67" s="47"/>
      <c r="B67" s="87">
        <v>60</v>
      </c>
      <c r="C67" s="87" t="s">
        <v>30</v>
      </c>
      <c r="D67" s="88" t="s">
        <v>15</v>
      </c>
      <c r="E67" s="108">
        <v>45731</v>
      </c>
      <c r="F67" s="108" t="s">
        <v>7</v>
      </c>
      <c r="G67" s="21">
        <f>E67+'Assumptions (START HERE)'!$C$17</f>
        <v>45911</v>
      </c>
      <c r="H67" s="21">
        <f>E67+'Assumptions (START HERE)'!$C$18</f>
        <v>46001</v>
      </c>
      <c r="I67" s="91"/>
      <c r="J67" s="23" cm="1">
        <f t="array" aca="1" ref="J67" ca="1">IF(ISBLANK(I67),
INDEX('Assumptions (START HERE)'!$B$23:$E$26,
MATCH(MID(CELL("filename",$A$1),FIND("]",CELL("filename",$A$1))+1,255),'Assumptions (START HERE)'!$B$23:$B$26,0),
MATCH(J$3,'Assumptions (START HERE)'!$B$23:$E$23,0)),I67)</f>
        <v>1350</v>
      </c>
      <c r="K67" s="91"/>
      <c r="L67" s="23" cm="1">
        <f t="array" aca="1" ref="L67" ca="1">IF(ISBLANK(K67),
INDEX('Assumptions (START HERE)'!$B$23:$E$26,
MATCH(MID(CELL("filename",$A$1),FIND("]",CELL("filename",$A$1))+1,255),'Assumptions (START HERE)'!$B$23:$B$26,0),
MATCH(L$3,'Assumptions (START HERE)'!$B$23:$E$23,0)),K67)</f>
        <v>1450</v>
      </c>
      <c r="M67" s="91"/>
      <c r="N67" s="23" cm="1">
        <f t="array" aca="1" ref="N67" ca="1">IF(ISBLANK(M67),
INDEX('Assumptions (START HERE)'!$B$23:$E$26,
MATCH(MID(CELL("filename",$A$1),FIND("]",CELL("filename",$A$1))+1,255),'Assumptions (START HERE)'!$B$23:$B$26,0),
MATCH(N$3,'Assumptions (START HERE)'!$B$23:$E$23,0)),M67)</f>
        <v>1450</v>
      </c>
      <c r="P67" s="23" cm="1">
        <f t="array" aca="1" ref="P67" ca="1">_xlfn.IFS($F67&lt;=P$7,0,$G67&gt;P$7,0,AND(P$7&gt;$G67,P$7&lt;$H67),$J67/12*0.5,$H67&lt;P$7,$J67/12)</f>
        <v>0</v>
      </c>
      <c r="Q67" s="23" cm="1">
        <f t="array" aca="1" ref="Q67" ca="1">_xlfn.IFS($F67&lt;=Q$7,0,$G67&gt;Q$7,0,AND(Q$7&gt;$G67,Q$7&lt;$H67),$J67/12*0.5,$H67&lt;Q$7,$J67/12)</f>
        <v>0</v>
      </c>
      <c r="R67" s="23" cm="1">
        <f t="array" aca="1" ref="R67" ca="1">_xlfn.IFS($F67&lt;=R$7,0,$G67&gt;R$7,0,AND(R$7&gt;$G67,R$7&lt;$H67),$J67/12*0.5,$H67&lt;R$7,$J67/12)</f>
        <v>0</v>
      </c>
      <c r="S67" s="23" cm="1">
        <f t="array" aca="1" ref="S67" ca="1">_xlfn.IFS($F67&lt;=S$7,0,$G67&gt;S$7,0,AND(S$7&gt;$G67,S$7&lt;$H67),$J67/12*0.5,$H67&lt;S$7,$J67/12)</f>
        <v>0</v>
      </c>
      <c r="T67" s="23" cm="1">
        <f t="array" aca="1" ref="T67" ca="1">_xlfn.IFS($F67&lt;=T$7,0,$G67&gt;T$7,0,AND(T$7&gt;$G67,T$7&lt;$H67),$J67/12*0.5,$H67&lt;T$7,$J67/12)</f>
        <v>0</v>
      </c>
      <c r="U67" s="23" cm="1">
        <f t="array" aca="1" ref="U67" ca="1">_xlfn.IFS($F67&lt;=U$7,0,$G67&gt;U$7,0,AND(U$7&gt;$G67,U$7&lt;$H67),$J67/12*0.5,$H67&lt;U$7,$J67/12)</f>
        <v>0</v>
      </c>
      <c r="V67" s="23" cm="1">
        <f t="array" aca="1" ref="V67" ca="1">_xlfn.IFS($F67&lt;=V$7,0,$G67&gt;V$7,0,AND(V$7&gt;$G67,V$7&lt;$H67),$J67/12*0.5,$H67&lt;V$7,$J67/12)</f>
        <v>0</v>
      </c>
      <c r="W67" s="23" cm="1">
        <f t="array" aca="1" ref="W67" ca="1">_xlfn.IFS($F67&lt;=W$7,0,$G67&gt;W$7,0,AND(W$7&gt;$G67,W$7&lt;$H67),$J67/12*0.5,$H67&lt;W$7,$J67/12)</f>
        <v>0</v>
      </c>
      <c r="X67" s="23" cm="1">
        <f t="array" aca="1" ref="X67" ca="1">_xlfn.IFS($F67&lt;=X$7,0,$G67&gt;X$7,0,AND(X$7&gt;$G67,X$7&lt;$H67),$J67/12*0.5,$H67&lt;X$7,$J67/12)</f>
        <v>0</v>
      </c>
      <c r="Y67" s="23" cm="1">
        <f t="array" aca="1" ref="Y67" ca="1">_xlfn.IFS($F67&lt;=Y$7,0,$G67&gt;Y$7,0,AND(Y$7&gt;$G67,Y$7&lt;$H67),$J67/12*0.5,$H67&lt;Y$7,$J67/12)</f>
        <v>56.25</v>
      </c>
      <c r="Z67" s="23" cm="1">
        <f t="array" aca="1" ref="Z67" ca="1">_xlfn.IFS($F67&lt;=Z$7,0,$G67&gt;Z$7,0,AND(Z$7&gt;$G67,Z$7&lt;$H67),$J67/12*0.5,$H67&lt;Z$7,$J67/12)</f>
        <v>56.25</v>
      </c>
      <c r="AA67" s="23" cm="1">
        <f t="array" aca="1" ref="AA67" ca="1">_xlfn.IFS($F67&lt;=AA$7,0,$G67&gt;AA$7,0,AND(AA$7&gt;$G67,AA$7&lt;$H67),$J67/12*0.5,$H67&lt;AA$7,$J67/12)</f>
        <v>56.25</v>
      </c>
      <c r="AB67" s="23" cm="1">
        <f t="array" aca="1" ref="AB67" ca="1">_xlfn.IFS($F67&lt;=AB$7,0,$G67&gt;AB$7,0,AND(AB$7&gt;$G67,AB$7&lt;$H67),$J67/12*0.5,$H67&lt;AB$7,$J67/12)</f>
        <v>112.5</v>
      </c>
      <c r="AC67" s="23" cm="1">
        <f t="array" aca="1" ref="AC67" ca="1">_xlfn.IFS($F67&lt;=AC$7,0,$G67&gt;AC$7,0,AND(AC$7&gt;$G67,AC$7&lt;$H67),$L67/12*0.5,$H67&lt;AC$7,$L67/12)</f>
        <v>120.83333333333333</v>
      </c>
      <c r="AD67" s="23" cm="1">
        <f t="array" aca="1" ref="AD67" ca="1">_xlfn.IFS($F67&lt;=AD$7,0,$G67&gt;AD$7,0,AND(AD$7&gt;$G67,AD$7&lt;$H67),$L67/12*0.5,$H67&lt;AD$7,$L67/12)</f>
        <v>120.83333333333333</v>
      </c>
      <c r="AE67" s="23" cm="1">
        <f t="array" aca="1" ref="AE67" ca="1">_xlfn.IFS($F67&lt;=AE$7,0,$G67&gt;AE$7,0,AND(AE$7&gt;$G67,AE$7&lt;$H67),$L67/12*0.5,$H67&lt;AE$7,$L67/12)</f>
        <v>120.83333333333333</v>
      </c>
      <c r="AF67" s="23" cm="1">
        <f t="array" aca="1" ref="AF67" ca="1">_xlfn.IFS($F67&lt;=AF$7,0,$G67&gt;AF$7,0,AND(AF$7&gt;$G67,AF$7&lt;$H67),$L67/12*0.5,$H67&lt;AF$7,$L67/12)</f>
        <v>120.83333333333333</v>
      </c>
      <c r="AG67" s="23" cm="1">
        <f t="array" aca="1" ref="AG67" ca="1">_xlfn.IFS($F67&lt;=AG$7,0,$G67&gt;AG$7,0,AND(AG$7&gt;$G67,AG$7&lt;$H67),$L67/12*0.5,$H67&lt;AG$7,$L67/12)</f>
        <v>120.83333333333333</v>
      </c>
      <c r="AH67" s="23" cm="1">
        <f t="array" aca="1" ref="AH67" ca="1">_xlfn.IFS($F67&lt;=AH$7,0,$G67&gt;AH$7,0,AND(AH$7&gt;$G67,AH$7&lt;$H67),$L67/12*0.5,$H67&lt;AH$7,$L67/12)</f>
        <v>120.83333333333333</v>
      </c>
      <c r="AI67" s="23" cm="1">
        <f t="array" aca="1" ref="AI67" ca="1">_xlfn.IFS($F67&lt;=AI$7,0,$G67&gt;AI$7,0,AND(AI$7&gt;$G67,AI$7&lt;$H67),$L67/12*0.5,$H67&lt;AI$7,$L67/12)</f>
        <v>120.83333333333333</v>
      </c>
      <c r="AJ67" s="23" cm="1">
        <f t="array" aca="1" ref="AJ67" ca="1">_xlfn.IFS($F67&lt;=AJ$7,0,$G67&gt;AJ$7,0,AND(AJ$7&gt;$G67,AJ$7&lt;$H67),$L67/12*0.5,$H67&lt;AJ$7,$L67/12)</f>
        <v>120.83333333333333</v>
      </c>
      <c r="AK67" s="23" cm="1">
        <f t="array" aca="1" ref="AK67" ca="1">_xlfn.IFS($F67&lt;=AK$7,0,$G67&gt;AK$7,0,AND(AK$7&gt;$G67,AK$7&lt;$H67),$L67/12*0.5,$H67&lt;AK$7,$L67/12)</f>
        <v>120.83333333333333</v>
      </c>
      <c r="AL67" s="23" cm="1">
        <f t="array" aca="1" ref="AL67" ca="1">_xlfn.IFS($F67&lt;=AL$7,0,$G67&gt;AL$7,0,AND(AL$7&gt;$G67,AL$7&lt;$H67),$L67/12*0.5,$H67&lt;AL$7,$L67/12)</f>
        <v>120.83333333333333</v>
      </c>
      <c r="AM67" s="23" cm="1">
        <f t="array" aca="1" ref="AM67" ca="1">_xlfn.IFS($F67&lt;=AM$7,0,$G67&gt;AM$7,0,AND(AM$7&gt;$G67,AM$7&lt;$H67),$L67/12*0.5,$H67&lt;AM$7,$L67/12)</f>
        <v>120.83333333333333</v>
      </c>
      <c r="AN67" s="23" cm="1">
        <f t="array" aca="1" ref="AN67" ca="1">_xlfn.IFS($F67&lt;=AN$7,0,$G67&gt;AN$7,0,AND(AN$7&gt;$G67,AN$7&lt;$H67),$L67/12*0.5,$H67&lt;AN$7,$L67/12)</f>
        <v>120.83333333333333</v>
      </c>
      <c r="AO67" s="23" cm="1">
        <f t="array" aca="1" ref="AO67" ca="1">_xlfn.IFS($F67&lt;=AO$7,0,$G67&gt;AO$7,0,AND(AO$7&gt;$G67,AO$7&lt;$H67),$N67/12*0.5,$H67&lt;AO$7,$N67/12)</f>
        <v>120.83333333333333</v>
      </c>
      <c r="AP67" s="23" cm="1">
        <f t="array" aca="1" ref="AP67" ca="1">_xlfn.IFS($F67&lt;=AP$7,0,$G67&gt;AP$7,0,AND(AP$7&gt;$G67,AP$7&lt;$H67),$N67/12*0.5,$H67&lt;AP$7,$N67/12)</f>
        <v>120.83333333333333</v>
      </c>
      <c r="AQ67" s="23" cm="1">
        <f t="array" aca="1" ref="AQ67" ca="1">_xlfn.IFS($F67&lt;=AQ$7,0,$G67&gt;AQ$7,0,AND(AQ$7&gt;$G67,AQ$7&lt;$H67),$N67/12*0.5,$H67&lt;AQ$7,$N67/12)</f>
        <v>120.83333333333333</v>
      </c>
      <c r="AR67" s="23" cm="1">
        <f t="array" aca="1" ref="AR67" ca="1">_xlfn.IFS($F67&lt;=AR$7,0,$G67&gt;AR$7,0,AND(AR$7&gt;$G67,AR$7&lt;$H67),$N67/12*0.5,$H67&lt;AR$7,$N67/12)</f>
        <v>120.83333333333333</v>
      </c>
      <c r="AS67" s="23" cm="1">
        <f t="array" aca="1" ref="AS67" ca="1">_xlfn.IFS($F67&lt;=AS$7,0,$G67&gt;AS$7,0,AND(AS$7&gt;$G67,AS$7&lt;$H67),$N67/12*0.5,$H67&lt;AS$7,$N67/12)</f>
        <v>120.83333333333333</v>
      </c>
      <c r="AT67" s="23" cm="1">
        <f t="array" aca="1" ref="AT67" ca="1">_xlfn.IFS($F67&lt;=AT$7,0,$G67&gt;AT$7,0,AND(AT$7&gt;$G67,AT$7&lt;$H67),$N67/12*0.5,$H67&lt;AT$7,$N67/12)</f>
        <v>120.83333333333333</v>
      </c>
      <c r="AU67" s="23" cm="1">
        <f t="array" aca="1" ref="AU67" ca="1">_xlfn.IFS($F67&lt;=AU$7,0,$G67&gt;AU$7,0,AND(AU$7&gt;$G67,AU$7&lt;$H67),$N67/12*0.5,$H67&lt;AU$7,$N67/12)</f>
        <v>120.83333333333333</v>
      </c>
      <c r="AV67" s="23" cm="1">
        <f t="array" aca="1" ref="AV67" ca="1">_xlfn.IFS($F67&lt;=AV$7,0,$G67&gt;AV$7,0,AND(AV$7&gt;$G67,AV$7&lt;$H67),$N67/12*0.5,$H67&lt;AV$7,$N67/12)</f>
        <v>120.83333333333333</v>
      </c>
      <c r="AW67" s="23" cm="1">
        <f t="array" aca="1" ref="AW67" ca="1">_xlfn.IFS($F67&lt;=AW$7,0,$G67&gt;AW$7,0,AND(AW$7&gt;$G67,AW$7&lt;$H67),$N67/12*0.5,$H67&lt;AW$7,$N67/12)</f>
        <v>120.83333333333333</v>
      </c>
      <c r="AX67" s="23" cm="1">
        <f t="array" aca="1" ref="AX67" ca="1">_xlfn.IFS($F67&lt;=AX$7,0,$G67&gt;AX$7,0,AND(AX$7&gt;$G67,AX$7&lt;$H67),$N67/12*0.5,$H67&lt;AX$7,$N67/12)</f>
        <v>120.83333333333333</v>
      </c>
      <c r="AY67" s="23" cm="1">
        <f t="array" aca="1" ref="AY67" ca="1">_xlfn.IFS($F67&lt;=AY$7,0,$G67&gt;AY$7,0,AND(AY$7&gt;$G67,AY$7&lt;$H67),$N67/12*0.5,$H67&lt;AY$7,$N67/12)</f>
        <v>120.83333333333333</v>
      </c>
    </row>
    <row r="68" spans="1:51" ht="13" x14ac:dyDescent="0.15">
      <c r="A68" s="47"/>
      <c r="B68" s="87">
        <v>61</v>
      </c>
      <c r="C68" s="87" t="s">
        <v>30</v>
      </c>
      <c r="D68" s="88" t="s">
        <v>15</v>
      </c>
      <c r="E68" s="108">
        <v>45731</v>
      </c>
      <c r="F68" s="108" t="s">
        <v>7</v>
      </c>
      <c r="G68" s="21">
        <f>E68+'Assumptions (START HERE)'!$C$17</f>
        <v>45911</v>
      </c>
      <c r="H68" s="21">
        <f>E68+'Assumptions (START HERE)'!$C$18</f>
        <v>46001</v>
      </c>
      <c r="I68" s="91"/>
      <c r="J68" s="23" cm="1">
        <f t="array" aca="1" ref="J68" ca="1">IF(ISBLANK(I68),
INDEX('Assumptions (START HERE)'!$B$23:$E$26,
MATCH(MID(CELL("filename",$A$1),FIND("]",CELL("filename",$A$1))+1,255),'Assumptions (START HERE)'!$B$23:$B$26,0),
MATCH(J$3,'Assumptions (START HERE)'!$B$23:$E$23,0)),I68)</f>
        <v>1350</v>
      </c>
      <c r="K68" s="91"/>
      <c r="L68" s="23" cm="1">
        <f t="array" aca="1" ref="L68" ca="1">IF(ISBLANK(K68),
INDEX('Assumptions (START HERE)'!$B$23:$E$26,
MATCH(MID(CELL("filename",$A$1),FIND("]",CELL("filename",$A$1))+1,255),'Assumptions (START HERE)'!$B$23:$B$26,0),
MATCH(L$3,'Assumptions (START HERE)'!$B$23:$E$23,0)),K68)</f>
        <v>1450</v>
      </c>
      <c r="M68" s="91"/>
      <c r="N68" s="23" cm="1">
        <f t="array" aca="1" ref="N68" ca="1">IF(ISBLANK(M68),
INDEX('Assumptions (START HERE)'!$B$23:$E$26,
MATCH(MID(CELL("filename",$A$1),FIND("]",CELL("filename",$A$1))+1,255),'Assumptions (START HERE)'!$B$23:$B$26,0),
MATCH(N$3,'Assumptions (START HERE)'!$B$23:$E$23,0)),M68)</f>
        <v>1450</v>
      </c>
      <c r="P68" s="23" cm="1">
        <f t="array" aca="1" ref="P68" ca="1">_xlfn.IFS($F68&lt;=P$7,0,$G68&gt;P$7,0,AND(P$7&gt;$G68,P$7&lt;$H68),$J68/12*0.5,$H68&lt;P$7,$J68/12)</f>
        <v>0</v>
      </c>
      <c r="Q68" s="23" cm="1">
        <f t="array" aca="1" ref="Q68" ca="1">_xlfn.IFS($F68&lt;=Q$7,0,$G68&gt;Q$7,0,AND(Q$7&gt;$G68,Q$7&lt;$H68),$J68/12*0.5,$H68&lt;Q$7,$J68/12)</f>
        <v>0</v>
      </c>
      <c r="R68" s="23" cm="1">
        <f t="array" aca="1" ref="R68" ca="1">_xlfn.IFS($F68&lt;=R$7,0,$G68&gt;R$7,0,AND(R$7&gt;$G68,R$7&lt;$H68),$J68/12*0.5,$H68&lt;R$7,$J68/12)</f>
        <v>0</v>
      </c>
      <c r="S68" s="23" cm="1">
        <f t="array" aca="1" ref="S68" ca="1">_xlfn.IFS($F68&lt;=S$7,0,$G68&gt;S$7,0,AND(S$7&gt;$G68,S$7&lt;$H68),$J68/12*0.5,$H68&lt;S$7,$J68/12)</f>
        <v>0</v>
      </c>
      <c r="T68" s="23" cm="1">
        <f t="array" aca="1" ref="T68" ca="1">_xlfn.IFS($F68&lt;=T$7,0,$G68&gt;T$7,0,AND(T$7&gt;$G68,T$7&lt;$H68),$J68/12*0.5,$H68&lt;T$7,$J68/12)</f>
        <v>0</v>
      </c>
      <c r="U68" s="23" cm="1">
        <f t="array" aca="1" ref="U68" ca="1">_xlfn.IFS($F68&lt;=U$7,0,$G68&gt;U$7,0,AND(U$7&gt;$G68,U$7&lt;$H68),$J68/12*0.5,$H68&lt;U$7,$J68/12)</f>
        <v>0</v>
      </c>
      <c r="V68" s="23" cm="1">
        <f t="array" aca="1" ref="V68" ca="1">_xlfn.IFS($F68&lt;=V$7,0,$G68&gt;V$7,0,AND(V$7&gt;$G68,V$7&lt;$H68),$J68/12*0.5,$H68&lt;V$7,$J68/12)</f>
        <v>0</v>
      </c>
      <c r="W68" s="23" cm="1">
        <f t="array" aca="1" ref="W68" ca="1">_xlfn.IFS($F68&lt;=W$7,0,$G68&gt;W$7,0,AND(W$7&gt;$G68,W$7&lt;$H68),$J68/12*0.5,$H68&lt;W$7,$J68/12)</f>
        <v>0</v>
      </c>
      <c r="X68" s="23" cm="1">
        <f t="array" aca="1" ref="X68" ca="1">_xlfn.IFS($F68&lt;=X$7,0,$G68&gt;X$7,0,AND(X$7&gt;$G68,X$7&lt;$H68),$J68/12*0.5,$H68&lt;X$7,$J68/12)</f>
        <v>0</v>
      </c>
      <c r="Y68" s="23" cm="1">
        <f t="array" aca="1" ref="Y68" ca="1">_xlfn.IFS($F68&lt;=Y$7,0,$G68&gt;Y$7,0,AND(Y$7&gt;$G68,Y$7&lt;$H68),$J68/12*0.5,$H68&lt;Y$7,$J68/12)</f>
        <v>56.25</v>
      </c>
      <c r="Z68" s="23" cm="1">
        <f t="array" aca="1" ref="Z68" ca="1">_xlfn.IFS($F68&lt;=Z$7,0,$G68&gt;Z$7,0,AND(Z$7&gt;$G68,Z$7&lt;$H68),$J68/12*0.5,$H68&lt;Z$7,$J68/12)</f>
        <v>56.25</v>
      </c>
      <c r="AA68" s="23" cm="1">
        <f t="array" aca="1" ref="AA68" ca="1">_xlfn.IFS($F68&lt;=AA$7,0,$G68&gt;AA$7,0,AND(AA$7&gt;$G68,AA$7&lt;$H68),$J68/12*0.5,$H68&lt;AA$7,$J68/12)</f>
        <v>56.25</v>
      </c>
      <c r="AB68" s="23" cm="1">
        <f t="array" aca="1" ref="AB68" ca="1">_xlfn.IFS($F68&lt;=AB$7,0,$G68&gt;AB$7,0,AND(AB$7&gt;$G68,AB$7&lt;$H68),$J68/12*0.5,$H68&lt;AB$7,$J68/12)</f>
        <v>112.5</v>
      </c>
      <c r="AC68" s="23" cm="1">
        <f t="array" aca="1" ref="AC68" ca="1">_xlfn.IFS($F68&lt;=AC$7,0,$G68&gt;AC$7,0,AND(AC$7&gt;$G68,AC$7&lt;$H68),$L68/12*0.5,$H68&lt;AC$7,$L68/12)</f>
        <v>120.83333333333333</v>
      </c>
      <c r="AD68" s="23" cm="1">
        <f t="array" aca="1" ref="AD68" ca="1">_xlfn.IFS($F68&lt;=AD$7,0,$G68&gt;AD$7,0,AND(AD$7&gt;$G68,AD$7&lt;$H68),$L68/12*0.5,$H68&lt;AD$7,$L68/12)</f>
        <v>120.83333333333333</v>
      </c>
      <c r="AE68" s="23" cm="1">
        <f t="array" aca="1" ref="AE68" ca="1">_xlfn.IFS($F68&lt;=AE$7,0,$G68&gt;AE$7,0,AND(AE$7&gt;$G68,AE$7&lt;$H68),$L68/12*0.5,$H68&lt;AE$7,$L68/12)</f>
        <v>120.83333333333333</v>
      </c>
      <c r="AF68" s="23" cm="1">
        <f t="array" aca="1" ref="AF68" ca="1">_xlfn.IFS($F68&lt;=AF$7,0,$G68&gt;AF$7,0,AND(AF$7&gt;$G68,AF$7&lt;$H68),$L68/12*0.5,$H68&lt;AF$7,$L68/12)</f>
        <v>120.83333333333333</v>
      </c>
      <c r="AG68" s="23" cm="1">
        <f t="array" aca="1" ref="AG68" ca="1">_xlfn.IFS($F68&lt;=AG$7,0,$G68&gt;AG$7,0,AND(AG$7&gt;$G68,AG$7&lt;$H68),$L68/12*0.5,$H68&lt;AG$7,$L68/12)</f>
        <v>120.83333333333333</v>
      </c>
      <c r="AH68" s="23" cm="1">
        <f t="array" aca="1" ref="AH68" ca="1">_xlfn.IFS($F68&lt;=AH$7,0,$G68&gt;AH$7,0,AND(AH$7&gt;$G68,AH$7&lt;$H68),$L68/12*0.5,$H68&lt;AH$7,$L68/12)</f>
        <v>120.83333333333333</v>
      </c>
      <c r="AI68" s="23" cm="1">
        <f t="array" aca="1" ref="AI68" ca="1">_xlfn.IFS($F68&lt;=AI$7,0,$G68&gt;AI$7,0,AND(AI$7&gt;$G68,AI$7&lt;$H68),$L68/12*0.5,$H68&lt;AI$7,$L68/12)</f>
        <v>120.83333333333333</v>
      </c>
      <c r="AJ68" s="23" cm="1">
        <f t="array" aca="1" ref="AJ68" ca="1">_xlfn.IFS($F68&lt;=AJ$7,0,$G68&gt;AJ$7,0,AND(AJ$7&gt;$G68,AJ$7&lt;$H68),$L68/12*0.5,$H68&lt;AJ$7,$L68/12)</f>
        <v>120.83333333333333</v>
      </c>
      <c r="AK68" s="23" cm="1">
        <f t="array" aca="1" ref="AK68" ca="1">_xlfn.IFS($F68&lt;=AK$7,0,$G68&gt;AK$7,0,AND(AK$7&gt;$G68,AK$7&lt;$H68),$L68/12*0.5,$H68&lt;AK$7,$L68/12)</f>
        <v>120.83333333333333</v>
      </c>
      <c r="AL68" s="23" cm="1">
        <f t="array" aca="1" ref="AL68" ca="1">_xlfn.IFS($F68&lt;=AL$7,0,$G68&gt;AL$7,0,AND(AL$7&gt;$G68,AL$7&lt;$H68),$L68/12*0.5,$H68&lt;AL$7,$L68/12)</f>
        <v>120.83333333333333</v>
      </c>
      <c r="AM68" s="23" cm="1">
        <f t="array" aca="1" ref="AM68" ca="1">_xlfn.IFS($F68&lt;=AM$7,0,$G68&gt;AM$7,0,AND(AM$7&gt;$G68,AM$7&lt;$H68),$L68/12*0.5,$H68&lt;AM$7,$L68/12)</f>
        <v>120.83333333333333</v>
      </c>
      <c r="AN68" s="23" cm="1">
        <f t="array" aca="1" ref="AN68" ca="1">_xlfn.IFS($F68&lt;=AN$7,0,$G68&gt;AN$7,0,AND(AN$7&gt;$G68,AN$7&lt;$H68),$L68/12*0.5,$H68&lt;AN$7,$L68/12)</f>
        <v>120.83333333333333</v>
      </c>
      <c r="AO68" s="23" cm="1">
        <f t="array" aca="1" ref="AO68" ca="1">_xlfn.IFS($F68&lt;=AO$7,0,$G68&gt;AO$7,0,AND(AO$7&gt;$G68,AO$7&lt;$H68),$N68/12*0.5,$H68&lt;AO$7,$N68/12)</f>
        <v>120.83333333333333</v>
      </c>
      <c r="AP68" s="23" cm="1">
        <f t="array" aca="1" ref="AP68" ca="1">_xlfn.IFS($F68&lt;=AP$7,0,$G68&gt;AP$7,0,AND(AP$7&gt;$G68,AP$7&lt;$H68),$N68/12*0.5,$H68&lt;AP$7,$N68/12)</f>
        <v>120.83333333333333</v>
      </c>
      <c r="AQ68" s="23" cm="1">
        <f t="array" aca="1" ref="AQ68" ca="1">_xlfn.IFS($F68&lt;=AQ$7,0,$G68&gt;AQ$7,0,AND(AQ$7&gt;$G68,AQ$7&lt;$H68),$N68/12*0.5,$H68&lt;AQ$7,$N68/12)</f>
        <v>120.83333333333333</v>
      </c>
      <c r="AR68" s="23" cm="1">
        <f t="array" aca="1" ref="AR68" ca="1">_xlfn.IFS($F68&lt;=AR$7,0,$G68&gt;AR$7,0,AND(AR$7&gt;$G68,AR$7&lt;$H68),$N68/12*0.5,$H68&lt;AR$7,$N68/12)</f>
        <v>120.83333333333333</v>
      </c>
      <c r="AS68" s="23" cm="1">
        <f t="array" aca="1" ref="AS68" ca="1">_xlfn.IFS($F68&lt;=AS$7,0,$G68&gt;AS$7,0,AND(AS$7&gt;$G68,AS$7&lt;$H68),$N68/12*0.5,$H68&lt;AS$7,$N68/12)</f>
        <v>120.83333333333333</v>
      </c>
      <c r="AT68" s="23" cm="1">
        <f t="array" aca="1" ref="AT68" ca="1">_xlfn.IFS($F68&lt;=AT$7,0,$G68&gt;AT$7,0,AND(AT$7&gt;$G68,AT$7&lt;$H68),$N68/12*0.5,$H68&lt;AT$7,$N68/12)</f>
        <v>120.83333333333333</v>
      </c>
      <c r="AU68" s="23" cm="1">
        <f t="array" aca="1" ref="AU68" ca="1">_xlfn.IFS($F68&lt;=AU$7,0,$G68&gt;AU$7,0,AND(AU$7&gt;$G68,AU$7&lt;$H68),$N68/12*0.5,$H68&lt;AU$7,$N68/12)</f>
        <v>120.83333333333333</v>
      </c>
      <c r="AV68" s="23" cm="1">
        <f t="array" aca="1" ref="AV68" ca="1">_xlfn.IFS($F68&lt;=AV$7,0,$G68&gt;AV$7,0,AND(AV$7&gt;$G68,AV$7&lt;$H68),$N68/12*0.5,$H68&lt;AV$7,$N68/12)</f>
        <v>120.83333333333333</v>
      </c>
      <c r="AW68" s="23" cm="1">
        <f t="array" aca="1" ref="AW68" ca="1">_xlfn.IFS($F68&lt;=AW$7,0,$G68&gt;AW$7,0,AND(AW$7&gt;$G68,AW$7&lt;$H68),$N68/12*0.5,$H68&lt;AW$7,$N68/12)</f>
        <v>120.83333333333333</v>
      </c>
      <c r="AX68" s="23" cm="1">
        <f t="array" aca="1" ref="AX68" ca="1">_xlfn.IFS($F68&lt;=AX$7,0,$G68&gt;AX$7,0,AND(AX$7&gt;$G68,AX$7&lt;$H68),$N68/12*0.5,$H68&lt;AX$7,$N68/12)</f>
        <v>120.83333333333333</v>
      </c>
      <c r="AY68" s="23" cm="1">
        <f t="array" aca="1" ref="AY68" ca="1">_xlfn.IFS($F68&lt;=AY$7,0,$G68&gt;AY$7,0,AND(AY$7&gt;$G68,AY$7&lt;$H68),$N68/12*0.5,$H68&lt;AY$7,$N68/12)</f>
        <v>120.83333333333333</v>
      </c>
    </row>
    <row r="69" spans="1:51" ht="13" x14ac:dyDescent="0.15">
      <c r="A69" s="47"/>
      <c r="B69" s="87">
        <v>62</v>
      </c>
      <c r="C69" s="87" t="s">
        <v>30</v>
      </c>
      <c r="D69" s="89" t="s">
        <v>19</v>
      </c>
      <c r="E69" s="108">
        <v>45762</v>
      </c>
      <c r="F69" s="108" t="s">
        <v>7</v>
      </c>
      <c r="G69" s="21">
        <f>E69+'Assumptions (START HERE)'!$C$17</f>
        <v>45942</v>
      </c>
      <c r="H69" s="21">
        <f>E69+'Assumptions (START HERE)'!$C$18</f>
        <v>46032</v>
      </c>
      <c r="I69" s="91"/>
      <c r="J69" s="23" cm="1">
        <f t="array" aca="1" ref="J69" ca="1">IF(ISBLANK(I69),
INDEX('Assumptions (START HERE)'!$B$23:$E$26,
MATCH(MID(CELL("filename",$A$1),FIND("]",CELL("filename",$A$1))+1,255),'Assumptions (START HERE)'!$B$23:$B$26,0),
MATCH(J$3,'Assumptions (START HERE)'!$B$23:$E$23,0)),I69)</f>
        <v>1350</v>
      </c>
      <c r="K69" s="91"/>
      <c r="L69" s="23" cm="1">
        <f t="array" aca="1" ref="L69" ca="1">IF(ISBLANK(K69),
INDEX('Assumptions (START HERE)'!$B$23:$E$26,
MATCH(MID(CELL("filename",$A$1),FIND("]",CELL("filename",$A$1))+1,255),'Assumptions (START HERE)'!$B$23:$B$26,0),
MATCH(L$3,'Assumptions (START HERE)'!$B$23:$E$23,0)),K69)</f>
        <v>1450</v>
      </c>
      <c r="M69" s="91"/>
      <c r="N69" s="23" cm="1">
        <f t="array" aca="1" ref="N69" ca="1">IF(ISBLANK(M69),
INDEX('Assumptions (START HERE)'!$B$23:$E$26,
MATCH(MID(CELL("filename",$A$1),FIND("]",CELL("filename",$A$1))+1,255),'Assumptions (START HERE)'!$B$23:$B$26,0),
MATCH(N$3,'Assumptions (START HERE)'!$B$23:$E$23,0)),M69)</f>
        <v>1450</v>
      </c>
      <c r="P69" s="23" cm="1">
        <f t="array" aca="1" ref="P69" ca="1">_xlfn.IFS($F69&lt;=P$7,0,$G69&gt;P$7,0,AND(P$7&gt;$G69,P$7&lt;$H69),$J69/12*0.5,$H69&lt;P$7,$J69/12)</f>
        <v>0</v>
      </c>
      <c r="Q69" s="23" cm="1">
        <f t="array" aca="1" ref="Q69" ca="1">_xlfn.IFS($F69&lt;=Q$7,0,$G69&gt;Q$7,0,AND(Q$7&gt;$G69,Q$7&lt;$H69),$J69/12*0.5,$H69&lt;Q$7,$J69/12)</f>
        <v>0</v>
      </c>
      <c r="R69" s="23" cm="1">
        <f t="array" aca="1" ref="R69" ca="1">_xlfn.IFS($F69&lt;=R$7,0,$G69&gt;R$7,0,AND(R$7&gt;$G69,R$7&lt;$H69),$J69/12*0.5,$H69&lt;R$7,$J69/12)</f>
        <v>0</v>
      </c>
      <c r="S69" s="23" cm="1">
        <f t="array" aca="1" ref="S69" ca="1">_xlfn.IFS($F69&lt;=S$7,0,$G69&gt;S$7,0,AND(S$7&gt;$G69,S$7&lt;$H69),$J69/12*0.5,$H69&lt;S$7,$J69/12)</f>
        <v>0</v>
      </c>
      <c r="T69" s="23" cm="1">
        <f t="array" aca="1" ref="T69" ca="1">_xlfn.IFS($F69&lt;=T$7,0,$G69&gt;T$7,0,AND(T$7&gt;$G69,T$7&lt;$H69),$J69/12*0.5,$H69&lt;T$7,$J69/12)</f>
        <v>0</v>
      </c>
      <c r="U69" s="23" cm="1">
        <f t="array" aca="1" ref="U69" ca="1">_xlfn.IFS($F69&lt;=U$7,0,$G69&gt;U$7,0,AND(U$7&gt;$G69,U$7&lt;$H69),$J69/12*0.5,$H69&lt;U$7,$J69/12)</f>
        <v>0</v>
      </c>
      <c r="V69" s="23" cm="1">
        <f t="array" aca="1" ref="V69" ca="1">_xlfn.IFS($F69&lt;=V$7,0,$G69&gt;V$7,0,AND(V$7&gt;$G69,V$7&lt;$H69),$J69/12*0.5,$H69&lt;V$7,$J69/12)</f>
        <v>0</v>
      </c>
      <c r="W69" s="23" cm="1">
        <f t="array" aca="1" ref="W69" ca="1">_xlfn.IFS($F69&lt;=W$7,0,$G69&gt;W$7,0,AND(W$7&gt;$G69,W$7&lt;$H69),$J69/12*0.5,$H69&lt;W$7,$J69/12)</f>
        <v>0</v>
      </c>
      <c r="X69" s="23" cm="1">
        <f t="array" aca="1" ref="X69" ca="1">_xlfn.IFS($F69&lt;=X$7,0,$G69&gt;X$7,0,AND(X$7&gt;$G69,X$7&lt;$H69),$J69/12*0.5,$H69&lt;X$7,$J69/12)</f>
        <v>0</v>
      </c>
      <c r="Y69" s="23" cm="1">
        <f t="array" aca="1" ref="Y69" ca="1">_xlfn.IFS($F69&lt;=Y$7,0,$G69&gt;Y$7,0,AND(Y$7&gt;$G69,Y$7&lt;$H69),$J69/12*0.5,$H69&lt;Y$7,$J69/12)</f>
        <v>0</v>
      </c>
      <c r="Z69" s="23" cm="1">
        <f t="array" aca="1" ref="Z69" ca="1">_xlfn.IFS($F69&lt;=Z$7,0,$G69&gt;Z$7,0,AND(Z$7&gt;$G69,Z$7&lt;$H69),$J69/12*0.5,$H69&lt;Z$7,$J69/12)</f>
        <v>56.25</v>
      </c>
      <c r="AA69" s="23" cm="1">
        <f t="array" aca="1" ref="AA69" ca="1">_xlfn.IFS($F69&lt;=AA$7,0,$G69&gt;AA$7,0,AND(AA$7&gt;$G69,AA$7&lt;$H69),$J69/12*0.5,$H69&lt;AA$7,$J69/12)</f>
        <v>56.25</v>
      </c>
      <c r="AB69" s="23" cm="1">
        <f t="array" aca="1" ref="AB69" ca="1">_xlfn.IFS($F69&lt;=AB$7,0,$G69&gt;AB$7,0,AND(AB$7&gt;$G69,AB$7&lt;$H69),$J69/12*0.5,$H69&lt;AB$7,$J69/12)</f>
        <v>56.25</v>
      </c>
      <c r="AC69" s="23" cm="1">
        <f t="array" aca="1" ref="AC69" ca="1">_xlfn.IFS($F69&lt;=AC$7,0,$G69&gt;AC$7,0,AND(AC$7&gt;$G69,AC$7&lt;$H69),$L69/12*0.5,$H69&lt;AC$7,$L69/12)</f>
        <v>120.83333333333333</v>
      </c>
      <c r="AD69" s="23" cm="1">
        <f t="array" aca="1" ref="AD69" ca="1">_xlfn.IFS($F69&lt;=AD$7,0,$G69&gt;AD$7,0,AND(AD$7&gt;$G69,AD$7&lt;$H69),$L69/12*0.5,$H69&lt;AD$7,$L69/12)</f>
        <v>120.83333333333333</v>
      </c>
      <c r="AE69" s="23" cm="1">
        <f t="array" aca="1" ref="AE69" ca="1">_xlfn.IFS($F69&lt;=AE$7,0,$G69&gt;AE$7,0,AND(AE$7&gt;$G69,AE$7&lt;$H69),$L69/12*0.5,$H69&lt;AE$7,$L69/12)</f>
        <v>120.83333333333333</v>
      </c>
      <c r="AF69" s="23" cm="1">
        <f t="array" aca="1" ref="AF69" ca="1">_xlfn.IFS($F69&lt;=AF$7,0,$G69&gt;AF$7,0,AND(AF$7&gt;$G69,AF$7&lt;$H69),$L69/12*0.5,$H69&lt;AF$7,$L69/12)</f>
        <v>120.83333333333333</v>
      </c>
      <c r="AG69" s="23" cm="1">
        <f t="array" aca="1" ref="AG69" ca="1">_xlfn.IFS($F69&lt;=AG$7,0,$G69&gt;AG$7,0,AND(AG$7&gt;$G69,AG$7&lt;$H69),$L69/12*0.5,$H69&lt;AG$7,$L69/12)</f>
        <v>120.83333333333333</v>
      </c>
      <c r="AH69" s="23" cm="1">
        <f t="array" aca="1" ref="AH69" ca="1">_xlfn.IFS($F69&lt;=AH$7,0,$G69&gt;AH$7,0,AND(AH$7&gt;$G69,AH$7&lt;$H69),$L69/12*0.5,$H69&lt;AH$7,$L69/12)</f>
        <v>120.83333333333333</v>
      </c>
      <c r="AI69" s="23" cm="1">
        <f t="array" aca="1" ref="AI69" ca="1">_xlfn.IFS($F69&lt;=AI$7,0,$G69&gt;AI$7,0,AND(AI$7&gt;$G69,AI$7&lt;$H69),$L69/12*0.5,$H69&lt;AI$7,$L69/12)</f>
        <v>120.83333333333333</v>
      </c>
      <c r="AJ69" s="23" cm="1">
        <f t="array" aca="1" ref="AJ69" ca="1">_xlfn.IFS($F69&lt;=AJ$7,0,$G69&gt;AJ$7,0,AND(AJ$7&gt;$G69,AJ$7&lt;$H69),$L69/12*0.5,$H69&lt;AJ$7,$L69/12)</f>
        <v>120.83333333333333</v>
      </c>
      <c r="AK69" s="23" cm="1">
        <f t="array" aca="1" ref="AK69" ca="1">_xlfn.IFS($F69&lt;=AK$7,0,$G69&gt;AK$7,0,AND(AK$7&gt;$G69,AK$7&lt;$H69),$L69/12*0.5,$H69&lt;AK$7,$L69/12)</f>
        <v>120.83333333333333</v>
      </c>
      <c r="AL69" s="23" cm="1">
        <f t="array" aca="1" ref="AL69" ca="1">_xlfn.IFS($F69&lt;=AL$7,0,$G69&gt;AL$7,0,AND(AL$7&gt;$G69,AL$7&lt;$H69),$L69/12*0.5,$H69&lt;AL$7,$L69/12)</f>
        <v>120.83333333333333</v>
      </c>
      <c r="AM69" s="23" cm="1">
        <f t="array" aca="1" ref="AM69" ca="1">_xlfn.IFS($F69&lt;=AM$7,0,$G69&gt;AM$7,0,AND(AM$7&gt;$G69,AM$7&lt;$H69),$L69/12*0.5,$H69&lt;AM$7,$L69/12)</f>
        <v>120.83333333333333</v>
      </c>
      <c r="AN69" s="23" cm="1">
        <f t="array" aca="1" ref="AN69" ca="1">_xlfn.IFS($F69&lt;=AN$7,0,$G69&gt;AN$7,0,AND(AN$7&gt;$G69,AN$7&lt;$H69),$L69/12*0.5,$H69&lt;AN$7,$L69/12)</f>
        <v>120.83333333333333</v>
      </c>
      <c r="AO69" s="23" cm="1">
        <f t="array" aca="1" ref="AO69" ca="1">_xlfn.IFS($F69&lt;=AO$7,0,$G69&gt;AO$7,0,AND(AO$7&gt;$G69,AO$7&lt;$H69),$N69/12*0.5,$H69&lt;AO$7,$N69/12)</f>
        <v>120.83333333333333</v>
      </c>
      <c r="AP69" s="23" cm="1">
        <f t="array" aca="1" ref="AP69" ca="1">_xlfn.IFS($F69&lt;=AP$7,0,$G69&gt;AP$7,0,AND(AP$7&gt;$G69,AP$7&lt;$H69),$N69/12*0.5,$H69&lt;AP$7,$N69/12)</f>
        <v>120.83333333333333</v>
      </c>
      <c r="AQ69" s="23" cm="1">
        <f t="array" aca="1" ref="AQ69" ca="1">_xlfn.IFS($F69&lt;=AQ$7,0,$G69&gt;AQ$7,0,AND(AQ$7&gt;$G69,AQ$7&lt;$H69),$N69/12*0.5,$H69&lt;AQ$7,$N69/12)</f>
        <v>120.83333333333333</v>
      </c>
      <c r="AR69" s="23" cm="1">
        <f t="array" aca="1" ref="AR69" ca="1">_xlfn.IFS($F69&lt;=AR$7,0,$G69&gt;AR$7,0,AND(AR$7&gt;$G69,AR$7&lt;$H69),$N69/12*0.5,$H69&lt;AR$7,$N69/12)</f>
        <v>120.83333333333333</v>
      </c>
      <c r="AS69" s="23" cm="1">
        <f t="array" aca="1" ref="AS69" ca="1">_xlfn.IFS($F69&lt;=AS$7,0,$G69&gt;AS$7,0,AND(AS$7&gt;$G69,AS$7&lt;$H69),$N69/12*0.5,$H69&lt;AS$7,$N69/12)</f>
        <v>120.83333333333333</v>
      </c>
      <c r="AT69" s="23" cm="1">
        <f t="array" aca="1" ref="AT69" ca="1">_xlfn.IFS($F69&lt;=AT$7,0,$G69&gt;AT$7,0,AND(AT$7&gt;$G69,AT$7&lt;$H69),$N69/12*0.5,$H69&lt;AT$7,$N69/12)</f>
        <v>120.83333333333333</v>
      </c>
      <c r="AU69" s="23" cm="1">
        <f t="array" aca="1" ref="AU69" ca="1">_xlfn.IFS($F69&lt;=AU$7,0,$G69&gt;AU$7,0,AND(AU$7&gt;$G69,AU$7&lt;$H69),$N69/12*0.5,$H69&lt;AU$7,$N69/12)</f>
        <v>120.83333333333333</v>
      </c>
      <c r="AV69" s="23" cm="1">
        <f t="array" aca="1" ref="AV69" ca="1">_xlfn.IFS($F69&lt;=AV$7,0,$G69&gt;AV$7,0,AND(AV$7&gt;$G69,AV$7&lt;$H69),$N69/12*0.5,$H69&lt;AV$7,$N69/12)</f>
        <v>120.83333333333333</v>
      </c>
      <c r="AW69" s="23" cm="1">
        <f t="array" aca="1" ref="AW69" ca="1">_xlfn.IFS($F69&lt;=AW$7,0,$G69&gt;AW$7,0,AND(AW$7&gt;$G69,AW$7&lt;$H69),$N69/12*0.5,$H69&lt;AW$7,$N69/12)</f>
        <v>120.83333333333333</v>
      </c>
      <c r="AX69" s="23" cm="1">
        <f t="array" aca="1" ref="AX69" ca="1">_xlfn.IFS($F69&lt;=AX$7,0,$G69&gt;AX$7,0,AND(AX$7&gt;$G69,AX$7&lt;$H69),$N69/12*0.5,$H69&lt;AX$7,$N69/12)</f>
        <v>120.83333333333333</v>
      </c>
      <c r="AY69" s="23" cm="1">
        <f t="array" aca="1" ref="AY69" ca="1">_xlfn.IFS($F69&lt;=AY$7,0,$G69&gt;AY$7,0,AND(AY$7&gt;$G69,AY$7&lt;$H69),$N69/12*0.5,$H69&lt;AY$7,$N69/12)</f>
        <v>120.83333333333333</v>
      </c>
    </row>
    <row r="70" spans="1:51" ht="13" x14ac:dyDescent="0.15">
      <c r="A70" s="47"/>
      <c r="B70" s="87">
        <v>63</v>
      </c>
      <c r="C70" s="87" t="s">
        <v>30</v>
      </c>
      <c r="D70" s="88" t="s">
        <v>18</v>
      </c>
      <c r="E70" s="108">
        <v>45762</v>
      </c>
      <c r="F70" s="108" t="s">
        <v>7</v>
      </c>
      <c r="G70" s="21">
        <f>E70+'Assumptions (START HERE)'!$C$17</f>
        <v>45942</v>
      </c>
      <c r="H70" s="21">
        <f>E70+'Assumptions (START HERE)'!$C$18</f>
        <v>46032</v>
      </c>
      <c r="I70" s="91"/>
      <c r="J70" s="23" cm="1">
        <f t="array" aca="1" ref="J70" ca="1">IF(ISBLANK(I70),
INDEX('Assumptions (START HERE)'!$B$23:$E$26,
MATCH(MID(CELL("filename",$A$1),FIND("]",CELL("filename",$A$1))+1,255),'Assumptions (START HERE)'!$B$23:$B$26,0),
MATCH(J$3,'Assumptions (START HERE)'!$B$23:$E$23,0)),I70)</f>
        <v>1350</v>
      </c>
      <c r="K70" s="91"/>
      <c r="L70" s="23" cm="1">
        <f t="array" aca="1" ref="L70" ca="1">IF(ISBLANK(K70),
INDEX('Assumptions (START HERE)'!$B$23:$E$26,
MATCH(MID(CELL("filename",$A$1),FIND("]",CELL("filename",$A$1))+1,255),'Assumptions (START HERE)'!$B$23:$B$26,0),
MATCH(L$3,'Assumptions (START HERE)'!$B$23:$E$23,0)),K70)</f>
        <v>1450</v>
      </c>
      <c r="M70" s="91"/>
      <c r="N70" s="23" cm="1">
        <f t="array" aca="1" ref="N70" ca="1">IF(ISBLANK(M70),
INDEX('Assumptions (START HERE)'!$B$23:$E$26,
MATCH(MID(CELL("filename",$A$1),FIND("]",CELL("filename",$A$1))+1,255),'Assumptions (START HERE)'!$B$23:$B$26,0),
MATCH(N$3,'Assumptions (START HERE)'!$B$23:$E$23,0)),M70)</f>
        <v>1450</v>
      </c>
      <c r="P70" s="23" cm="1">
        <f t="array" aca="1" ref="P70" ca="1">_xlfn.IFS($F70&lt;=P$7,0,$G70&gt;P$7,0,AND(P$7&gt;$G70,P$7&lt;$H70),$J70/12*0.5,$H70&lt;P$7,$J70/12)</f>
        <v>0</v>
      </c>
      <c r="Q70" s="23" cm="1">
        <f t="array" aca="1" ref="Q70" ca="1">_xlfn.IFS($F70&lt;=Q$7,0,$G70&gt;Q$7,0,AND(Q$7&gt;$G70,Q$7&lt;$H70),$J70/12*0.5,$H70&lt;Q$7,$J70/12)</f>
        <v>0</v>
      </c>
      <c r="R70" s="23" cm="1">
        <f t="array" aca="1" ref="R70" ca="1">_xlfn.IFS($F70&lt;=R$7,0,$G70&gt;R$7,0,AND(R$7&gt;$G70,R$7&lt;$H70),$J70/12*0.5,$H70&lt;R$7,$J70/12)</f>
        <v>0</v>
      </c>
      <c r="S70" s="23" cm="1">
        <f t="array" aca="1" ref="S70" ca="1">_xlfn.IFS($F70&lt;=S$7,0,$G70&gt;S$7,0,AND(S$7&gt;$G70,S$7&lt;$H70),$J70/12*0.5,$H70&lt;S$7,$J70/12)</f>
        <v>0</v>
      </c>
      <c r="T70" s="23" cm="1">
        <f t="array" aca="1" ref="T70" ca="1">_xlfn.IFS($F70&lt;=T$7,0,$G70&gt;T$7,0,AND(T$7&gt;$G70,T$7&lt;$H70),$J70/12*0.5,$H70&lt;T$7,$J70/12)</f>
        <v>0</v>
      </c>
      <c r="U70" s="23" cm="1">
        <f t="array" aca="1" ref="U70" ca="1">_xlfn.IFS($F70&lt;=U$7,0,$G70&gt;U$7,0,AND(U$7&gt;$G70,U$7&lt;$H70),$J70/12*0.5,$H70&lt;U$7,$J70/12)</f>
        <v>0</v>
      </c>
      <c r="V70" s="23" cm="1">
        <f t="array" aca="1" ref="V70" ca="1">_xlfn.IFS($F70&lt;=V$7,0,$G70&gt;V$7,0,AND(V$7&gt;$G70,V$7&lt;$H70),$J70/12*0.5,$H70&lt;V$7,$J70/12)</f>
        <v>0</v>
      </c>
      <c r="W70" s="23" cm="1">
        <f t="array" aca="1" ref="W70" ca="1">_xlfn.IFS($F70&lt;=W$7,0,$G70&gt;W$7,0,AND(W$7&gt;$G70,W$7&lt;$H70),$J70/12*0.5,$H70&lt;W$7,$J70/12)</f>
        <v>0</v>
      </c>
      <c r="X70" s="23" cm="1">
        <f t="array" aca="1" ref="X70" ca="1">_xlfn.IFS($F70&lt;=X$7,0,$G70&gt;X$7,0,AND(X$7&gt;$G70,X$7&lt;$H70),$J70/12*0.5,$H70&lt;X$7,$J70/12)</f>
        <v>0</v>
      </c>
      <c r="Y70" s="23" cm="1">
        <f t="array" aca="1" ref="Y70" ca="1">_xlfn.IFS($F70&lt;=Y$7,0,$G70&gt;Y$7,0,AND(Y$7&gt;$G70,Y$7&lt;$H70),$J70/12*0.5,$H70&lt;Y$7,$J70/12)</f>
        <v>0</v>
      </c>
      <c r="Z70" s="23" cm="1">
        <f t="array" aca="1" ref="Z70" ca="1">_xlfn.IFS($F70&lt;=Z$7,0,$G70&gt;Z$7,0,AND(Z$7&gt;$G70,Z$7&lt;$H70),$J70/12*0.5,$H70&lt;Z$7,$J70/12)</f>
        <v>56.25</v>
      </c>
      <c r="AA70" s="23" cm="1">
        <f t="array" aca="1" ref="AA70" ca="1">_xlfn.IFS($F70&lt;=AA$7,0,$G70&gt;AA$7,0,AND(AA$7&gt;$G70,AA$7&lt;$H70),$J70/12*0.5,$H70&lt;AA$7,$J70/12)</f>
        <v>56.25</v>
      </c>
      <c r="AB70" s="23" cm="1">
        <f t="array" aca="1" ref="AB70" ca="1">_xlfn.IFS($F70&lt;=AB$7,0,$G70&gt;AB$7,0,AND(AB$7&gt;$G70,AB$7&lt;$H70),$J70/12*0.5,$H70&lt;AB$7,$J70/12)</f>
        <v>56.25</v>
      </c>
      <c r="AC70" s="23" cm="1">
        <f t="array" aca="1" ref="AC70" ca="1">_xlfn.IFS($F70&lt;=AC$7,0,$G70&gt;AC$7,0,AND(AC$7&gt;$G70,AC$7&lt;$H70),$L70/12*0.5,$H70&lt;AC$7,$L70/12)</f>
        <v>120.83333333333333</v>
      </c>
      <c r="AD70" s="23" cm="1">
        <f t="array" aca="1" ref="AD70" ca="1">_xlfn.IFS($F70&lt;=AD$7,0,$G70&gt;AD$7,0,AND(AD$7&gt;$G70,AD$7&lt;$H70),$L70/12*0.5,$H70&lt;AD$7,$L70/12)</f>
        <v>120.83333333333333</v>
      </c>
      <c r="AE70" s="23" cm="1">
        <f t="array" aca="1" ref="AE70" ca="1">_xlfn.IFS($F70&lt;=AE$7,0,$G70&gt;AE$7,0,AND(AE$7&gt;$G70,AE$7&lt;$H70),$L70/12*0.5,$H70&lt;AE$7,$L70/12)</f>
        <v>120.83333333333333</v>
      </c>
      <c r="AF70" s="23" cm="1">
        <f t="array" aca="1" ref="AF70" ca="1">_xlfn.IFS($F70&lt;=AF$7,0,$G70&gt;AF$7,0,AND(AF$7&gt;$G70,AF$7&lt;$H70),$L70/12*0.5,$H70&lt;AF$7,$L70/12)</f>
        <v>120.83333333333333</v>
      </c>
      <c r="AG70" s="23" cm="1">
        <f t="array" aca="1" ref="AG70" ca="1">_xlfn.IFS($F70&lt;=AG$7,0,$G70&gt;AG$7,0,AND(AG$7&gt;$G70,AG$7&lt;$H70),$L70/12*0.5,$H70&lt;AG$7,$L70/12)</f>
        <v>120.83333333333333</v>
      </c>
      <c r="AH70" s="23" cm="1">
        <f t="array" aca="1" ref="AH70" ca="1">_xlfn.IFS($F70&lt;=AH$7,0,$G70&gt;AH$7,0,AND(AH$7&gt;$G70,AH$7&lt;$H70),$L70/12*0.5,$H70&lt;AH$7,$L70/12)</f>
        <v>120.83333333333333</v>
      </c>
      <c r="AI70" s="23" cm="1">
        <f t="array" aca="1" ref="AI70" ca="1">_xlfn.IFS($F70&lt;=AI$7,0,$G70&gt;AI$7,0,AND(AI$7&gt;$G70,AI$7&lt;$H70),$L70/12*0.5,$H70&lt;AI$7,$L70/12)</f>
        <v>120.83333333333333</v>
      </c>
      <c r="AJ70" s="23" cm="1">
        <f t="array" aca="1" ref="AJ70" ca="1">_xlfn.IFS($F70&lt;=AJ$7,0,$G70&gt;AJ$7,0,AND(AJ$7&gt;$G70,AJ$7&lt;$H70),$L70/12*0.5,$H70&lt;AJ$7,$L70/12)</f>
        <v>120.83333333333333</v>
      </c>
      <c r="AK70" s="23" cm="1">
        <f t="array" aca="1" ref="AK70" ca="1">_xlfn.IFS($F70&lt;=AK$7,0,$G70&gt;AK$7,0,AND(AK$7&gt;$G70,AK$7&lt;$H70),$L70/12*0.5,$H70&lt;AK$7,$L70/12)</f>
        <v>120.83333333333333</v>
      </c>
      <c r="AL70" s="23" cm="1">
        <f t="array" aca="1" ref="AL70" ca="1">_xlfn.IFS($F70&lt;=AL$7,0,$G70&gt;AL$7,0,AND(AL$7&gt;$G70,AL$7&lt;$H70),$L70/12*0.5,$H70&lt;AL$7,$L70/12)</f>
        <v>120.83333333333333</v>
      </c>
      <c r="AM70" s="23" cm="1">
        <f t="array" aca="1" ref="AM70" ca="1">_xlfn.IFS($F70&lt;=AM$7,0,$G70&gt;AM$7,0,AND(AM$7&gt;$G70,AM$7&lt;$H70),$L70/12*0.5,$H70&lt;AM$7,$L70/12)</f>
        <v>120.83333333333333</v>
      </c>
      <c r="AN70" s="23" cm="1">
        <f t="array" aca="1" ref="AN70" ca="1">_xlfn.IFS($F70&lt;=AN$7,0,$G70&gt;AN$7,0,AND(AN$7&gt;$G70,AN$7&lt;$H70),$L70/12*0.5,$H70&lt;AN$7,$L70/12)</f>
        <v>120.83333333333333</v>
      </c>
      <c r="AO70" s="23" cm="1">
        <f t="array" aca="1" ref="AO70" ca="1">_xlfn.IFS($F70&lt;=AO$7,0,$G70&gt;AO$7,0,AND(AO$7&gt;$G70,AO$7&lt;$H70),$N70/12*0.5,$H70&lt;AO$7,$N70/12)</f>
        <v>120.83333333333333</v>
      </c>
      <c r="AP70" s="23" cm="1">
        <f t="array" aca="1" ref="AP70" ca="1">_xlfn.IFS($F70&lt;=AP$7,0,$G70&gt;AP$7,0,AND(AP$7&gt;$G70,AP$7&lt;$H70),$N70/12*0.5,$H70&lt;AP$7,$N70/12)</f>
        <v>120.83333333333333</v>
      </c>
      <c r="AQ70" s="23" cm="1">
        <f t="array" aca="1" ref="AQ70" ca="1">_xlfn.IFS($F70&lt;=AQ$7,0,$G70&gt;AQ$7,0,AND(AQ$7&gt;$G70,AQ$7&lt;$H70),$N70/12*0.5,$H70&lt;AQ$7,$N70/12)</f>
        <v>120.83333333333333</v>
      </c>
      <c r="AR70" s="23" cm="1">
        <f t="array" aca="1" ref="AR70" ca="1">_xlfn.IFS($F70&lt;=AR$7,0,$G70&gt;AR$7,0,AND(AR$7&gt;$G70,AR$7&lt;$H70),$N70/12*0.5,$H70&lt;AR$7,$N70/12)</f>
        <v>120.83333333333333</v>
      </c>
      <c r="AS70" s="23" cm="1">
        <f t="array" aca="1" ref="AS70" ca="1">_xlfn.IFS($F70&lt;=AS$7,0,$G70&gt;AS$7,0,AND(AS$7&gt;$G70,AS$7&lt;$H70),$N70/12*0.5,$H70&lt;AS$7,$N70/12)</f>
        <v>120.83333333333333</v>
      </c>
      <c r="AT70" s="23" cm="1">
        <f t="array" aca="1" ref="AT70" ca="1">_xlfn.IFS($F70&lt;=AT$7,0,$G70&gt;AT$7,0,AND(AT$7&gt;$G70,AT$7&lt;$H70),$N70/12*0.5,$H70&lt;AT$7,$N70/12)</f>
        <v>120.83333333333333</v>
      </c>
      <c r="AU70" s="23" cm="1">
        <f t="array" aca="1" ref="AU70" ca="1">_xlfn.IFS($F70&lt;=AU$7,0,$G70&gt;AU$7,0,AND(AU$7&gt;$G70,AU$7&lt;$H70),$N70/12*0.5,$H70&lt;AU$7,$N70/12)</f>
        <v>120.83333333333333</v>
      </c>
      <c r="AV70" s="23" cm="1">
        <f t="array" aca="1" ref="AV70" ca="1">_xlfn.IFS($F70&lt;=AV$7,0,$G70&gt;AV$7,0,AND(AV$7&gt;$G70,AV$7&lt;$H70),$N70/12*0.5,$H70&lt;AV$7,$N70/12)</f>
        <v>120.83333333333333</v>
      </c>
      <c r="AW70" s="23" cm="1">
        <f t="array" aca="1" ref="AW70" ca="1">_xlfn.IFS($F70&lt;=AW$7,0,$G70&gt;AW$7,0,AND(AW$7&gt;$G70,AW$7&lt;$H70),$N70/12*0.5,$H70&lt;AW$7,$N70/12)</f>
        <v>120.83333333333333</v>
      </c>
      <c r="AX70" s="23" cm="1">
        <f t="array" aca="1" ref="AX70" ca="1">_xlfn.IFS($F70&lt;=AX$7,0,$G70&gt;AX$7,0,AND(AX$7&gt;$G70,AX$7&lt;$H70),$N70/12*0.5,$H70&lt;AX$7,$N70/12)</f>
        <v>120.83333333333333</v>
      </c>
      <c r="AY70" s="23" cm="1">
        <f t="array" aca="1" ref="AY70" ca="1">_xlfn.IFS($F70&lt;=AY$7,0,$G70&gt;AY$7,0,AND(AY$7&gt;$G70,AY$7&lt;$H70),$N70/12*0.5,$H70&lt;AY$7,$N70/12)</f>
        <v>120.83333333333333</v>
      </c>
    </row>
    <row r="71" spans="1:51" ht="13" x14ac:dyDescent="0.15">
      <c r="A71" s="47"/>
      <c r="B71" s="87">
        <v>64</v>
      </c>
      <c r="C71" s="87" t="s">
        <v>30</v>
      </c>
      <c r="D71" s="88" t="s">
        <v>18</v>
      </c>
      <c r="E71" s="108">
        <v>45762</v>
      </c>
      <c r="F71" s="108" t="s">
        <v>7</v>
      </c>
      <c r="G71" s="21">
        <f>E71+'Assumptions (START HERE)'!$C$17</f>
        <v>45942</v>
      </c>
      <c r="H71" s="21">
        <f>E71+'Assumptions (START HERE)'!$C$18</f>
        <v>46032</v>
      </c>
      <c r="I71" s="91"/>
      <c r="J71" s="23" cm="1">
        <f t="array" aca="1" ref="J71" ca="1">IF(ISBLANK(I71),
INDEX('Assumptions (START HERE)'!$B$23:$E$26,
MATCH(MID(CELL("filename",$A$1),FIND("]",CELL("filename",$A$1))+1,255),'Assumptions (START HERE)'!$B$23:$B$26,0),
MATCH(J$3,'Assumptions (START HERE)'!$B$23:$E$23,0)),I71)</f>
        <v>1350</v>
      </c>
      <c r="K71" s="91"/>
      <c r="L71" s="23" cm="1">
        <f t="array" aca="1" ref="L71" ca="1">IF(ISBLANK(K71),
INDEX('Assumptions (START HERE)'!$B$23:$E$26,
MATCH(MID(CELL("filename",$A$1),FIND("]",CELL("filename",$A$1))+1,255),'Assumptions (START HERE)'!$B$23:$B$26,0),
MATCH(L$3,'Assumptions (START HERE)'!$B$23:$E$23,0)),K71)</f>
        <v>1450</v>
      </c>
      <c r="M71" s="91"/>
      <c r="N71" s="23" cm="1">
        <f t="array" aca="1" ref="N71" ca="1">IF(ISBLANK(M71),
INDEX('Assumptions (START HERE)'!$B$23:$E$26,
MATCH(MID(CELL("filename",$A$1),FIND("]",CELL("filename",$A$1))+1,255),'Assumptions (START HERE)'!$B$23:$B$26,0),
MATCH(N$3,'Assumptions (START HERE)'!$B$23:$E$23,0)),M71)</f>
        <v>1450</v>
      </c>
      <c r="P71" s="23" cm="1">
        <f t="array" aca="1" ref="P71" ca="1">_xlfn.IFS($F71&lt;=P$7,0,$G71&gt;P$7,0,AND(P$7&gt;$G71,P$7&lt;$H71),$J71/12*0.5,$H71&lt;P$7,$J71/12)</f>
        <v>0</v>
      </c>
      <c r="Q71" s="23" cm="1">
        <f t="array" aca="1" ref="Q71" ca="1">_xlfn.IFS($F71&lt;=Q$7,0,$G71&gt;Q$7,0,AND(Q$7&gt;$G71,Q$7&lt;$H71),$J71/12*0.5,$H71&lt;Q$7,$J71/12)</f>
        <v>0</v>
      </c>
      <c r="R71" s="23" cm="1">
        <f t="array" aca="1" ref="R71" ca="1">_xlfn.IFS($F71&lt;=R$7,0,$G71&gt;R$7,0,AND(R$7&gt;$G71,R$7&lt;$H71),$J71/12*0.5,$H71&lt;R$7,$J71/12)</f>
        <v>0</v>
      </c>
      <c r="S71" s="23" cm="1">
        <f t="array" aca="1" ref="S71" ca="1">_xlfn.IFS($F71&lt;=S$7,0,$G71&gt;S$7,0,AND(S$7&gt;$G71,S$7&lt;$H71),$J71/12*0.5,$H71&lt;S$7,$J71/12)</f>
        <v>0</v>
      </c>
      <c r="T71" s="23" cm="1">
        <f t="array" aca="1" ref="T71" ca="1">_xlfn.IFS($F71&lt;=T$7,0,$G71&gt;T$7,0,AND(T$7&gt;$G71,T$7&lt;$H71),$J71/12*0.5,$H71&lt;T$7,$J71/12)</f>
        <v>0</v>
      </c>
      <c r="U71" s="23" cm="1">
        <f t="array" aca="1" ref="U71" ca="1">_xlfn.IFS($F71&lt;=U$7,0,$G71&gt;U$7,0,AND(U$7&gt;$G71,U$7&lt;$H71),$J71/12*0.5,$H71&lt;U$7,$J71/12)</f>
        <v>0</v>
      </c>
      <c r="V71" s="23" cm="1">
        <f t="array" aca="1" ref="V71" ca="1">_xlfn.IFS($F71&lt;=V$7,0,$G71&gt;V$7,0,AND(V$7&gt;$G71,V$7&lt;$H71),$J71/12*0.5,$H71&lt;V$7,$J71/12)</f>
        <v>0</v>
      </c>
      <c r="W71" s="23" cm="1">
        <f t="array" aca="1" ref="W71" ca="1">_xlfn.IFS($F71&lt;=W$7,0,$G71&gt;W$7,0,AND(W$7&gt;$G71,W$7&lt;$H71),$J71/12*0.5,$H71&lt;W$7,$J71/12)</f>
        <v>0</v>
      </c>
      <c r="X71" s="23" cm="1">
        <f t="array" aca="1" ref="X71" ca="1">_xlfn.IFS($F71&lt;=X$7,0,$G71&gt;X$7,0,AND(X$7&gt;$G71,X$7&lt;$H71),$J71/12*0.5,$H71&lt;X$7,$J71/12)</f>
        <v>0</v>
      </c>
      <c r="Y71" s="23" cm="1">
        <f t="array" aca="1" ref="Y71" ca="1">_xlfn.IFS($F71&lt;=Y$7,0,$G71&gt;Y$7,0,AND(Y$7&gt;$G71,Y$7&lt;$H71),$J71/12*0.5,$H71&lt;Y$7,$J71/12)</f>
        <v>0</v>
      </c>
      <c r="Z71" s="23" cm="1">
        <f t="array" aca="1" ref="Z71" ca="1">_xlfn.IFS($F71&lt;=Z$7,0,$G71&gt;Z$7,0,AND(Z$7&gt;$G71,Z$7&lt;$H71),$J71/12*0.5,$H71&lt;Z$7,$J71/12)</f>
        <v>56.25</v>
      </c>
      <c r="AA71" s="23" cm="1">
        <f t="array" aca="1" ref="AA71" ca="1">_xlfn.IFS($F71&lt;=AA$7,0,$G71&gt;AA$7,0,AND(AA$7&gt;$G71,AA$7&lt;$H71),$J71/12*0.5,$H71&lt;AA$7,$J71/12)</f>
        <v>56.25</v>
      </c>
      <c r="AB71" s="23" cm="1">
        <f t="array" aca="1" ref="AB71" ca="1">_xlfn.IFS($F71&lt;=AB$7,0,$G71&gt;AB$7,0,AND(AB$7&gt;$G71,AB$7&lt;$H71),$J71/12*0.5,$H71&lt;AB$7,$J71/12)</f>
        <v>56.25</v>
      </c>
      <c r="AC71" s="23" cm="1">
        <f t="array" aca="1" ref="AC71" ca="1">_xlfn.IFS($F71&lt;=AC$7,0,$G71&gt;AC$7,0,AND(AC$7&gt;$G71,AC$7&lt;$H71),$L71/12*0.5,$H71&lt;AC$7,$L71/12)</f>
        <v>120.83333333333333</v>
      </c>
      <c r="AD71" s="23" cm="1">
        <f t="array" aca="1" ref="AD71" ca="1">_xlfn.IFS($F71&lt;=AD$7,0,$G71&gt;AD$7,0,AND(AD$7&gt;$G71,AD$7&lt;$H71),$L71/12*0.5,$H71&lt;AD$7,$L71/12)</f>
        <v>120.83333333333333</v>
      </c>
      <c r="AE71" s="23" cm="1">
        <f t="array" aca="1" ref="AE71" ca="1">_xlfn.IFS($F71&lt;=AE$7,0,$G71&gt;AE$7,0,AND(AE$7&gt;$G71,AE$7&lt;$H71),$L71/12*0.5,$H71&lt;AE$7,$L71/12)</f>
        <v>120.83333333333333</v>
      </c>
      <c r="AF71" s="23" cm="1">
        <f t="array" aca="1" ref="AF71" ca="1">_xlfn.IFS($F71&lt;=AF$7,0,$G71&gt;AF$7,0,AND(AF$7&gt;$G71,AF$7&lt;$H71),$L71/12*0.5,$H71&lt;AF$7,$L71/12)</f>
        <v>120.83333333333333</v>
      </c>
      <c r="AG71" s="23" cm="1">
        <f t="array" aca="1" ref="AG71" ca="1">_xlfn.IFS($F71&lt;=AG$7,0,$G71&gt;AG$7,0,AND(AG$7&gt;$G71,AG$7&lt;$H71),$L71/12*0.5,$H71&lt;AG$7,$L71/12)</f>
        <v>120.83333333333333</v>
      </c>
      <c r="AH71" s="23" cm="1">
        <f t="array" aca="1" ref="AH71" ca="1">_xlfn.IFS($F71&lt;=AH$7,0,$G71&gt;AH$7,0,AND(AH$7&gt;$G71,AH$7&lt;$H71),$L71/12*0.5,$H71&lt;AH$7,$L71/12)</f>
        <v>120.83333333333333</v>
      </c>
      <c r="AI71" s="23" cm="1">
        <f t="array" aca="1" ref="AI71" ca="1">_xlfn.IFS($F71&lt;=AI$7,0,$G71&gt;AI$7,0,AND(AI$7&gt;$G71,AI$7&lt;$H71),$L71/12*0.5,$H71&lt;AI$7,$L71/12)</f>
        <v>120.83333333333333</v>
      </c>
      <c r="AJ71" s="23" cm="1">
        <f t="array" aca="1" ref="AJ71" ca="1">_xlfn.IFS($F71&lt;=AJ$7,0,$G71&gt;AJ$7,0,AND(AJ$7&gt;$G71,AJ$7&lt;$H71),$L71/12*0.5,$H71&lt;AJ$7,$L71/12)</f>
        <v>120.83333333333333</v>
      </c>
      <c r="AK71" s="23" cm="1">
        <f t="array" aca="1" ref="AK71" ca="1">_xlfn.IFS($F71&lt;=AK$7,0,$G71&gt;AK$7,0,AND(AK$7&gt;$G71,AK$7&lt;$H71),$L71/12*0.5,$H71&lt;AK$7,$L71/12)</f>
        <v>120.83333333333333</v>
      </c>
      <c r="AL71" s="23" cm="1">
        <f t="array" aca="1" ref="AL71" ca="1">_xlfn.IFS($F71&lt;=AL$7,0,$G71&gt;AL$7,0,AND(AL$7&gt;$G71,AL$7&lt;$H71),$L71/12*0.5,$H71&lt;AL$7,$L71/12)</f>
        <v>120.83333333333333</v>
      </c>
      <c r="AM71" s="23" cm="1">
        <f t="array" aca="1" ref="AM71" ca="1">_xlfn.IFS($F71&lt;=AM$7,0,$G71&gt;AM$7,0,AND(AM$7&gt;$G71,AM$7&lt;$H71),$L71/12*0.5,$H71&lt;AM$7,$L71/12)</f>
        <v>120.83333333333333</v>
      </c>
      <c r="AN71" s="23" cm="1">
        <f t="array" aca="1" ref="AN71" ca="1">_xlfn.IFS($F71&lt;=AN$7,0,$G71&gt;AN$7,0,AND(AN$7&gt;$G71,AN$7&lt;$H71),$L71/12*0.5,$H71&lt;AN$7,$L71/12)</f>
        <v>120.83333333333333</v>
      </c>
      <c r="AO71" s="23" cm="1">
        <f t="array" aca="1" ref="AO71" ca="1">_xlfn.IFS($F71&lt;=AO$7,0,$G71&gt;AO$7,0,AND(AO$7&gt;$G71,AO$7&lt;$H71),$N71/12*0.5,$H71&lt;AO$7,$N71/12)</f>
        <v>120.83333333333333</v>
      </c>
      <c r="AP71" s="23" cm="1">
        <f t="array" aca="1" ref="AP71" ca="1">_xlfn.IFS($F71&lt;=AP$7,0,$G71&gt;AP$7,0,AND(AP$7&gt;$G71,AP$7&lt;$H71),$N71/12*0.5,$H71&lt;AP$7,$N71/12)</f>
        <v>120.83333333333333</v>
      </c>
      <c r="AQ71" s="23" cm="1">
        <f t="array" aca="1" ref="AQ71" ca="1">_xlfn.IFS($F71&lt;=AQ$7,0,$G71&gt;AQ$7,0,AND(AQ$7&gt;$G71,AQ$7&lt;$H71),$N71/12*0.5,$H71&lt;AQ$7,$N71/12)</f>
        <v>120.83333333333333</v>
      </c>
      <c r="AR71" s="23" cm="1">
        <f t="array" aca="1" ref="AR71" ca="1">_xlfn.IFS($F71&lt;=AR$7,0,$G71&gt;AR$7,0,AND(AR$7&gt;$G71,AR$7&lt;$H71),$N71/12*0.5,$H71&lt;AR$7,$N71/12)</f>
        <v>120.83333333333333</v>
      </c>
      <c r="AS71" s="23" cm="1">
        <f t="array" aca="1" ref="AS71" ca="1">_xlfn.IFS($F71&lt;=AS$7,0,$G71&gt;AS$7,0,AND(AS$7&gt;$G71,AS$7&lt;$H71),$N71/12*0.5,$H71&lt;AS$7,$N71/12)</f>
        <v>120.83333333333333</v>
      </c>
      <c r="AT71" s="23" cm="1">
        <f t="array" aca="1" ref="AT71" ca="1">_xlfn.IFS($F71&lt;=AT$7,0,$G71&gt;AT$7,0,AND(AT$7&gt;$G71,AT$7&lt;$H71),$N71/12*0.5,$H71&lt;AT$7,$N71/12)</f>
        <v>120.83333333333333</v>
      </c>
      <c r="AU71" s="23" cm="1">
        <f t="array" aca="1" ref="AU71" ca="1">_xlfn.IFS($F71&lt;=AU$7,0,$G71&gt;AU$7,0,AND(AU$7&gt;$G71,AU$7&lt;$H71),$N71/12*0.5,$H71&lt;AU$7,$N71/12)</f>
        <v>120.83333333333333</v>
      </c>
      <c r="AV71" s="23" cm="1">
        <f t="array" aca="1" ref="AV71" ca="1">_xlfn.IFS($F71&lt;=AV$7,0,$G71&gt;AV$7,0,AND(AV$7&gt;$G71,AV$7&lt;$H71),$N71/12*0.5,$H71&lt;AV$7,$N71/12)</f>
        <v>120.83333333333333</v>
      </c>
      <c r="AW71" s="23" cm="1">
        <f t="array" aca="1" ref="AW71" ca="1">_xlfn.IFS($F71&lt;=AW$7,0,$G71&gt;AW$7,0,AND(AW$7&gt;$G71,AW$7&lt;$H71),$N71/12*0.5,$H71&lt;AW$7,$N71/12)</f>
        <v>120.83333333333333</v>
      </c>
      <c r="AX71" s="23" cm="1">
        <f t="array" aca="1" ref="AX71" ca="1">_xlfn.IFS($F71&lt;=AX$7,0,$G71&gt;AX$7,0,AND(AX$7&gt;$G71,AX$7&lt;$H71),$N71/12*0.5,$H71&lt;AX$7,$N71/12)</f>
        <v>120.83333333333333</v>
      </c>
      <c r="AY71" s="23" cm="1">
        <f t="array" aca="1" ref="AY71" ca="1">_xlfn.IFS($F71&lt;=AY$7,0,$G71&gt;AY$7,0,AND(AY$7&gt;$G71,AY$7&lt;$H71),$N71/12*0.5,$H71&lt;AY$7,$N71/12)</f>
        <v>120.83333333333333</v>
      </c>
    </row>
    <row r="72" spans="1:51" ht="13" x14ac:dyDescent="0.15">
      <c r="A72" s="47"/>
      <c r="B72" s="87">
        <v>65</v>
      </c>
      <c r="C72" s="87" t="s">
        <v>30</v>
      </c>
      <c r="D72" s="88" t="s">
        <v>14</v>
      </c>
      <c r="E72" s="108">
        <v>45762</v>
      </c>
      <c r="F72" s="108" t="s">
        <v>7</v>
      </c>
      <c r="G72" s="21">
        <f>E72+'Assumptions (START HERE)'!$C$17</f>
        <v>45942</v>
      </c>
      <c r="H72" s="21">
        <f>E72+'Assumptions (START HERE)'!$C$18</f>
        <v>46032</v>
      </c>
      <c r="I72" s="91"/>
      <c r="J72" s="23" cm="1">
        <f t="array" aca="1" ref="J72" ca="1">IF(ISBLANK(I72),
INDEX('Assumptions (START HERE)'!$B$23:$E$26,
MATCH(MID(CELL("filename",$A$1),FIND("]",CELL("filename",$A$1))+1,255),'Assumptions (START HERE)'!$B$23:$B$26,0),
MATCH(J$3,'Assumptions (START HERE)'!$B$23:$E$23,0)),I72)</f>
        <v>1350</v>
      </c>
      <c r="K72" s="91"/>
      <c r="L72" s="23" cm="1">
        <f t="array" aca="1" ref="L72" ca="1">IF(ISBLANK(K72),
INDEX('Assumptions (START HERE)'!$B$23:$E$26,
MATCH(MID(CELL("filename",$A$1),FIND("]",CELL("filename",$A$1))+1,255),'Assumptions (START HERE)'!$B$23:$B$26,0),
MATCH(L$3,'Assumptions (START HERE)'!$B$23:$E$23,0)),K72)</f>
        <v>1450</v>
      </c>
      <c r="M72" s="91"/>
      <c r="N72" s="23" cm="1">
        <f t="array" aca="1" ref="N72" ca="1">IF(ISBLANK(M72),
INDEX('Assumptions (START HERE)'!$B$23:$E$26,
MATCH(MID(CELL("filename",$A$1),FIND("]",CELL("filename",$A$1))+1,255),'Assumptions (START HERE)'!$B$23:$B$26,0),
MATCH(N$3,'Assumptions (START HERE)'!$B$23:$E$23,0)),M72)</f>
        <v>1450</v>
      </c>
      <c r="P72" s="23" cm="1">
        <f t="array" aca="1" ref="P72" ca="1">_xlfn.IFS($F72&lt;=P$7,0,$G72&gt;P$7,0,AND(P$7&gt;$G72,P$7&lt;$H72),$J72/12*0.5,$H72&lt;P$7,$J72/12)</f>
        <v>0</v>
      </c>
      <c r="Q72" s="23" cm="1">
        <f t="array" aca="1" ref="Q72" ca="1">_xlfn.IFS($F72&lt;=Q$7,0,$G72&gt;Q$7,0,AND(Q$7&gt;$G72,Q$7&lt;$H72),$J72/12*0.5,$H72&lt;Q$7,$J72/12)</f>
        <v>0</v>
      </c>
      <c r="R72" s="23" cm="1">
        <f t="array" aca="1" ref="R72" ca="1">_xlfn.IFS($F72&lt;=R$7,0,$G72&gt;R$7,0,AND(R$7&gt;$G72,R$7&lt;$H72),$J72/12*0.5,$H72&lt;R$7,$J72/12)</f>
        <v>0</v>
      </c>
      <c r="S72" s="23" cm="1">
        <f t="array" aca="1" ref="S72" ca="1">_xlfn.IFS($F72&lt;=S$7,0,$G72&gt;S$7,0,AND(S$7&gt;$G72,S$7&lt;$H72),$J72/12*0.5,$H72&lt;S$7,$J72/12)</f>
        <v>0</v>
      </c>
      <c r="T72" s="23" cm="1">
        <f t="array" aca="1" ref="T72" ca="1">_xlfn.IFS($F72&lt;=T$7,0,$G72&gt;T$7,0,AND(T$7&gt;$G72,T$7&lt;$H72),$J72/12*0.5,$H72&lt;T$7,$J72/12)</f>
        <v>0</v>
      </c>
      <c r="U72" s="23" cm="1">
        <f t="array" aca="1" ref="U72" ca="1">_xlfn.IFS($F72&lt;=U$7,0,$G72&gt;U$7,0,AND(U$7&gt;$G72,U$7&lt;$H72),$J72/12*0.5,$H72&lt;U$7,$J72/12)</f>
        <v>0</v>
      </c>
      <c r="V72" s="23" cm="1">
        <f t="array" aca="1" ref="V72" ca="1">_xlfn.IFS($F72&lt;=V$7,0,$G72&gt;V$7,0,AND(V$7&gt;$G72,V$7&lt;$H72),$J72/12*0.5,$H72&lt;V$7,$J72/12)</f>
        <v>0</v>
      </c>
      <c r="W72" s="23" cm="1">
        <f t="array" aca="1" ref="W72" ca="1">_xlfn.IFS($F72&lt;=W$7,0,$G72&gt;W$7,0,AND(W$7&gt;$G72,W$7&lt;$H72),$J72/12*0.5,$H72&lt;W$7,$J72/12)</f>
        <v>0</v>
      </c>
      <c r="X72" s="23" cm="1">
        <f t="array" aca="1" ref="X72" ca="1">_xlfn.IFS($F72&lt;=X$7,0,$G72&gt;X$7,0,AND(X$7&gt;$G72,X$7&lt;$H72),$J72/12*0.5,$H72&lt;X$7,$J72/12)</f>
        <v>0</v>
      </c>
      <c r="Y72" s="23" cm="1">
        <f t="array" aca="1" ref="Y72" ca="1">_xlfn.IFS($F72&lt;=Y$7,0,$G72&gt;Y$7,0,AND(Y$7&gt;$G72,Y$7&lt;$H72),$J72/12*0.5,$H72&lt;Y$7,$J72/12)</f>
        <v>0</v>
      </c>
      <c r="Z72" s="23" cm="1">
        <f t="array" aca="1" ref="Z72" ca="1">_xlfn.IFS($F72&lt;=Z$7,0,$G72&gt;Z$7,0,AND(Z$7&gt;$G72,Z$7&lt;$H72),$J72/12*0.5,$H72&lt;Z$7,$J72/12)</f>
        <v>56.25</v>
      </c>
      <c r="AA72" s="23" cm="1">
        <f t="array" aca="1" ref="AA72" ca="1">_xlfn.IFS($F72&lt;=AA$7,0,$G72&gt;AA$7,0,AND(AA$7&gt;$G72,AA$7&lt;$H72),$J72/12*0.5,$H72&lt;AA$7,$J72/12)</f>
        <v>56.25</v>
      </c>
      <c r="AB72" s="23" cm="1">
        <f t="array" aca="1" ref="AB72" ca="1">_xlfn.IFS($F72&lt;=AB$7,0,$G72&gt;AB$7,0,AND(AB$7&gt;$G72,AB$7&lt;$H72),$J72/12*0.5,$H72&lt;AB$7,$J72/12)</f>
        <v>56.25</v>
      </c>
      <c r="AC72" s="23" cm="1">
        <f t="array" aca="1" ref="AC72" ca="1">_xlfn.IFS($F72&lt;=AC$7,0,$G72&gt;AC$7,0,AND(AC$7&gt;$G72,AC$7&lt;$H72),$L72/12*0.5,$H72&lt;AC$7,$L72/12)</f>
        <v>120.83333333333333</v>
      </c>
      <c r="AD72" s="23" cm="1">
        <f t="array" aca="1" ref="AD72" ca="1">_xlfn.IFS($F72&lt;=AD$7,0,$G72&gt;AD$7,0,AND(AD$7&gt;$G72,AD$7&lt;$H72),$L72/12*0.5,$H72&lt;AD$7,$L72/12)</f>
        <v>120.83333333333333</v>
      </c>
      <c r="AE72" s="23" cm="1">
        <f t="array" aca="1" ref="AE72" ca="1">_xlfn.IFS($F72&lt;=AE$7,0,$G72&gt;AE$7,0,AND(AE$7&gt;$G72,AE$7&lt;$H72),$L72/12*0.5,$H72&lt;AE$7,$L72/12)</f>
        <v>120.83333333333333</v>
      </c>
      <c r="AF72" s="23" cm="1">
        <f t="array" aca="1" ref="AF72" ca="1">_xlfn.IFS($F72&lt;=AF$7,0,$G72&gt;AF$7,0,AND(AF$7&gt;$G72,AF$7&lt;$H72),$L72/12*0.5,$H72&lt;AF$7,$L72/12)</f>
        <v>120.83333333333333</v>
      </c>
      <c r="AG72" s="23" cm="1">
        <f t="array" aca="1" ref="AG72" ca="1">_xlfn.IFS($F72&lt;=AG$7,0,$G72&gt;AG$7,0,AND(AG$7&gt;$G72,AG$7&lt;$H72),$L72/12*0.5,$H72&lt;AG$7,$L72/12)</f>
        <v>120.83333333333333</v>
      </c>
      <c r="AH72" s="23" cm="1">
        <f t="array" aca="1" ref="AH72" ca="1">_xlfn.IFS($F72&lt;=AH$7,0,$G72&gt;AH$7,0,AND(AH$7&gt;$G72,AH$7&lt;$H72),$L72/12*0.5,$H72&lt;AH$7,$L72/12)</f>
        <v>120.83333333333333</v>
      </c>
      <c r="AI72" s="23" cm="1">
        <f t="array" aca="1" ref="AI72" ca="1">_xlfn.IFS($F72&lt;=AI$7,0,$G72&gt;AI$7,0,AND(AI$7&gt;$G72,AI$7&lt;$H72),$L72/12*0.5,$H72&lt;AI$7,$L72/12)</f>
        <v>120.83333333333333</v>
      </c>
      <c r="AJ72" s="23" cm="1">
        <f t="array" aca="1" ref="AJ72" ca="1">_xlfn.IFS($F72&lt;=AJ$7,0,$G72&gt;AJ$7,0,AND(AJ$7&gt;$G72,AJ$7&lt;$H72),$L72/12*0.5,$H72&lt;AJ$7,$L72/12)</f>
        <v>120.83333333333333</v>
      </c>
      <c r="AK72" s="23" cm="1">
        <f t="array" aca="1" ref="AK72" ca="1">_xlfn.IFS($F72&lt;=AK$7,0,$G72&gt;AK$7,0,AND(AK$7&gt;$G72,AK$7&lt;$H72),$L72/12*0.5,$H72&lt;AK$7,$L72/12)</f>
        <v>120.83333333333333</v>
      </c>
      <c r="AL72" s="23" cm="1">
        <f t="array" aca="1" ref="AL72" ca="1">_xlfn.IFS($F72&lt;=AL$7,0,$G72&gt;AL$7,0,AND(AL$7&gt;$G72,AL$7&lt;$H72),$L72/12*0.5,$H72&lt;AL$7,$L72/12)</f>
        <v>120.83333333333333</v>
      </c>
      <c r="AM72" s="23" cm="1">
        <f t="array" aca="1" ref="AM72" ca="1">_xlfn.IFS($F72&lt;=AM$7,0,$G72&gt;AM$7,0,AND(AM$7&gt;$G72,AM$7&lt;$H72),$L72/12*0.5,$H72&lt;AM$7,$L72/12)</f>
        <v>120.83333333333333</v>
      </c>
      <c r="AN72" s="23" cm="1">
        <f t="array" aca="1" ref="AN72" ca="1">_xlfn.IFS($F72&lt;=AN$7,0,$G72&gt;AN$7,0,AND(AN$7&gt;$G72,AN$7&lt;$H72),$L72/12*0.5,$H72&lt;AN$7,$L72/12)</f>
        <v>120.83333333333333</v>
      </c>
      <c r="AO72" s="23" cm="1">
        <f t="array" aca="1" ref="AO72" ca="1">_xlfn.IFS($F72&lt;=AO$7,0,$G72&gt;AO$7,0,AND(AO$7&gt;$G72,AO$7&lt;$H72),$N72/12*0.5,$H72&lt;AO$7,$N72/12)</f>
        <v>120.83333333333333</v>
      </c>
      <c r="AP72" s="23" cm="1">
        <f t="array" aca="1" ref="AP72" ca="1">_xlfn.IFS($F72&lt;=AP$7,0,$G72&gt;AP$7,0,AND(AP$7&gt;$G72,AP$7&lt;$H72),$N72/12*0.5,$H72&lt;AP$7,$N72/12)</f>
        <v>120.83333333333333</v>
      </c>
      <c r="AQ72" s="23" cm="1">
        <f t="array" aca="1" ref="AQ72" ca="1">_xlfn.IFS($F72&lt;=AQ$7,0,$G72&gt;AQ$7,0,AND(AQ$7&gt;$G72,AQ$7&lt;$H72),$N72/12*0.5,$H72&lt;AQ$7,$N72/12)</f>
        <v>120.83333333333333</v>
      </c>
      <c r="AR72" s="23" cm="1">
        <f t="array" aca="1" ref="AR72" ca="1">_xlfn.IFS($F72&lt;=AR$7,0,$G72&gt;AR$7,0,AND(AR$7&gt;$G72,AR$7&lt;$H72),$N72/12*0.5,$H72&lt;AR$7,$N72/12)</f>
        <v>120.83333333333333</v>
      </c>
      <c r="AS72" s="23" cm="1">
        <f t="array" aca="1" ref="AS72" ca="1">_xlfn.IFS($F72&lt;=AS$7,0,$G72&gt;AS$7,0,AND(AS$7&gt;$G72,AS$7&lt;$H72),$N72/12*0.5,$H72&lt;AS$7,$N72/12)</f>
        <v>120.83333333333333</v>
      </c>
      <c r="AT72" s="23" cm="1">
        <f t="array" aca="1" ref="AT72" ca="1">_xlfn.IFS($F72&lt;=AT$7,0,$G72&gt;AT$7,0,AND(AT$7&gt;$G72,AT$7&lt;$H72),$N72/12*0.5,$H72&lt;AT$7,$N72/12)</f>
        <v>120.83333333333333</v>
      </c>
      <c r="AU72" s="23" cm="1">
        <f t="array" aca="1" ref="AU72" ca="1">_xlfn.IFS($F72&lt;=AU$7,0,$G72&gt;AU$7,0,AND(AU$7&gt;$G72,AU$7&lt;$H72),$N72/12*0.5,$H72&lt;AU$7,$N72/12)</f>
        <v>120.83333333333333</v>
      </c>
      <c r="AV72" s="23" cm="1">
        <f t="array" aca="1" ref="AV72" ca="1">_xlfn.IFS($F72&lt;=AV$7,0,$G72&gt;AV$7,0,AND(AV$7&gt;$G72,AV$7&lt;$H72),$N72/12*0.5,$H72&lt;AV$7,$N72/12)</f>
        <v>120.83333333333333</v>
      </c>
      <c r="AW72" s="23" cm="1">
        <f t="array" aca="1" ref="AW72" ca="1">_xlfn.IFS($F72&lt;=AW$7,0,$G72&gt;AW$7,0,AND(AW$7&gt;$G72,AW$7&lt;$H72),$N72/12*0.5,$H72&lt;AW$7,$N72/12)</f>
        <v>120.83333333333333</v>
      </c>
      <c r="AX72" s="23" cm="1">
        <f t="array" aca="1" ref="AX72" ca="1">_xlfn.IFS($F72&lt;=AX$7,0,$G72&gt;AX$7,0,AND(AX$7&gt;$G72,AX$7&lt;$H72),$N72/12*0.5,$H72&lt;AX$7,$N72/12)</f>
        <v>120.83333333333333</v>
      </c>
      <c r="AY72" s="23" cm="1">
        <f t="array" aca="1" ref="AY72" ca="1">_xlfn.IFS($F72&lt;=AY$7,0,$G72&gt;AY$7,0,AND(AY$7&gt;$G72,AY$7&lt;$H72),$N72/12*0.5,$H72&lt;AY$7,$N72/12)</f>
        <v>120.83333333333333</v>
      </c>
    </row>
    <row r="73" spans="1:51" ht="13" x14ac:dyDescent="0.15">
      <c r="A73" s="47"/>
      <c r="B73" s="87">
        <v>66</v>
      </c>
      <c r="C73" s="87" t="s">
        <v>30</v>
      </c>
      <c r="D73" s="88" t="s">
        <v>17</v>
      </c>
      <c r="E73" s="108">
        <v>45762</v>
      </c>
      <c r="F73" s="108" t="s">
        <v>7</v>
      </c>
      <c r="G73" s="21">
        <f>E73+'Assumptions (START HERE)'!$C$17</f>
        <v>45942</v>
      </c>
      <c r="H73" s="21">
        <f>E73+'Assumptions (START HERE)'!$C$18</f>
        <v>46032</v>
      </c>
      <c r="I73" s="91"/>
      <c r="J73" s="23" cm="1">
        <f t="array" aca="1" ref="J73" ca="1">IF(ISBLANK(I73),
INDEX('Assumptions (START HERE)'!$B$23:$E$26,
MATCH(MID(CELL("filename",$A$1),FIND("]",CELL("filename",$A$1))+1,255),'Assumptions (START HERE)'!$B$23:$B$26,0),
MATCH(J$3,'Assumptions (START HERE)'!$B$23:$E$23,0)),I73)</f>
        <v>1350</v>
      </c>
      <c r="K73" s="91"/>
      <c r="L73" s="23" cm="1">
        <f t="array" aca="1" ref="L73" ca="1">IF(ISBLANK(K73),
INDEX('Assumptions (START HERE)'!$B$23:$E$26,
MATCH(MID(CELL("filename",$A$1),FIND("]",CELL("filename",$A$1))+1,255),'Assumptions (START HERE)'!$B$23:$B$26,0),
MATCH(L$3,'Assumptions (START HERE)'!$B$23:$E$23,0)),K73)</f>
        <v>1450</v>
      </c>
      <c r="M73" s="91"/>
      <c r="N73" s="23" cm="1">
        <f t="array" aca="1" ref="N73" ca="1">IF(ISBLANK(M73),
INDEX('Assumptions (START HERE)'!$B$23:$E$26,
MATCH(MID(CELL("filename",$A$1),FIND("]",CELL("filename",$A$1))+1,255),'Assumptions (START HERE)'!$B$23:$B$26,0),
MATCH(N$3,'Assumptions (START HERE)'!$B$23:$E$23,0)),M73)</f>
        <v>1450</v>
      </c>
      <c r="P73" s="23" cm="1">
        <f t="array" aca="1" ref="P73" ca="1">_xlfn.IFS($F73&lt;=P$7,0,$G73&gt;P$7,0,AND(P$7&gt;$G73,P$7&lt;$H73),$J73/12*0.5,$H73&lt;P$7,$J73/12)</f>
        <v>0</v>
      </c>
      <c r="Q73" s="23" cm="1">
        <f t="array" aca="1" ref="Q73" ca="1">_xlfn.IFS($F73&lt;=Q$7,0,$G73&gt;Q$7,0,AND(Q$7&gt;$G73,Q$7&lt;$H73),$J73/12*0.5,$H73&lt;Q$7,$J73/12)</f>
        <v>0</v>
      </c>
      <c r="R73" s="23" cm="1">
        <f t="array" aca="1" ref="R73" ca="1">_xlfn.IFS($F73&lt;=R$7,0,$G73&gt;R$7,0,AND(R$7&gt;$G73,R$7&lt;$H73),$J73/12*0.5,$H73&lt;R$7,$J73/12)</f>
        <v>0</v>
      </c>
      <c r="S73" s="23" cm="1">
        <f t="array" aca="1" ref="S73" ca="1">_xlfn.IFS($F73&lt;=S$7,0,$G73&gt;S$7,0,AND(S$7&gt;$G73,S$7&lt;$H73),$J73/12*0.5,$H73&lt;S$7,$J73/12)</f>
        <v>0</v>
      </c>
      <c r="T73" s="23" cm="1">
        <f t="array" aca="1" ref="T73" ca="1">_xlfn.IFS($F73&lt;=T$7,0,$G73&gt;T$7,0,AND(T$7&gt;$G73,T$7&lt;$H73),$J73/12*0.5,$H73&lt;T$7,$J73/12)</f>
        <v>0</v>
      </c>
      <c r="U73" s="23" cm="1">
        <f t="array" aca="1" ref="U73" ca="1">_xlfn.IFS($F73&lt;=U$7,0,$G73&gt;U$7,0,AND(U$7&gt;$G73,U$7&lt;$H73),$J73/12*0.5,$H73&lt;U$7,$J73/12)</f>
        <v>0</v>
      </c>
      <c r="V73" s="23" cm="1">
        <f t="array" aca="1" ref="V73" ca="1">_xlfn.IFS($F73&lt;=V$7,0,$G73&gt;V$7,0,AND(V$7&gt;$G73,V$7&lt;$H73),$J73/12*0.5,$H73&lt;V$7,$J73/12)</f>
        <v>0</v>
      </c>
      <c r="W73" s="23" cm="1">
        <f t="array" aca="1" ref="W73" ca="1">_xlfn.IFS($F73&lt;=W$7,0,$G73&gt;W$7,0,AND(W$7&gt;$G73,W$7&lt;$H73),$J73/12*0.5,$H73&lt;W$7,$J73/12)</f>
        <v>0</v>
      </c>
      <c r="X73" s="23" cm="1">
        <f t="array" aca="1" ref="X73" ca="1">_xlfn.IFS($F73&lt;=X$7,0,$G73&gt;X$7,0,AND(X$7&gt;$G73,X$7&lt;$H73),$J73/12*0.5,$H73&lt;X$7,$J73/12)</f>
        <v>0</v>
      </c>
      <c r="Y73" s="23" cm="1">
        <f t="array" aca="1" ref="Y73" ca="1">_xlfn.IFS($F73&lt;=Y$7,0,$G73&gt;Y$7,0,AND(Y$7&gt;$G73,Y$7&lt;$H73),$J73/12*0.5,$H73&lt;Y$7,$J73/12)</f>
        <v>0</v>
      </c>
      <c r="Z73" s="23" cm="1">
        <f t="array" aca="1" ref="Z73" ca="1">_xlfn.IFS($F73&lt;=Z$7,0,$G73&gt;Z$7,0,AND(Z$7&gt;$G73,Z$7&lt;$H73),$J73/12*0.5,$H73&lt;Z$7,$J73/12)</f>
        <v>56.25</v>
      </c>
      <c r="AA73" s="23" cm="1">
        <f t="array" aca="1" ref="AA73" ca="1">_xlfn.IFS($F73&lt;=AA$7,0,$G73&gt;AA$7,0,AND(AA$7&gt;$G73,AA$7&lt;$H73),$J73/12*0.5,$H73&lt;AA$7,$J73/12)</f>
        <v>56.25</v>
      </c>
      <c r="AB73" s="23" cm="1">
        <f t="array" aca="1" ref="AB73" ca="1">_xlfn.IFS($F73&lt;=AB$7,0,$G73&gt;AB$7,0,AND(AB$7&gt;$G73,AB$7&lt;$H73),$J73/12*0.5,$H73&lt;AB$7,$J73/12)</f>
        <v>56.25</v>
      </c>
      <c r="AC73" s="23" cm="1">
        <f t="array" aca="1" ref="AC73" ca="1">_xlfn.IFS($F73&lt;=AC$7,0,$G73&gt;AC$7,0,AND(AC$7&gt;$G73,AC$7&lt;$H73),$L73/12*0.5,$H73&lt;AC$7,$L73/12)</f>
        <v>120.83333333333333</v>
      </c>
      <c r="AD73" s="23" cm="1">
        <f t="array" aca="1" ref="AD73" ca="1">_xlfn.IFS($F73&lt;=AD$7,0,$G73&gt;AD$7,0,AND(AD$7&gt;$G73,AD$7&lt;$H73),$L73/12*0.5,$H73&lt;AD$7,$L73/12)</f>
        <v>120.83333333333333</v>
      </c>
      <c r="AE73" s="23" cm="1">
        <f t="array" aca="1" ref="AE73" ca="1">_xlfn.IFS($F73&lt;=AE$7,0,$G73&gt;AE$7,0,AND(AE$7&gt;$G73,AE$7&lt;$H73),$L73/12*0.5,$H73&lt;AE$7,$L73/12)</f>
        <v>120.83333333333333</v>
      </c>
      <c r="AF73" s="23" cm="1">
        <f t="array" aca="1" ref="AF73" ca="1">_xlfn.IFS($F73&lt;=AF$7,0,$G73&gt;AF$7,0,AND(AF$7&gt;$G73,AF$7&lt;$H73),$L73/12*0.5,$H73&lt;AF$7,$L73/12)</f>
        <v>120.83333333333333</v>
      </c>
      <c r="AG73" s="23" cm="1">
        <f t="array" aca="1" ref="AG73" ca="1">_xlfn.IFS($F73&lt;=AG$7,0,$G73&gt;AG$7,0,AND(AG$7&gt;$G73,AG$7&lt;$H73),$L73/12*0.5,$H73&lt;AG$7,$L73/12)</f>
        <v>120.83333333333333</v>
      </c>
      <c r="AH73" s="23" cm="1">
        <f t="array" aca="1" ref="AH73" ca="1">_xlfn.IFS($F73&lt;=AH$7,0,$G73&gt;AH$7,0,AND(AH$7&gt;$G73,AH$7&lt;$H73),$L73/12*0.5,$H73&lt;AH$7,$L73/12)</f>
        <v>120.83333333333333</v>
      </c>
      <c r="AI73" s="23" cm="1">
        <f t="array" aca="1" ref="AI73" ca="1">_xlfn.IFS($F73&lt;=AI$7,0,$G73&gt;AI$7,0,AND(AI$7&gt;$G73,AI$7&lt;$H73),$L73/12*0.5,$H73&lt;AI$7,$L73/12)</f>
        <v>120.83333333333333</v>
      </c>
      <c r="AJ73" s="23" cm="1">
        <f t="array" aca="1" ref="AJ73" ca="1">_xlfn.IFS($F73&lt;=AJ$7,0,$G73&gt;AJ$7,0,AND(AJ$7&gt;$G73,AJ$7&lt;$H73),$L73/12*0.5,$H73&lt;AJ$7,$L73/12)</f>
        <v>120.83333333333333</v>
      </c>
      <c r="AK73" s="23" cm="1">
        <f t="array" aca="1" ref="AK73" ca="1">_xlfn.IFS($F73&lt;=AK$7,0,$G73&gt;AK$7,0,AND(AK$7&gt;$G73,AK$7&lt;$H73),$L73/12*0.5,$H73&lt;AK$7,$L73/12)</f>
        <v>120.83333333333333</v>
      </c>
      <c r="AL73" s="23" cm="1">
        <f t="array" aca="1" ref="AL73" ca="1">_xlfn.IFS($F73&lt;=AL$7,0,$G73&gt;AL$7,0,AND(AL$7&gt;$G73,AL$7&lt;$H73),$L73/12*0.5,$H73&lt;AL$7,$L73/12)</f>
        <v>120.83333333333333</v>
      </c>
      <c r="AM73" s="23" cm="1">
        <f t="array" aca="1" ref="AM73" ca="1">_xlfn.IFS($F73&lt;=AM$7,0,$G73&gt;AM$7,0,AND(AM$7&gt;$G73,AM$7&lt;$H73),$L73/12*0.5,$H73&lt;AM$7,$L73/12)</f>
        <v>120.83333333333333</v>
      </c>
      <c r="AN73" s="23" cm="1">
        <f t="array" aca="1" ref="AN73" ca="1">_xlfn.IFS($F73&lt;=AN$7,0,$G73&gt;AN$7,0,AND(AN$7&gt;$G73,AN$7&lt;$H73),$L73/12*0.5,$H73&lt;AN$7,$L73/12)</f>
        <v>120.83333333333333</v>
      </c>
      <c r="AO73" s="23" cm="1">
        <f t="array" aca="1" ref="AO73" ca="1">_xlfn.IFS($F73&lt;=AO$7,0,$G73&gt;AO$7,0,AND(AO$7&gt;$G73,AO$7&lt;$H73),$N73/12*0.5,$H73&lt;AO$7,$N73/12)</f>
        <v>120.83333333333333</v>
      </c>
      <c r="AP73" s="23" cm="1">
        <f t="array" aca="1" ref="AP73" ca="1">_xlfn.IFS($F73&lt;=AP$7,0,$G73&gt;AP$7,0,AND(AP$7&gt;$G73,AP$7&lt;$H73),$N73/12*0.5,$H73&lt;AP$7,$N73/12)</f>
        <v>120.83333333333333</v>
      </c>
      <c r="AQ73" s="23" cm="1">
        <f t="array" aca="1" ref="AQ73" ca="1">_xlfn.IFS($F73&lt;=AQ$7,0,$G73&gt;AQ$7,0,AND(AQ$7&gt;$G73,AQ$7&lt;$H73),$N73/12*0.5,$H73&lt;AQ$7,$N73/12)</f>
        <v>120.83333333333333</v>
      </c>
      <c r="AR73" s="23" cm="1">
        <f t="array" aca="1" ref="AR73" ca="1">_xlfn.IFS($F73&lt;=AR$7,0,$G73&gt;AR$7,0,AND(AR$7&gt;$G73,AR$7&lt;$H73),$N73/12*0.5,$H73&lt;AR$7,$N73/12)</f>
        <v>120.83333333333333</v>
      </c>
      <c r="AS73" s="23" cm="1">
        <f t="array" aca="1" ref="AS73" ca="1">_xlfn.IFS($F73&lt;=AS$7,0,$G73&gt;AS$7,0,AND(AS$7&gt;$G73,AS$7&lt;$H73),$N73/12*0.5,$H73&lt;AS$7,$N73/12)</f>
        <v>120.83333333333333</v>
      </c>
      <c r="AT73" s="23" cm="1">
        <f t="array" aca="1" ref="AT73" ca="1">_xlfn.IFS($F73&lt;=AT$7,0,$G73&gt;AT$7,0,AND(AT$7&gt;$G73,AT$7&lt;$H73),$N73/12*0.5,$H73&lt;AT$7,$N73/12)</f>
        <v>120.83333333333333</v>
      </c>
      <c r="AU73" s="23" cm="1">
        <f t="array" aca="1" ref="AU73" ca="1">_xlfn.IFS($F73&lt;=AU$7,0,$G73&gt;AU$7,0,AND(AU$7&gt;$G73,AU$7&lt;$H73),$N73/12*0.5,$H73&lt;AU$7,$N73/12)</f>
        <v>120.83333333333333</v>
      </c>
      <c r="AV73" s="23" cm="1">
        <f t="array" aca="1" ref="AV73" ca="1">_xlfn.IFS($F73&lt;=AV$7,0,$G73&gt;AV$7,0,AND(AV$7&gt;$G73,AV$7&lt;$H73),$N73/12*0.5,$H73&lt;AV$7,$N73/12)</f>
        <v>120.83333333333333</v>
      </c>
      <c r="AW73" s="23" cm="1">
        <f t="array" aca="1" ref="AW73" ca="1">_xlfn.IFS($F73&lt;=AW$7,0,$G73&gt;AW$7,0,AND(AW$7&gt;$G73,AW$7&lt;$H73),$N73/12*0.5,$H73&lt;AW$7,$N73/12)</f>
        <v>120.83333333333333</v>
      </c>
      <c r="AX73" s="23" cm="1">
        <f t="array" aca="1" ref="AX73" ca="1">_xlfn.IFS($F73&lt;=AX$7,0,$G73&gt;AX$7,0,AND(AX$7&gt;$G73,AX$7&lt;$H73),$N73/12*0.5,$H73&lt;AX$7,$N73/12)</f>
        <v>120.83333333333333</v>
      </c>
      <c r="AY73" s="23" cm="1">
        <f t="array" aca="1" ref="AY73" ca="1">_xlfn.IFS($F73&lt;=AY$7,0,$G73&gt;AY$7,0,AND(AY$7&gt;$G73,AY$7&lt;$H73),$N73/12*0.5,$H73&lt;AY$7,$N73/12)</f>
        <v>120.83333333333333</v>
      </c>
    </row>
    <row r="74" spans="1:51" ht="13" x14ac:dyDescent="0.15">
      <c r="A74" s="47"/>
      <c r="B74" s="87">
        <v>67</v>
      </c>
      <c r="C74" s="87" t="s">
        <v>30</v>
      </c>
      <c r="D74" s="88" t="s">
        <v>18</v>
      </c>
      <c r="E74" s="108">
        <v>45762</v>
      </c>
      <c r="F74" s="108" t="s">
        <v>7</v>
      </c>
      <c r="G74" s="21">
        <f>E74+'Assumptions (START HERE)'!$C$17</f>
        <v>45942</v>
      </c>
      <c r="H74" s="21">
        <f>E74+'Assumptions (START HERE)'!$C$18</f>
        <v>46032</v>
      </c>
      <c r="I74" s="91"/>
      <c r="J74" s="23" cm="1">
        <f t="array" aca="1" ref="J74" ca="1">IF(ISBLANK(I74),
INDEX('Assumptions (START HERE)'!$B$23:$E$26,
MATCH(MID(CELL("filename",$A$1),FIND("]",CELL("filename",$A$1))+1,255),'Assumptions (START HERE)'!$B$23:$B$26,0),
MATCH(J$3,'Assumptions (START HERE)'!$B$23:$E$23,0)),I74)</f>
        <v>1350</v>
      </c>
      <c r="K74" s="91"/>
      <c r="L74" s="23" cm="1">
        <f t="array" aca="1" ref="L74" ca="1">IF(ISBLANK(K74),
INDEX('Assumptions (START HERE)'!$B$23:$E$26,
MATCH(MID(CELL("filename",$A$1),FIND("]",CELL("filename",$A$1))+1,255),'Assumptions (START HERE)'!$B$23:$B$26,0),
MATCH(L$3,'Assumptions (START HERE)'!$B$23:$E$23,0)),K74)</f>
        <v>1450</v>
      </c>
      <c r="M74" s="91"/>
      <c r="N74" s="23" cm="1">
        <f t="array" aca="1" ref="N74" ca="1">IF(ISBLANK(M74),
INDEX('Assumptions (START HERE)'!$B$23:$E$26,
MATCH(MID(CELL("filename",$A$1),FIND("]",CELL("filename",$A$1))+1,255),'Assumptions (START HERE)'!$B$23:$B$26,0),
MATCH(N$3,'Assumptions (START HERE)'!$B$23:$E$23,0)),M74)</f>
        <v>1450</v>
      </c>
      <c r="P74" s="23" cm="1">
        <f t="array" aca="1" ref="P74" ca="1">_xlfn.IFS($F74&lt;=P$7,0,$G74&gt;P$7,0,AND(P$7&gt;$G74,P$7&lt;$H74),$J74/12*0.5,$H74&lt;P$7,$J74/12)</f>
        <v>0</v>
      </c>
      <c r="Q74" s="23" cm="1">
        <f t="array" aca="1" ref="Q74" ca="1">_xlfn.IFS($F74&lt;=Q$7,0,$G74&gt;Q$7,0,AND(Q$7&gt;$G74,Q$7&lt;$H74),$J74/12*0.5,$H74&lt;Q$7,$J74/12)</f>
        <v>0</v>
      </c>
      <c r="R74" s="23" cm="1">
        <f t="array" aca="1" ref="R74" ca="1">_xlfn.IFS($F74&lt;=R$7,0,$G74&gt;R$7,0,AND(R$7&gt;$G74,R$7&lt;$H74),$J74/12*0.5,$H74&lt;R$7,$J74/12)</f>
        <v>0</v>
      </c>
      <c r="S74" s="23" cm="1">
        <f t="array" aca="1" ref="S74" ca="1">_xlfn.IFS($F74&lt;=S$7,0,$G74&gt;S$7,0,AND(S$7&gt;$G74,S$7&lt;$H74),$J74/12*0.5,$H74&lt;S$7,$J74/12)</f>
        <v>0</v>
      </c>
      <c r="T74" s="23" cm="1">
        <f t="array" aca="1" ref="T74" ca="1">_xlfn.IFS($F74&lt;=T$7,0,$G74&gt;T$7,0,AND(T$7&gt;$G74,T$7&lt;$H74),$J74/12*0.5,$H74&lt;T$7,$J74/12)</f>
        <v>0</v>
      </c>
      <c r="U74" s="23" cm="1">
        <f t="array" aca="1" ref="U74" ca="1">_xlfn.IFS($F74&lt;=U$7,0,$G74&gt;U$7,0,AND(U$7&gt;$G74,U$7&lt;$H74),$J74/12*0.5,$H74&lt;U$7,$J74/12)</f>
        <v>0</v>
      </c>
      <c r="V74" s="23" cm="1">
        <f t="array" aca="1" ref="V74" ca="1">_xlfn.IFS($F74&lt;=V$7,0,$G74&gt;V$7,0,AND(V$7&gt;$G74,V$7&lt;$H74),$J74/12*0.5,$H74&lt;V$7,$J74/12)</f>
        <v>0</v>
      </c>
      <c r="W74" s="23" cm="1">
        <f t="array" aca="1" ref="W74" ca="1">_xlfn.IFS($F74&lt;=W$7,0,$G74&gt;W$7,0,AND(W$7&gt;$G74,W$7&lt;$H74),$J74/12*0.5,$H74&lt;W$7,$J74/12)</f>
        <v>0</v>
      </c>
      <c r="X74" s="23" cm="1">
        <f t="array" aca="1" ref="X74" ca="1">_xlfn.IFS($F74&lt;=X$7,0,$G74&gt;X$7,0,AND(X$7&gt;$G74,X$7&lt;$H74),$J74/12*0.5,$H74&lt;X$7,$J74/12)</f>
        <v>0</v>
      </c>
      <c r="Y74" s="23" cm="1">
        <f t="array" aca="1" ref="Y74" ca="1">_xlfn.IFS($F74&lt;=Y$7,0,$G74&gt;Y$7,0,AND(Y$7&gt;$G74,Y$7&lt;$H74),$J74/12*0.5,$H74&lt;Y$7,$J74/12)</f>
        <v>0</v>
      </c>
      <c r="Z74" s="23" cm="1">
        <f t="array" aca="1" ref="Z74" ca="1">_xlfn.IFS($F74&lt;=Z$7,0,$G74&gt;Z$7,0,AND(Z$7&gt;$G74,Z$7&lt;$H74),$J74/12*0.5,$H74&lt;Z$7,$J74/12)</f>
        <v>56.25</v>
      </c>
      <c r="AA74" s="23" cm="1">
        <f t="array" aca="1" ref="AA74" ca="1">_xlfn.IFS($F74&lt;=AA$7,0,$G74&gt;AA$7,0,AND(AA$7&gt;$G74,AA$7&lt;$H74),$J74/12*0.5,$H74&lt;AA$7,$J74/12)</f>
        <v>56.25</v>
      </c>
      <c r="AB74" s="23" cm="1">
        <f t="array" aca="1" ref="AB74" ca="1">_xlfn.IFS($F74&lt;=AB$7,0,$G74&gt;AB$7,0,AND(AB$7&gt;$G74,AB$7&lt;$H74),$J74/12*0.5,$H74&lt;AB$7,$J74/12)</f>
        <v>56.25</v>
      </c>
      <c r="AC74" s="23" cm="1">
        <f t="array" aca="1" ref="AC74" ca="1">_xlfn.IFS($F74&lt;=AC$7,0,$G74&gt;AC$7,0,AND(AC$7&gt;$G74,AC$7&lt;$H74),$L74/12*0.5,$H74&lt;AC$7,$L74/12)</f>
        <v>120.83333333333333</v>
      </c>
      <c r="AD74" s="23" cm="1">
        <f t="array" aca="1" ref="AD74" ca="1">_xlfn.IFS($F74&lt;=AD$7,0,$G74&gt;AD$7,0,AND(AD$7&gt;$G74,AD$7&lt;$H74),$L74/12*0.5,$H74&lt;AD$7,$L74/12)</f>
        <v>120.83333333333333</v>
      </c>
      <c r="AE74" s="23" cm="1">
        <f t="array" aca="1" ref="AE74" ca="1">_xlfn.IFS($F74&lt;=AE$7,0,$G74&gt;AE$7,0,AND(AE$7&gt;$G74,AE$7&lt;$H74),$L74/12*0.5,$H74&lt;AE$7,$L74/12)</f>
        <v>120.83333333333333</v>
      </c>
      <c r="AF74" s="23" cm="1">
        <f t="array" aca="1" ref="AF74" ca="1">_xlfn.IFS($F74&lt;=AF$7,0,$G74&gt;AF$7,0,AND(AF$7&gt;$G74,AF$7&lt;$H74),$L74/12*0.5,$H74&lt;AF$7,$L74/12)</f>
        <v>120.83333333333333</v>
      </c>
      <c r="AG74" s="23" cm="1">
        <f t="array" aca="1" ref="AG74" ca="1">_xlfn.IFS($F74&lt;=AG$7,0,$G74&gt;AG$7,0,AND(AG$7&gt;$G74,AG$7&lt;$H74),$L74/12*0.5,$H74&lt;AG$7,$L74/12)</f>
        <v>120.83333333333333</v>
      </c>
      <c r="AH74" s="23" cm="1">
        <f t="array" aca="1" ref="AH74" ca="1">_xlfn.IFS($F74&lt;=AH$7,0,$G74&gt;AH$7,0,AND(AH$7&gt;$G74,AH$7&lt;$H74),$L74/12*0.5,$H74&lt;AH$7,$L74/12)</f>
        <v>120.83333333333333</v>
      </c>
      <c r="AI74" s="23" cm="1">
        <f t="array" aca="1" ref="AI74" ca="1">_xlfn.IFS($F74&lt;=AI$7,0,$G74&gt;AI$7,0,AND(AI$7&gt;$G74,AI$7&lt;$H74),$L74/12*0.5,$H74&lt;AI$7,$L74/12)</f>
        <v>120.83333333333333</v>
      </c>
      <c r="AJ74" s="23" cm="1">
        <f t="array" aca="1" ref="AJ74" ca="1">_xlfn.IFS($F74&lt;=AJ$7,0,$G74&gt;AJ$7,0,AND(AJ$7&gt;$G74,AJ$7&lt;$H74),$L74/12*0.5,$H74&lt;AJ$7,$L74/12)</f>
        <v>120.83333333333333</v>
      </c>
      <c r="AK74" s="23" cm="1">
        <f t="array" aca="1" ref="AK74" ca="1">_xlfn.IFS($F74&lt;=AK$7,0,$G74&gt;AK$7,0,AND(AK$7&gt;$G74,AK$7&lt;$H74),$L74/12*0.5,$H74&lt;AK$7,$L74/12)</f>
        <v>120.83333333333333</v>
      </c>
      <c r="AL74" s="23" cm="1">
        <f t="array" aca="1" ref="AL74" ca="1">_xlfn.IFS($F74&lt;=AL$7,0,$G74&gt;AL$7,0,AND(AL$7&gt;$G74,AL$7&lt;$H74),$L74/12*0.5,$H74&lt;AL$7,$L74/12)</f>
        <v>120.83333333333333</v>
      </c>
      <c r="AM74" s="23" cm="1">
        <f t="array" aca="1" ref="AM74" ca="1">_xlfn.IFS($F74&lt;=AM$7,0,$G74&gt;AM$7,0,AND(AM$7&gt;$G74,AM$7&lt;$H74),$L74/12*0.5,$H74&lt;AM$7,$L74/12)</f>
        <v>120.83333333333333</v>
      </c>
      <c r="AN74" s="23" cm="1">
        <f t="array" aca="1" ref="AN74" ca="1">_xlfn.IFS($F74&lt;=AN$7,0,$G74&gt;AN$7,0,AND(AN$7&gt;$G74,AN$7&lt;$H74),$L74/12*0.5,$H74&lt;AN$7,$L74/12)</f>
        <v>120.83333333333333</v>
      </c>
      <c r="AO74" s="23" cm="1">
        <f t="array" aca="1" ref="AO74" ca="1">_xlfn.IFS($F74&lt;=AO$7,0,$G74&gt;AO$7,0,AND(AO$7&gt;$G74,AO$7&lt;$H74),$N74/12*0.5,$H74&lt;AO$7,$N74/12)</f>
        <v>120.83333333333333</v>
      </c>
      <c r="AP74" s="23" cm="1">
        <f t="array" aca="1" ref="AP74" ca="1">_xlfn.IFS($F74&lt;=AP$7,0,$G74&gt;AP$7,0,AND(AP$7&gt;$G74,AP$7&lt;$H74),$N74/12*0.5,$H74&lt;AP$7,$N74/12)</f>
        <v>120.83333333333333</v>
      </c>
      <c r="AQ74" s="23" cm="1">
        <f t="array" aca="1" ref="AQ74" ca="1">_xlfn.IFS($F74&lt;=AQ$7,0,$G74&gt;AQ$7,0,AND(AQ$7&gt;$G74,AQ$7&lt;$H74),$N74/12*0.5,$H74&lt;AQ$7,$N74/12)</f>
        <v>120.83333333333333</v>
      </c>
      <c r="AR74" s="23" cm="1">
        <f t="array" aca="1" ref="AR74" ca="1">_xlfn.IFS($F74&lt;=AR$7,0,$G74&gt;AR$7,0,AND(AR$7&gt;$G74,AR$7&lt;$H74),$N74/12*0.5,$H74&lt;AR$7,$N74/12)</f>
        <v>120.83333333333333</v>
      </c>
      <c r="AS74" s="23" cm="1">
        <f t="array" aca="1" ref="AS74" ca="1">_xlfn.IFS($F74&lt;=AS$7,0,$G74&gt;AS$7,0,AND(AS$7&gt;$G74,AS$7&lt;$H74),$N74/12*0.5,$H74&lt;AS$7,$N74/12)</f>
        <v>120.83333333333333</v>
      </c>
      <c r="AT74" s="23" cm="1">
        <f t="array" aca="1" ref="AT74" ca="1">_xlfn.IFS($F74&lt;=AT$7,0,$G74&gt;AT$7,0,AND(AT$7&gt;$G74,AT$7&lt;$H74),$N74/12*0.5,$H74&lt;AT$7,$N74/12)</f>
        <v>120.83333333333333</v>
      </c>
      <c r="AU74" s="23" cm="1">
        <f t="array" aca="1" ref="AU74" ca="1">_xlfn.IFS($F74&lt;=AU$7,0,$G74&gt;AU$7,0,AND(AU$7&gt;$G74,AU$7&lt;$H74),$N74/12*0.5,$H74&lt;AU$7,$N74/12)</f>
        <v>120.83333333333333</v>
      </c>
      <c r="AV74" s="23" cm="1">
        <f t="array" aca="1" ref="AV74" ca="1">_xlfn.IFS($F74&lt;=AV$7,0,$G74&gt;AV$7,0,AND(AV$7&gt;$G74,AV$7&lt;$H74),$N74/12*0.5,$H74&lt;AV$7,$N74/12)</f>
        <v>120.83333333333333</v>
      </c>
      <c r="AW74" s="23" cm="1">
        <f t="array" aca="1" ref="AW74" ca="1">_xlfn.IFS($F74&lt;=AW$7,0,$G74&gt;AW$7,0,AND(AW$7&gt;$G74,AW$7&lt;$H74),$N74/12*0.5,$H74&lt;AW$7,$N74/12)</f>
        <v>120.83333333333333</v>
      </c>
      <c r="AX74" s="23" cm="1">
        <f t="array" aca="1" ref="AX74" ca="1">_xlfn.IFS($F74&lt;=AX$7,0,$G74&gt;AX$7,0,AND(AX$7&gt;$G74,AX$7&lt;$H74),$N74/12*0.5,$H74&lt;AX$7,$N74/12)</f>
        <v>120.83333333333333</v>
      </c>
      <c r="AY74" s="23" cm="1">
        <f t="array" aca="1" ref="AY74" ca="1">_xlfn.IFS($F74&lt;=AY$7,0,$G74&gt;AY$7,0,AND(AY$7&gt;$G74,AY$7&lt;$H74),$N74/12*0.5,$H74&lt;AY$7,$N74/12)</f>
        <v>120.83333333333333</v>
      </c>
    </row>
    <row r="75" spans="1:51" ht="13" x14ac:dyDescent="0.15">
      <c r="A75" s="47"/>
      <c r="B75" s="87">
        <v>68</v>
      </c>
      <c r="C75" s="87" t="s">
        <v>30</v>
      </c>
      <c r="D75" s="88" t="s">
        <v>17</v>
      </c>
      <c r="E75" s="108">
        <v>45792</v>
      </c>
      <c r="F75" s="108" t="s">
        <v>7</v>
      </c>
      <c r="G75" s="21">
        <f>E75+'Assumptions (START HERE)'!$C$17</f>
        <v>45972</v>
      </c>
      <c r="H75" s="21">
        <f>E75+'Assumptions (START HERE)'!$C$18</f>
        <v>46062</v>
      </c>
      <c r="I75" s="91"/>
      <c r="J75" s="23" cm="1">
        <f t="array" aca="1" ref="J75" ca="1">IF(ISBLANK(I75),
INDEX('Assumptions (START HERE)'!$B$23:$E$26,
MATCH(MID(CELL("filename",$A$1),FIND("]",CELL("filename",$A$1))+1,255),'Assumptions (START HERE)'!$B$23:$B$26,0),
MATCH(J$3,'Assumptions (START HERE)'!$B$23:$E$23,0)),I75)</f>
        <v>1350</v>
      </c>
      <c r="K75" s="91"/>
      <c r="L75" s="23" cm="1">
        <f t="array" aca="1" ref="L75" ca="1">IF(ISBLANK(K75),
INDEX('Assumptions (START HERE)'!$B$23:$E$26,
MATCH(MID(CELL("filename",$A$1),FIND("]",CELL("filename",$A$1))+1,255),'Assumptions (START HERE)'!$B$23:$B$26,0),
MATCH(L$3,'Assumptions (START HERE)'!$B$23:$E$23,0)),K75)</f>
        <v>1450</v>
      </c>
      <c r="M75" s="91"/>
      <c r="N75" s="23" cm="1">
        <f t="array" aca="1" ref="N75" ca="1">IF(ISBLANK(M75),
INDEX('Assumptions (START HERE)'!$B$23:$E$26,
MATCH(MID(CELL("filename",$A$1),FIND("]",CELL("filename",$A$1))+1,255),'Assumptions (START HERE)'!$B$23:$B$26,0),
MATCH(N$3,'Assumptions (START HERE)'!$B$23:$E$23,0)),M75)</f>
        <v>1450</v>
      </c>
      <c r="P75" s="23" cm="1">
        <f t="array" aca="1" ref="P75" ca="1">_xlfn.IFS($F75&lt;=P$7,0,$G75&gt;P$7,0,AND(P$7&gt;$G75,P$7&lt;$H75),$J75/12*0.5,$H75&lt;P$7,$J75/12)</f>
        <v>0</v>
      </c>
      <c r="Q75" s="23" cm="1">
        <f t="array" aca="1" ref="Q75" ca="1">_xlfn.IFS($F75&lt;=Q$7,0,$G75&gt;Q$7,0,AND(Q$7&gt;$G75,Q$7&lt;$H75),$J75/12*0.5,$H75&lt;Q$7,$J75/12)</f>
        <v>0</v>
      </c>
      <c r="R75" s="23" cm="1">
        <f t="array" aca="1" ref="R75" ca="1">_xlfn.IFS($F75&lt;=R$7,0,$G75&gt;R$7,0,AND(R$7&gt;$G75,R$7&lt;$H75),$J75/12*0.5,$H75&lt;R$7,$J75/12)</f>
        <v>0</v>
      </c>
      <c r="S75" s="23" cm="1">
        <f t="array" aca="1" ref="S75" ca="1">_xlfn.IFS($F75&lt;=S$7,0,$G75&gt;S$7,0,AND(S$7&gt;$G75,S$7&lt;$H75),$J75/12*0.5,$H75&lt;S$7,$J75/12)</f>
        <v>0</v>
      </c>
      <c r="T75" s="23" cm="1">
        <f t="array" aca="1" ref="T75" ca="1">_xlfn.IFS($F75&lt;=T$7,0,$G75&gt;T$7,0,AND(T$7&gt;$G75,T$7&lt;$H75),$J75/12*0.5,$H75&lt;T$7,$J75/12)</f>
        <v>0</v>
      </c>
      <c r="U75" s="23" cm="1">
        <f t="array" aca="1" ref="U75" ca="1">_xlfn.IFS($F75&lt;=U$7,0,$G75&gt;U$7,0,AND(U$7&gt;$G75,U$7&lt;$H75),$J75/12*0.5,$H75&lt;U$7,$J75/12)</f>
        <v>0</v>
      </c>
      <c r="V75" s="23" cm="1">
        <f t="array" aca="1" ref="V75" ca="1">_xlfn.IFS($F75&lt;=V$7,0,$G75&gt;V$7,0,AND(V$7&gt;$G75,V$7&lt;$H75),$J75/12*0.5,$H75&lt;V$7,$J75/12)</f>
        <v>0</v>
      </c>
      <c r="W75" s="23" cm="1">
        <f t="array" aca="1" ref="W75" ca="1">_xlfn.IFS($F75&lt;=W$7,0,$G75&gt;W$7,0,AND(W$7&gt;$G75,W$7&lt;$H75),$J75/12*0.5,$H75&lt;W$7,$J75/12)</f>
        <v>0</v>
      </c>
      <c r="X75" s="23" cm="1">
        <f t="array" aca="1" ref="X75" ca="1">_xlfn.IFS($F75&lt;=X$7,0,$G75&gt;X$7,0,AND(X$7&gt;$G75,X$7&lt;$H75),$J75/12*0.5,$H75&lt;X$7,$J75/12)</f>
        <v>0</v>
      </c>
      <c r="Y75" s="23" cm="1">
        <f t="array" aca="1" ref="Y75" ca="1">_xlfn.IFS($F75&lt;=Y$7,0,$G75&gt;Y$7,0,AND(Y$7&gt;$G75,Y$7&lt;$H75),$J75/12*0.5,$H75&lt;Y$7,$J75/12)</f>
        <v>0</v>
      </c>
      <c r="Z75" s="23" cm="1">
        <f t="array" aca="1" ref="Z75" ca="1">_xlfn.IFS($F75&lt;=Z$7,0,$G75&gt;Z$7,0,AND(Z$7&gt;$G75,Z$7&lt;$H75),$J75/12*0.5,$H75&lt;Z$7,$J75/12)</f>
        <v>0</v>
      </c>
      <c r="AA75" s="23" cm="1">
        <f t="array" aca="1" ref="AA75" ca="1">_xlfn.IFS($F75&lt;=AA$7,0,$G75&gt;AA$7,0,AND(AA$7&gt;$G75,AA$7&lt;$H75),$J75/12*0.5,$H75&lt;AA$7,$J75/12)</f>
        <v>56.25</v>
      </c>
      <c r="AB75" s="23" cm="1">
        <f t="array" aca="1" ref="AB75" ca="1">_xlfn.IFS($F75&lt;=AB$7,0,$G75&gt;AB$7,0,AND(AB$7&gt;$G75,AB$7&lt;$H75),$J75/12*0.5,$H75&lt;AB$7,$J75/12)</f>
        <v>56.25</v>
      </c>
      <c r="AC75" s="23" cm="1">
        <f t="array" aca="1" ref="AC75" ca="1">_xlfn.IFS($F75&lt;=AC$7,0,$G75&gt;AC$7,0,AND(AC$7&gt;$G75,AC$7&lt;$H75),$L75/12*0.5,$H75&lt;AC$7,$L75/12)</f>
        <v>60.416666666666664</v>
      </c>
      <c r="AD75" s="23" cm="1">
        <f t="array" aca="1" ref="AD75" ca="1">_xlfn.IFS($F75&lt;=AD$7,0,$G75&gt;AD$7,0,AND(AD$7&gt;$G75,AD$7&lt;$H75),$L75/12*0.5,$H75&lt;AD$7,$L75/12)</f>
        <v>120.83333333333333</v>
      </c>
      <c r="AE75" s="23" cm="1">
        <f t="array" aca="1" ref="AE75" ca="1">_xlfn.IFS($F75&lt;=AE$7,0,$G75&gt;AE$7,0,AND(AE$7&gt;$G75,AE$7&lt;$H75),$L75/12*0.5,$H75&lt;AE$7,$L75/12)</f>
        <v>120.83333333333333</v>
      </c>
      <c r="AF75" s="23" cm="1">
        <f t="array" aca="1" ref="AF75" ca="1">_xlfn.IFS($F75&lt;=AF$7,0,$G75&gt;AF$7,0,AND(AF$7&gt;$G75,AF$7&lt;$H75),$L75/12*0.5,$H75&lt;AF$7,$L75/12)</f>
        <v>120.83333333333333</v>
      </c>
      <c r="AG75" s="23" cm="1">
        <f t="array" aca="1" ref="AG75" ca="1">_xlfn.IFS($F75&lt;=AG$7,0,$G75&gt;AG$7,0,AND(AG$7&gt;$G75,AG$7&lt;$H75),$L75/12*0.5,$H75&lt;AG$7,$L75/12)</f>
        <v>120.83333333333333</v>
      </c>
      <c r="AH75" s="23" cm="1">
        <f t="array" aca="1" ref="AH75" ca="1">_xlfn.IFS($F75&lt;=AH$7,0,$G75&gt;AH$7,0,AND(AH$7&gt;$G75,AH$7&lt;$H75),$L75/12*0.5,$H75&lt;AH$7,$L75/12)</f>
        <v>120.83333333333333</v>
      </c>
      <c r="AI75" s="23" cm="1">
        <f t="array" aca="1" ref="AI75" ca="1">_xlfn.IFS($F75&lt;=AI$7,0,$G75&gt;AI$7,0,AND(AI$7&gt;$G75,AI$7&lt;$H75),$L75/12*0.5,$H75&lt;AI$7,$L75/12)</f>
        <v>120.83333333333333</v>
      </c>
      <c r="AJ75" s="23" cm="1">
        <f t="array" aca="1" ref="AJ75" ca="1">_xlfn.IFS($F75&lt;=AJ$7,0,$G75&gt;AJ$7,0,AND(AJ$7&gt;$G75,AJ$7&lt;$H75),$L75/12*0.5,$H75&lt;AJ$7,$L75/12)</f>
        <v>120.83333333333333</v>
      </c>
      <c r="AK75" s="23" cm="1">
        <f t="array" aca="1" ref="AK75" ca="1">_xlfn.IFS($F75&lt;=AK$7,0,$G75&gt;AK$7,0,AND(AK$7&gt;$G75,AK$7&lt;$H75),$L75/12*0.5,$H75&lt;AK$7,$L75/12)</f>
        <v>120.83333333333333</v>
      </c>
      <c r="AL75" s="23" cm="1">
        <f t="array" aca="1" ref="AL75" ca="1">_xlfn.IFS($F75&lt;=AL$7,0,$G75&gt;AL$7,0,AND(AL$7&gt;$G75,AL$7&lt;$H75),$L75/12*0.5,$H75&lt;AL$7,$L75/12)</f>
        <v>120.83333333333333</v>
      </c>
      <c r="AM75" s="23" cm="1">
        <f t="array" aca="1" ref="AM75" ca="1">_xlfn.IFS($F75&lt;=AM$7,0,$G75&gt;AM$7,0,AND(AM$7&gt;$G75,AM$7&lt;$H75),$L75/12*0.5,$H75&lt;AM$7,$L75/12)</f>
        <v>120.83333333333333</v>
      </c>
      <c r="AN75" s="23" cm="1">
        <f t="array" aca="1" ref="AN75" ca="1">_xlfn.IFS($F75&lt;=AN$7,0,$G75&gt;AN$7,0,AND(AN$7&gt;$G75,AN$7&lt;$H75),$L75/12*0.5,$H75&lt;AN$7,$L75/12)</f>
        <v>120.83333333333333</v>
      </c>
      <c r="AO75" s="23" cm="1">
        <f t="array" aca="1" ref="AO75" ca="1">_xlfn.IFS($F75&lt;=AO$7,0,$G75&gt;AO$7,0,AND(AO$7&gt;$G75,AO$7&lt;$H75),$N75/12*0.5,$H75&lt;AO$7,$N75/12)</f>
        <v>120.83333333333333</v>
      </c>
      <c r="AP75" s="23" cm="1">
        <f t="array" aca="1" ref="AP75" ca="1">_xlfn.IFS($F75&lt;=AP$7,0,$G75&gt;AP$7,0,AND(AP$7&gt;$G75,AP$7&lt;$H75),$N75/12*0.5,$H75&lt;AP$7,$N75/12)</f>
        <v>120.83333333333333</v>
      </c>
      <c r="AQ75" s="23" cm="1">
        <f t="array" aca="1" ref="AQ75" ca="1">_xlfn.IFS($F75&lt;=AQ$7,0,$G75&gt;AQ$7,0,AND(AQ$7&gt;$G75,AQ$7&lt;$H75),$N75/12*0.5,$H75&lt;AQ$7,$N75/12)</f>
        <v>120.83333333333333</v>
      </c>
      <c r="AR75" s="23" cm="1">
        <f t="array" aca="1" ref="AR75" ca="1">_xlfn.IFS($F75&lt;=AR$7,0,$G75&gt;AR$7,0,AND(AR$7&gt;$G75,AR$7&lt;$H75),$N75/12*0.5,$H75&lt;AR$7,$N75/12)</f>
        <v>120.83333333333333</v>
      </c>
      <c r="AS75" s="23" cm="1">
        <f t="array" aca="1" ref="AS75" ca="1">_xlfn.IFS($F75&lt;=AS$7,0,$G75&gt;AS$7,0,AND(AS$7&gt;$G75,AS$7&lt;$H75),$N75/12*0.5,$H75&lt;AS$7,$N75/12)</f>
        <v>120.83333333333333</v>
      </c>
      <c r="AT75" s="23" cm="1">
        <f t="array" aca="1" ref="AT75" ca="1">_xlfn.IFS($F75&lt;=AT$7,0,$G75&gt;AT$7,0,AND(AT$7&gt;$G75,AT$7&lt;$H75),$N75/12*0.5,$H75&lt;AT$7,$N75/12)</f>
        <v>120.83333333333333</v>
      </c>
      <c r="AU75" s="23" cm="1">
        <f t="array" aca="1" ref="AU75" ca="1">_xlfn.IFS($F75&lt;=AU$7,0,$G75&gt;AU$7,0,AND(AU$7&gt;$G75,AU$7&lt;$H75),$N75/12*0.5,$H75&lt;AU$7,$N75/12)</f>
        <v>120.83333333333333</v>
      </c>
      <c r="AV75" s="23" cm="1">
        <f t="array" aca="1" ref="AV75" ca="1">_xlfn.IFS($F75&lt;=AV$7,0,$G75&gt;AV$7,0,AND(AV$7&gt;$G75,AV$7&lt;$H75),$N75/12*0.5,$H75&lt;AV$7,$N75/12)</f>
        <v>120.83333333333333</v>
      </c>
      <c r="AW75" s="23" cm="1">
        <f t="array" aca="1" ref="AW75" ca="1">_xlfn.IFS($F75&lt;=AW$7,0,$G75&gt;AW$7,0,AND(AW$7&gt;$G75,AW$7&lt;$H75),$N75/12*0.5,$H75&lt;AW$7,$N75/12)</f>
        <v>120.83333333333333</v>
      </c>
      <c r="AX75" s="23" cm="1">
        <f t="array" aca="1" ref="AX75" ca="1">_xlfn.IFS($F75&lt;=AX$7,0,$G75&gt;AX$7,0,AND(AX$7&gt;$G75,AX$7&lt;$H75),$N75/12*0.5,$H75&lt;AX$7,$N75/12)</f>
        <v>120.83333333333333</v>
      </c>
      <c r="AY75" s="23" cm="1">
        <f t="array" aca="1" ref="AY75" ca="1">_xlfn.IFS($F75&lt;=AY$7,0,$G75&gt;AY$7,0,AND(AY$7&gt;$G75,AY$7&lt;$H75),$N75/12*0.5,$H75&lt;AY$7,$N75/12)</f>
        <v>120.83333333333333</v>
      </c>
    </row>
    <row r="76" spans="1:51" ht="13" x14ac:dyDescent="0.15">
      <c r="A76" s="47"/>
      <c r="B76" s="87">
        <v>69</v>
      </c>
      <c r="C76" s="87" t="s">
        <v>30</v>
      </c>
      <c r="D76" s="88" t="s">
        <v>16</v>
      </c>
      <c r="E76" s="108">
        <v>45792</v>
      </c>
      <c r="F76" s="108" t="s">
        <v>7</v>
      </c>
      <c r="G76" s="21">
        <f>E76+'Assumptions (START HERE)'!$C$17</f>
        <v>45972</v>
      </c>
      <c r="H76" s="21">
        <f>E76+'Assumptions (START HERE)'!$C$18</f>
        <v>46062</v>
      </c>
      <c r="I76" s="91"/>
      <c r="J76" s="23" cm="1">
        <f t="array" aca="1" ref="J76" ca="1">IF(ISBLANK(I76),
INDEX('Assumptions (START HERE)'!$B$23:$E$26,
MATCH(MID(CELL("filename",$A$1),FIND("]",CELL("filename",$A$1))+1,255),'Assumptions (START HERE)'!$B$23:$B$26,0),
MATCH(J$3,'Assumptions (START HERE)'!$B$23:$E$23,0)),I76)</f>
        <v>1350</v>
      </c>
      <c r="K76" s="91"/>
      <c r="L76" s="23" cm="1">
        <f t="array" aca="1" ref="L76" ca="1">IF(ISBLANK(K76),
INDEX('Assumptions (START HERE)'!$B$23:$E$26,
MATCH(MID(CELL("filename",$A$1),FIND("]",CELL("filename",$A$1))+1,255),'Assumptions (START HERE)'!$B$23:$B$26,0),
MATCH(L$3,'Assumptions (START HERE)'!$B$23:$E$23,0)),K76)</f>
        <v>1450</v>
      </c>
      <c r="M76" s="91"/>
      <c r="N76" s="23" cm="1">
        <f t="array" aca="1" ref="N76" ca="1">IF(ISBLANK(M76),
INDEX('Assumptions (START HERE)'!$B$23:$E$26,
MATCH(MID(CELL("filename",$A$1),FIND("]",CELL("filename",$A$1))+1,255),'Assumptions (START HERE)'!$B$23:$B$26,0),
MATCH(N$3,'Assumptions (START HERE)'!$B$23:$E$23,0)),M76)</f>
        <v>1450</v>
      </c>
      <c r="P76" s="23" cm="1">
        <f t="array" aca="1" ref="P76" ca="1">_xlfn.IFS($F76&lt;=P$7,0,$G76&gt;P$7,0,AND(P$7&gt;$G76,P$7&lt;$H76),$J76/12*0.5,$H76&lt;P$7,$J76/12)</f>
        <v>0</v>
      </c>
      <c r="Q76" s="23" cm="1">
        <f t="array" aca="1" ref="Q76" ca="1">_xlfn.IFS($F76&lt;=Q$7,0,$G76&gt;Q$7,0,AND(Q$7&gt;$G76,Q$7&lt;$H76),$J76/12*0.5,$H76&lt;Q$7,$J76/12)</f>
        <v>0</v>
      </c>
      <c r="R76" s="23" cm="1">
        <f t="array" aca="1" ref="R76" ca="1">_xlfn.IFS($F76&lt;=R$7,0,$G76&gt;R$7,0,AND(R$7&gt;$G76,R$7&lt;$H76),$J76/12*0.5,$H76&lt;R$7,$J76/12)</f>
        <v>0</v>
      </c>
      <c r="S76" s="23" cm="1">
        <f t="array" aca="1" ref="S76" ca="1">_xlfn.IFS($F76&lt;=S$7,0,$G76&gt;S$7,0,AND(S$7&gt;$G76,S$7&lt;$H76),$J76/12*0.5,$H76&lt;S$7,$J76/12)</f>
        <v>0</v>
      </c>
      <c r="T76" s="23" cm="1">
        <f t="array" aca="1" ref="T76" ca="1">_xlfn.IFS($F76&lt;=T$7,0,$G76&gt;T$7,0,AND(T$7&gt;$G76,T$7&lt;$H76),$J76/12*0.5,$H76&lt;T$7,$J76/12)</f>
        <v>0</v>
      </c>
      <c r="U76" s="23" cm="1">
        <f t="array" aca="1" ref="U76" ca="1">_xlfn.IFS($F76&lt;=U$7,0,$G76&gt;U$7,0,AND(U$7&gt;$G76,U$7&lt;$H76),$J76/12*0.5,$H76&lt;U$7,$J76/12)</f>
        <v>0</v>
      </c>
      <c r="V76" s="23" cm="1">
        <f t="array" aca="1" ref="V76" ca="1">_xlfn.IFS($F76&lt;=V$7,0,$G76&gt;V$7,0,AND(V$7&gt;$G76,V$7&lt;$H76),$J76/12*0.5,$H76&lt;V$7,$J76/12)</f>
        <v>0</v>
      </c>
      <c r="W76" s="23" cm="1">
        <f t="array" aca="1" ref="W76" ca="1">_xlfn.IFS($F76&lt;=W$7,0,$G76&gt;W$7,0,AND(W$7&gt;$G76,W$7&lt;$H76),$J76/12*0.5,$H76&lt;W$7,$J76/12)</f>
        <v>0</v>
      </c>
      <c r="X76" s="23" cm="1">
        <f t="array" aca="1" ref="X76" ca="1">_xlfn.IFS($F76&lt;=X$7,0,$G76&gt;X$7,0,AND(X$7&gt;$G76,X$7&lt;$H76),$J76/12*0.5,$H76&lt;X$7,$J76/12)</f>
        <v>0</v>
      </c>
      <c r="Y76" s="23" cm="1">
        <f t="array" aca="1" ref="Y76" ca="1">_xlfn.IFS($F76&lt;=Y$7,0,$G76&gt;Y$7,0,AND(Y$7&gt;$G76,Y$7&lt;$H76),$J76/12*0.5,$H76&lt;Y$7,$J76/12)</f>
        <v>0</v>
      </c>
      <c r="Z76" s="23" cm="1">
        <f t="array" aca="1" ref="Z76" ca="1">_xlfn.IFS($F76&lt;=Z$7,0,$G76&gt;Z$7,0,AND(Z$7&gt;$G76,Z$7&lt;$H76),$J76/12*0.5,$H76&lt;Z$7,$J76/12)</f>
        <v>0</v>
      </c>
      <c r="AA76" s="23" cm="1">
        <f t="array" aca="1" ref="AA76" ca="1">_xlfn.IFS($F76&lt;=AA$7,0,$G76&gt;AA$7,0,AND(AA$7&gt;$G76,AA$7&lt;$H76),$J76/12*0.5,$H76&lt;AA$7,$J76/12)</f>
        <v>56.25</v>
      </c>
      <c r="AB76" s="23" cm="1">
        <f t="array" aca="1" ref="AB76" ca="1">_xlfn.IFS($F76&lt;=AB$7,0,$G76&gt;AB$7,0,AND(AB$7&gt;$G76,AB$7&lt;$H76),$J76/12*0.5,$H76&lt;AB$7,$J76/12)</f>
        <v>56.25</v>
      </c>
      <c r="AC76" s="23" cm="1">
        <f t="array" aca="1" ref="AC76" ca="1">_xlfn.IFS($F76&lt;=AC$7,0,$G76&gt;AC$7,0,AND(AC$7&gt;$G76,AC$7&lt;$H76),$L76/12*0.5,$H76&lt;AC$7,$L76/12)</f>
        <v>60.416666666666664</v>
      </c>
      <c r="AD76" s="23" cm="1">
        <f t="array" aca="1" ref="AD76" ca="1">_xlfn.IFS($F76&lt;=AD$7,0,$G76&gt;AD$7,0,AND(AD$7&gt;$G76,AD$7&lt;$H76),$L76/12*0.5,$H76&lt;AD$7,$L76/12)</f>
        <v>120.83333333333333</v>
      </c>
      <c r="AE76" s="23" cm="1">
        <f t="array" aca="1" ref="AE76" ca="1">_xlfn.IFS($F76&lt;=AE$7,0,$G76&gt;AE$7,0,AND(AE$7&gt;$G76,AE$7&lt;$H76),$L76/12*0.5,$H76&lt;AE$7,$L76/12)</f>
        <v>120.83333333333333</v>
      </c>
      <c r="AF76" s="23" cm="1">
        <f t="array" aca="1" ref="AF76" ca="1">_xlfn.IFS($F76&lt;=AF$7,0,$G76&gt;AF$7,0,AND(AF$7&gt;$G76,AF$7&lt;$H76),$L76/12*0.5,$H76&lt;AF$7,$L76/12)</f>
        <v>120.83333333333333</v>
      </c>
      <c r="AG76" s="23" cm="1">
        <f t="array" aca="1" ref="AG76" ca="1">_xlfn.IFS($F76&lt;=AG$7,0,$G76&gt;AG$7,0,AND(AG$7&gt;$G76,AG$7&lt;$H76),$L76/12*0.5,$H76&lt;AG$7,$L76/12)</f>
        <v>120.83333333333333</v>
      </c>
      <c r="AH76" s="23" cm="1">
        <f t="array" aca="1" ref="AH76" ca="1">_xlfn.IFS($F76&lt;=AH$7,0,$G76&gt;AH$7,0,AND(AH$7&gt;$G76,AH$7&lt;$H76),$L76/12*0.5,$H76&lt;AH$7,$L76/12)</f>
        <v>120.83333333333333</v>
      </c>
      <c r="AI76" s="23" cm="1">
        <f t="array" aca="1" ref="AI76" ca="1">_xlfn.IFS($F76&lt;=AI$7,0,$G76&gt;AI$7,0,AND(AI$7&gt;$G76,AI$7&lt;$H76),$L76/12*0.5,$H76&lt;AI$7,$L76/12)</f>
        <v>120.83333333333333</v>
      </c>
      <c r="AJ76" s="23" cm="1">
        <f t="array" aca="1" ref="AJ76" ca="1">_xlfn.IFS($F76&lt;=AJ$7,0,$G76&gt;AJ$7,0,AND(AJ$7&gt;$G76,AJ$7&lt;$H76),$L76/12*0.5,$H76&lt;AJ$7,$L76/12)</f>
        <v>120.83333333333333</v>
      </c>
      <c r="AK76" s="23" cm="1">
        <f t="array" aca="1" ref="AK76" ca="1">_xlfn.IFS($F76&lt;=AK$7,0,$G76&gt;AK$7,0,AND(AK$7&gt;$G76,AK$7&lt;$H76),$L76/12*0.5,$H76&lt;AK$7,$L76/12)</f>
        <v>120.83333333333333</v>
      </c>
      <c r="AL76" s="23" cm="1">
        <f t="array" aca="1" ref="AL76" ca="1">_xlfn.IFS($F76&lt;=AL$7,0,$G76&gt;AL$7,0,AND(AL$7&gt;$G76,AL$7&lt;$H76),$L76/12*0.5,$H76&lt;AL$7,$L76/12)</f>
        <v>120.83333333333333</v>
      </c>
      <c r="AM76" s="23" cm="1">
        <f t="array" aca="1" ref="AM76" ca="1">_xlfn.IFS($F76&lt;=AM$7,0,$G76&gt;AM$7,0,AND(AM$7&gt;$G76,AM$7&lt;$H76),$L76/12*0.5,$H76&lt;AM$7,$L76/12)</f>
        <v>120.83333333333333</v>
      </c>
      <c r="AN76" s="23" cm="1">
        <f t="array" aca="1" ref="AN76" ca="1">_xlfn.IFS($F76&lt;=AN$7,0,$G76&gt;AN$7,0,AND(AN$7&gt;$G76,AN$7&lt;$H76),$L76/12*0.5,$H76&lt;AN$7,$L76/12)</f>
        <v>120.83333333333333</v>
      </c>
      <c r="AO76" s="23" cm="1">
        <f t="array" aca="1" ref="AO76" ca="1">_xlfn.IFS($F76&lt;=AO$7,0,$G76&gt;AO$7,0,AND(AO$7&gt;$G76,AO$7&lt;$H76),$N76/12*0.5,$H76&lt;AO$7,$N76/12)</f>
        <v>120.83333333333333</v>
      </c>
      <c r="AP76" s="23" cm="1">
        <f t="array" aca="1" ref="AP76" ca="1">_xlfn.IFS($F76&lt;=AP$7,0,$G76&gt;AP$7,0,AND(AP$7&gt;$G76,AP$7&lt;$H76),$N76/12*0.5,$H76&lt;AP$7,$N76/12)</f>
        <v>120.83333333333333</v>
      </c>
      <c r="AQ76" s="23" cm="1">
        <f t="array" aca="1" ref="AQ76" ca="1">_xlfn.IFS($F76&lt;=AQ$7,0,$G76&gt;AQ$7,0,AND(AQ$7&gt;$G76,AQ$7&lt;$H76),$N76/12*0.5,$H76&lt;AQ$7,$N76/12)</f>
        <v>120.83333333333333</v>
      </c>
      <c r="AR76" s="23" cm="1">
        <f t="array" aca="1" ref="AR76" ca="1">_xlfn.IFS($F76&lt;=AR$7,0,$G76&gt;AR$7,0,AND(AR$7&gt;$G76,AR$7&lt;$H76),$N76/12*0.5,$H76&lt;AR$7,$N76/12)</f>
        <v>120.83333333333333</v>
      </c>
      <c r="AS76" s="23" cm="1">
        <f t="array" aca="1" ref="AS76" ca="1">_xlfn.IFS($F76&lt;=AS$7,0,$G76&gt;AS$7,0,AND(AS$7&gt;$G76,AS$7&lt;$H76),$N76/12*0.5,$H76&lt;AS$7,$N76/12)</f>
        <v>120.83333333333333</v>
      </c>
      <c r="AT76" s="23" cm="1">
        <f t="array" aca="1" ref="AT76" ca="1">_xlfn.IFS($F76&lt;=AT$7,0,$G76&gt;AT$7,0,AND(AT$7&gt;$G76,AT$7&lt;$H76),$N76/12*0.5,$H76&lt;AT$7,$N76/12)</f>
        <v>120.83333333333333</v>
      </c>
      <c r="AU76" s="23" cm="1">
        <f t="array" aca="1" ref="AU76" ca="1">_xlfn.IFS($F76&lt;=AU$7,0,$G76&gt;AU$7,0,AND(AU$7&gt;$G76,AU$7&lt;$H76),$N76/12*0.5,$H76&lt;AU$7,$N76/12)</f>
        <v>120.83333333333333</v>
      </c>
      <c r="AV76" s="23" cm="1">
        <f t="array" aca="1" ref="AV76" ca="1">_xlfn.IFS($F76&lt;=AV$7,0,$G76&gt;AV$7,0,AND(AV$7&gt;$G76,AV$7&lt;$H76),$N76/12*0.5,$H76&lt;AV$7,$N76/12)</f>
        <v>120.83333333333333</v>
      </c>
      <c r="AW76" s="23" cm="1">
        <f t="array" aca="1" ref="AW76" ca="1">_xlfn.IFS($F76&lt;=AW$7,0,$G76&gt;AW$7,0,AND(AW$7&gt;$G76,AW$7&lt;$H76),$N76/12*0.5,$H76&lt;AW$7,$N76/12)</f>
        <v>120.83333333333333</v>
      </c>
      <c r="AX76" s="23" cm="1">
        <f t="array" aca="1" ref="AX76" ca="1">_xlfn.IFS($F76&lt;=AX$7,0,$G76&gt;AX$7,0,AND(AX$7&gt;$G76,AX$7&lt;$H76),$N76/12*0.5,$H76&lt;AX$7,$N76/12)</f>
        <v>120.83333333333333</v>
      </c>
      <c r="AY76" s="23" cm="1">
        <f t="array" aca="1" ref="AY76" ca="1">_xlfn.IFS($F76&lt;=AY$7,0,$G76&gt;AY$7,0,AND(AY$7&gt;$G76,AY$7&lt;$H76),$N76/12*0.5,$H76&lt;AY$7,$N76/12)</f>
        <v>120.83333333333333</v>
      </c>
    </row>
    <row r="77" spans="1:51" ht="13" x14ac:dyDescent="0.15">
      <c r="A77" s="47"/>
      <c r="B77" s="87">
        <v>70</v>
      </c>
      <c r="C77" s="87" t="s">
        <v>30</v>
      </c>
      <c r="D77" s="88" t="s">
        <v>17</v>
      </c>
      <c r="E77" s="108">
        <v>46188</v>
      </c>
      <c r="F77" s="108" t="s">
        <v>7</v>
      </c>
      <c r="G77" s="21">
        <f>E77+'Assumptions (START HERE)'!$C$17</f>
        <v>46368</v>
      </c>
      <c r="H77" s="21">
        <f>E77+'Assumptions (START HERE)'!$C$18</f>
        <v>46458</v>
      </c>
      <c r="I77" s="91"/>
      <c r="J77" s="23" cm="1">
        <f t="array" aca="1" ref="J77" ca="1">IF(ISBLANK(I77),
INDEX('Assumptions (START HERE)'!$B$23:$E$26,
MATCH(MID(CELL("filename",$A$1),FIND("]",CELL("filename",$A$1))+1,255),'Assumptions (START HERE)'!$B$23:$B$26,0),
MATCH(J$3,'Assumptions (START HERE)'!$B$23:$E$23,0)),I77)</f>
        <v>1350</v>
      </c>
      <c r="K77" s="91"/>
      <c r="L77" s="23" cm="1">
        <f t="array" aca="1" ref="L77" ca="1">IF(ISBLANK(K77),
INDEX('Assumptions (START HERE)'!$B$23:$E$26,
MATCH(MID(CELL("filename",$A$1),FIND("]",CELL("filename",$A$1))+1,255),'Assumptions (START HERE)'!$B$23:$B$26,0),
MATCH(L$3,'Assumptions (START HERE)'!$B$23:$E$23,0)),K77)</f>
        <v>1450</v>
      </c>
      <c r="M77" s="91"/>
      <c r="N77" s="23" cm="1">
        <f t="array" aca="1" ref="N77" ca="1">IF(ISBLANK(M77),
INDEX('Assumptions (START HERE)'!$B$23:$E$26,
MATCH(MID(CELL("filename",$A$1),FIND("]",CELL("filename",$A$1))+1,255),'Assumptions (START HERE)'!$B$23:$B$26,0),
MATCH(N$3,'Assumptions (START HERE)'!$B$23:$E$23,0)),M77)</f>
        <v>1450</v>
      </c>
      <c r="P77" s="23" cm="1">
        <f t="array" aca="1" ref="P77" ca="1">_xlfn.IFS($F77&lt;=P$7,0,$G77&gt;P$7,0,AND(P$7&gt;$G77,P$7&lt;$H77),$J77/12*0.5,$H77&lt;P$7,$J77/12)</f>
        <v>0</v>
      </c>
      <c r="Q77" s="23" cm="1">
        <f t="array" aca="1" ref="Q77" ca="1">_xlfn.IFS($F77&lt;=Q$7,0,$G77&gt;Q$7,0,AND(Q$7&gt;$G77,Q$7&lt;$H77),$J77/12*0.5,$H77&lt;Q$7,$J77/12)</f>
        <v>0</v>
      </c>
      <c r="R77" s="23" cm="1">
        <f t="array" aca="1" ref="R77" ca="1">_xlfn.IFS($F77&lt;=R$7,0,$G77&gt;R$7,0,AND(R$7&gt;$G77,R$7&lt;$H77),$J77/12*0.5,$H77&lt;R$7,$J77/12)</f>
        <v>0</v>
      </c>
      <c r="S77" s="23" cm="1">
        <f t="array" aca="1" ref="S77" ca="1">_xlfn.IFS($F77&lt;=S$7,0,$G77&gt;S$7,0,AND(S$7&gt;$G77,S$7&lt;$H77),$J77/12*0.5,$H77&lt;S$7,$J77/12)</f>
        <v>0</v>
      </c>
      <c r="T77" s="23" cm="1">
        <f t="array" aca="1" ref="T77" ca="1">_xlfn.IFS($F77&lt;=T$7,0,$G77&gt;T$7,0,AND(T$7&gt;$G77,T$7&lt;$H77),$J77/12*0.5,$H77&lt;T$7,$J77/12)</f>
        <v>0</v>
      </c>
      <c r="U77" s="23" cm="1">
        <f t="array" aca="1" ref="U77" ca="1">_xlfn.IFS($F77&lt;=U$7,0,$G77&gt;U$7,0,AND(U$7&gt;$G77,U$7&lt;$H77),$J77/12*0.5,$H77&lt;U$7,$J77/12)</f>
        <v>0</v>
      </c>
      <c r="V77" s="23" cm="1">
        <f t="array" aca="1" ref="V77" ca="1">_xlfn.IFS($F77&lt;=V$7,0,$G77&gt;V$7,0,AND(V$7&gt;$G77,V$7&lt;$H77),$J77/12*0.5,$H77&lt;V$7,$J77/12)</f>
        <v>0</v>
      </c>
      <c r="W77" s="23" cm="1">
        <f t="array" aca="1" ref="W77" ca="1">_xlfn.IFS($F77&lt;=W$7,0,$G77&gt;W$7,0,AND(W$7&gt;$G77,W$7&lt;$H77),$J77/12*0.5,$H77&lt;W$7,$J77/12)</f>
        <v>0</v>
      </c>
      <c r="X77" s="23" cm="1">
        <f t="array" aca="1" ref="X77" ca="1">_xlfn.IFS($F77&lt;=X$7,0,$G77&gt;X$7,0,AND(X$7&gt;$G77,X$7&lt;$H77),$J77/12*0.5,$H77&lt;X$7,$J77/12)</f>
        <v>0</v>
      </c>
      <c r="Y77" s="23" cm="1">
        <f t="array" aca="1" ref="Y77" ca="1">_xlfn.IFS($F77&lt;=Y$7,0,$G77&gt;Y$7,0,AND(Y$7&gt;$G77,Y$7&lt;$H77),$J77/12*0.5,$H77&lt;Y$7,$J77/12)</f>
        <v>0</v>
      </c>
      <c r="Z77" s="23" cm="1">
        <f t="array" aca="1" ref="Z77" ca="1">_xlfn.IFS($F77&lt;=Z$7,0,$G77&gt;Z$7,0,AND(Z$7&gt;$G77,Z$7&lt;$H77),$J77/12*0.5,$H77&lt;Z$7,$J77/12)</f>
        <v>0</v>
      </c>
      <c r="AA77" s="23" cm="1">
        <f t="array" aca="1" ref="AA77" ca="1">_xlfn.IFS($F77&lt;=AA$7,0,$G77&gt;AA$7,0,AND(AA$7&gt;$G77,AA$7&lt;$H77),$J77/12*0.5,$H77&lt;AA$7,$J77/12)</f>
        <v>0</v>
      </c>
      <c r="AB77" s="23" cm="1">
        <f t="array" aca="1" ref="AB77" ca="1">_xlfn.IFS($F77&lt;=AB$7,0,$G77&gt;AB$7,0,AND(AB$7&gt;$G77,AB$7&lt;$H77),$J77/12*0.5,$H77&lt;AB$7,$J77/12)</f>
        <v>0</v>
      </c>
      <c r="AC77" s="23" cm="1">
        <f t="array" aca="1" ref="AC77" ca="1">_xlfn.IFS($F77&lt;=AC$7,0,$G77&gt;AC$7,0,AND(AC$7&gt;$G77,AC$7&lt;$H77),$L77/12*0.5,$H77&lt;AC$7,$L77/12)</f>
        <v>0</v>
      </c>
      <c r="AD77" s="23" cm="1">
        <f t="array" aca="1" ref="AD77" ca="1">_xlfn.IFS($F77&lt;=AD$7,0,$G77&gt;AD$7,0,AND(AD$7&gt;$G77,AD$7&lt;$H77),$L77/12*0.5,$H77&lt;AD$7,$L77/12)</f>
        <v>0</v>
      </c>
      <c r="AE77" s="23" cm="1">
        <f t="array" aca="1" ref="AE77" ca="1">_xlfn.IFS($F77&lt;=AE$7,0,$G77&gt;AE$7,0,AND(AE$7&gt;$G77,AE$7&lt;$H77),$L77/12*0.5,$H77&lt;AE$7,$L77/12)</f>
        <v>0</v>
      </c>
      <c r="AF77" s="23" cm="1">
        <f t="array" aca="1" ref="AF77" ca="1">_xlfn.IFS($F77&lt;=AF$7,0,$G77&gt;AF$7,0,AND(AF$7&gt;$G77,AF$7&lt;$H77),$L77/12*0.5,$H77&lt;AF$7,$L77/12)</f>
        <v>0</v>
      </c>
      <c r="AG77" s="23" cm="1">
        <f t="array" aca="1" ref="AG77" ca="1">_xlfn.IFS($F77&lt;=AG$7,0,$G77&gt;AG$7,0,AND(AG$7&gt;$G77,AG$7&lt;$H77),$L77/12*0.5,$H77&lt;AG$7,$L77/12)</f>
        <v>0</v>
      </c>
      <c r="AH77" s="23" cm="1">
        <f t="array" aca="1" ref="AH77" ca="1">_xlfn.IFS($F77&lt;=AH$7,0,$G77&gt;AH$7,0,AND(AH$7&gt;$G77,AH$7&lt;$H77),$L77/12*0.5,$H77&lt;AH$7,$L77/12)</f>
        <v>0</v>
      </c>
      <c r="AI77" s="23" cm="1">
        <f t="array" aca="1" ref="AI77" ca="1">_xlfn.IFS($F77&lt;=AI$7,0,$G77&gt;AI$7,0,AND(AI$7&gt;$G77,AI$7&lt;$H77),$L77/12*0.5,$H77&lt;AI$7,$L77/12)</f>
        <v>0</v>
      </c>
      <c r="AJ77" s="23" cm="1">
        <f t="array" aca="1" ref="AJ77" ca="1">_xlfn.IFS($F77&lt;=AJ$7,0,$G77&gt;AJ$7,0,AND(AJ$7&gt;$G77,AJ$7&lt;$H77),$L77/12*0.5,$H77&lt;AJ$7,$L77/12)</f>
        <v>0</v>
      </c>
      <c r="AK77" s="23" cm="1">
        <f t="array" aca="1" ref="AK77" ca="1">_xlfn.IFS($F77&lt;=AK$7,0,$G77&gt;AK$7,0,AND(AK$7&gt;$G77,AK$7&lt;$H77),$L77/12*0.5,$H77&lt;AK$7,$L77/12)</f>
        <v>0</v>
      </c>
      <c r="AL77" s="23" cm="1">
        <f t="array" aca="1" ref="AL77" ca="1">_xlfn.IFS($F77&lt;=AL$7,0,$G77&gt;AL$7,0,AND(AL$7&gt;$G77,AL$7&lt;$H77),$L77/12*0.5,$H77&lt;AL$7,$L77/12)</f>
        <v>0</v>
      </c>
      <c r="AM77" s="23" cm="1">
        <f t="array" aca="1" ref="AM77" ca="1">_xlfn.IFS($F77&lt;=AM$7,0,$G77&gt;AM$7,0,AND(AM$7&gt;$G77,AM$7&lt;$H77),$L77/12*0.5,$H77&lt;AM$7,$L77/12)</f>
        <v>0</v>
      </c>
      <c r="AN77" s="23" cm="1">
        <f t="array" aca="1" ref="AN77" ca="1">_xlfn.IFS($F77&lt;=AN$7,0,$G77&gt;AN$7,0,AND(AN$7&gt;$G77,AN$7&lt;$H77),$L77/12*0.5,$H77&lt;AN$7,$L77/12)</f>
        <v>60.416666666666664</v>
      </c>
      <c r="AO77" s="23" cm="1">
        <f t="array" aca="1" ref="AO77" ca="1">_xlfn.IFS($F77&lt;=AO$7,0,$G77&gt;AO$7,0,AND(AO$7&gt;$G77,AO$7&lt;$H77),$N77/12*0.5,$H77&lt;AO$7,$N77/12)</f>
        <v>60.416666666666664</v>
      </c>
      <c r="AP77" s="23" cm="1">
        <f t="array" aca="1" ref="AP77" ca="1">_xlfn.IFS($F77&lt;=AP$7,0,$G77&gt;AP$7,0,AND(AP$7&gt;$G77,AP$7&lt;$H77),$N77/12*0.5,$H77&lt;AP$7,$N77/12)</f>
        <v>60.416666666666664</v>
      </c>
      <c r="AQ77" s="23" cm="1">
        <f t="array" aca="1" ref="AQ77" ca="1">_xlfn.IFS($F77&lt;=AQ$7,0,$G77&gt;AQ$7,0,AND(AQ$7&gt;$G77,AQ$7&lt;$H77),$N77/12*0.5,$H77&lt;AQ$7,$N77/12)</f>
        <v>120.83333333333333</v>
      </c>
      <c r="AR77" s="23" cm="1">
        <f t="array" aca="1" ref="AR77" ca="1">_xlfn.IFS($F77&lt;=AR$7,0,$G77&gt;AR$7,0,AND(AR$7&gt;$G77,AR$7&lt;$H77),$N77/12*0.5,$H77&lt;AR$7,$N77/12)</f>
        <v>120.83333333333333</v>
      </c>
      <c r="AS77" s="23" cm="1">
        <f t="array" aca="1" ref="AS77" ca="1">_xlfn.IFS($F77&lt;=AS$7,0,$G77&gt;AS$7,0,AND(AS$7&gt;$G77,AS$7&lt;$H77),$N77/12*0.5,$H77&lt;AS$7,$N77/12)</f>
        <v>120.83333333333333</v>
      </c>
      <c r="AT77" s="23" cm="1">
        <f t="array" aca="1" ref="AT77" ca="1">_xlfn.IFS($F77&lt;=AT$7,0,$G77&gt;AT$7,0,AND(AT$7&gt;$G77,AT$7&lt;$H77),$N77/12*0.5,$H77&lt;AT$7,$N77/12)</f>
        <v>120.83333333333333</v>
      </c>
      <c r="AU77" s="23" cm="1">
        <f t="array" aca="1" ref="AU77" ca="1">_xlfn.IFS($F77&lt;=AU$7,0,$G77&gt;AU$7,0,AND(AU$7&gt;$G77,AU$7&lt;$H77),$N77/12*0.5,$H77&lt;AU$7,$N77/12)</f>
        <v>120.83333333333333</v>
      </c>
      <c r="AV77" s="23" cm="1">
        <f t="array" aca="1" ref="AV77" ca="1">_xlfn.IFS($F77&lt;=AV$7,0,$G77&gt;AV$7,0,AND(AV$7&gt;$G77,AV$7&lt;$H77),$N77/12*0.5,$H77&lt;AV$7,$N77/12)</f>
        <v>120.83333333333333</v>
      </c>
      <c r="AW77" s="23" cm="1">
        <f t="array" aca="1" ref="AW77" ca="1">_xlfn.IFS($F77&lt;=AW$7,0,$G77&gt;AW$7,0,AND(AW$7&gt;$G77,AW$7&lt;$H77),$N77/12*0.5,$H77&lt;AW$7,$N77/12)</f>
        <v>120.83333333333333</v>
      </c>
      <c r="AX77" s="23" cm="1">
        <f t="array" aca="1" ref="AX77" ca="1">_xlfn.IFS($F77&lt;=AX$7,0,$G77&gt;AX$7,0,AND(AX$7&gt;$G77,AX$7&lt;$H77),$N77/12*0.5,$H77&lt;AX$7,$N77/12)</f>
        <v>120.83333333333333</v>
      </c>
      <c r="AY77" s="23" cm="1">
        <f t="array" aca="1" ref="AY77" ca="1">_xlfn.IFS($F77&lt;=AY$7,0,$G77&gt;AY$7,0,AND(AY$7&gt;$G77,AY$7&lt;$H77),$N77/12*0.5,$H77&lt;AY$7,$N77/12)</f>
        <v>120.83333333333333</v>
      </c>
    </row>
    <row r="78" spans="1:51" ht="13" x14ac:dyDescent="0.15">
      <c r="A78" s="47"/>
      <c r="B78" s="87">
        <v>71</v>
      </c>
      <c r="C78" s="87" t="s">
        <v>30</v>
      </c>
      <c r="D78" s="88" t="s">
        <v>17</v>
      </c>
      <c r="E78" s="108">
        <v>46188</v>
      </c>
      <c r="F78" s="108" t="s">
        <v>7</v>
      </c>
      <c r="G78" s="21">
        <f>E78+'Assumptions (START HERE)'!$C$17</f>
        <v>46368</v>
      </c>
      <c r="H78" s="21">
        <f>E78+'Assumptions (START HERE)'!$C$18</f>
        <v>46458</v>
      </c>
      <c r="I78" s="91"/>
      <c r="J78" s="23" cm="1">
        <f t="array" aca="1" ref="J78" ca="1">IF(ISBLANK(I78),
INDEX('Assumptions (START HERE)'!$B$23:$E$26,
MATCH(MID(CELL("filename",$A$1),FIND("]",CELL("filename",$A$1))+1,255),'Assumptions (START HERE)'!$B$23:$B$26,0),
MATCH(J$3,'Assumptions (START HERE)'!$B$23:$E$23,0)),I78)</f>
        <v>1350</v>
      </c>
      <c r="K78" s="91"/>
      <c r="L78" s="23" cm="1">
        <f t="array" aca="1" ref="L78" ca="1">IF(ISBLANK(K78),
INDEX('Assumptions (START HERE)'!$B$23:$E$26,
MATCH(MID(CELL("filename",$A$1),FIND("]",CELL("filename",$A$1))+1,255),'Assumptions (START HERE)'!$B$23:$B$26,0),
MATCH(L$3,'Assumptions (START HERE)'!$B$23:$E$23,0)),K78)</f>
        <v>1450</v>
      </c>
      <c r="M78" s="91"/>
      <c r="N78" s="23" cm="1">
        <f t="array" aca="1" ref="N78" ca="1">IF(ISBLANK(M78),
INDEX('Assumptions (START HERE)'!$B$23:$E$26,
MATCH(MID(CELL("filename",$A$1),FIND("]",CELL("filename",$A$1))+1,255),'Assumptions (START HERE)'!$B$23:$B$26,0),
MATCH(N$3,'Assumptions (START HERE)'!$B$23:$E$23,0)),M78)</f>
        <v>1450</v>
      </c>
      <c r="P78" s="23" cm="1">
        <f t="array" aca="1" ref="P78" ca="1">_xlfn.IFS($F78&lt;=P$7,0,$G78&gt;P$7,0,AND(P$7&gt;$G78,P$7&lt;$H78),$J78/12*0.5,$H78&lt;P$7,$J78/12)</f>
        <v>0</v>
      </c>
      <c r="Q78" s="23" cm="1">
        <f t="array" aca="1" ref="Q78" ca="1">_xlfn.IFS($F78&lt;=Q$7,0,$G78&gt;Q$7,0,AND(Q$7&gt;$G78,Q$7&lt;$H78),$J78/12*0.5,$H78&lt;Q$7,$J78/12)</f>
        <v>0</v>
      </c>
      <c r="R78" s="23" cm="1">
        <f t="array" aca="1" ref="R78" ca="1">_xlfn.IFS($F78&lt;=R$7,0,$G78&gt;R$7,0,AND(R$7&gt;$G78,R$7&lt;$H78),$J78/12*0.5,$H78&lt;R$7,$J78/12)</f>
        <v>0</v>
      </c>
      <c r="S78" s="23" cm="1">
        <f t="array" aca="1" ref="S78" ca="1">_xlfn.IFS($F78&lt;=S$7,0,$G78&gt;S$7,0,AND(S$7&gt;$G78,S$7&lt;$H78),$J78/12*0.5,$H78&lt;S$7,$J78/12)</f>
        <v>0</v>
      </c>
      <c r="T78" s="23" cm="1">
        <f t="array" aca="1" ref="T78" ca="1">_xlfn.IFS($F78&lt;=T$7,0,$G78&gt;T$7,0,AND(T$7&gt;$G78,T$7&lt;$H78),$J78/12*0.5,$H78&lt;T$7,$J78/12)</f>
        <v>0</v>
      </c>
      <c r="U78" s="23" cm="1">
        <f t="array" aca="1" ref="U78" ca="1">_xlfn.IFS($F78&lt;=U$7,0,$G78&gt;U$7,0,AND(U$7&gt;$G78,U$7&lt;$H78),$J78/12*0.5,$H78&lt;U$7,$J78/12)</f>
        <v>0</v>
      </c>
      <c r="V78" s="23" cm="1">
        <f t="array" aca="1" ref="V78" ca="1">_xlfn.IFS($F78&lt;=V$7,0,$G78&gt;V$7,0,AND(V$7&gt;$G78,V$7&lt;$H78),$J78/12*0.5,$H78&lt;V$7,$J78/12)</f>
        <v>0</v>
      </c>
      <c r="W78" s="23" cm="1">
        <f t="array" aca="1" ref="W78" ca="1">_xlfn.IFS($F78&lt;=W$7,0,$G78&gt;W$7,0,AND(W$7&gt;$G78,W$7&lt;$H78),$J78/12*0.5,$H78&lt;W$7,$J78/12)</f>
        <v>0</v>
      </c>
      <c r="X78" s="23" cm="1">
        <f t="array" aca="1" ref="X78" ca="1">_xlfn.IFS($F78&lt;=X$7,0,$G78&gt;X$7,0,AND(X$7&gt;$G78,X$7&lt;$H78),$J78/12*0.5,$H78&lt;X$7,$J78/12)</f>
        <v>0</v>
      </c>
      <c r="Y78" s="23" cm="1">
        <f t="array" aca="1" ref="Y78" ca="1">_xlfn.IFS($F78&lt;=Y$7,0,$G78&gt;Y$7,0,AND(Y$7&gt;$G78,Y$7&lt;$H78),$J78/12*0.5,$H78&lt;Y$7,$J78/12)</f>
        <v>0</v>
      </c>
      <c r="Z78" s="23" cm="1">
        <f t="array" aca="1" ref="Z78" ca="1">_xlfn.IFS($F78&lt;=Z$7,0,$G78&gt;Z$7,0,AND(Z$7&gt;$G78,Z$7&lt;$H78),$J78/12*0.5,$H78&lt;Z$7,$J78/12)</f>
        <v>0</v>
      </c>
      <c r="AA78" s="23" cm="1">
        <f t="array" aca="1" ref="AA78" ca="1">_xlfn.IFS($F78&lt;=AA$7,0,$G78&gt;AA$7,0,AND(AA$7&gt;$G78,AA$7&lt;$H78),$J78/12*0.5,$H78&lt;AA$7,$J78/12)</f>
        <v>0</v>
      </c>
      <c r="AB78" s="23" cm="1">
        <f t="array" aca="1" ref="AB78" ca="1">_xlfn.IFS($F78&lt;=AB$7,0,$G78&gt;AB$7,0,AND(AB$7&gt;$G78,AB$7&lt;$H78),$J78/12*0.5,$H78&lt;AB$7,$J78/12)</f>
        <v>0</v>
      </c>
      <c r="AC78" s="23" cm="1">
        <f t="array" aca="1" ref="AC78" ca="1">_xlfn.IFS($F78&lt;=AC$7,0,$G78&gt;AC$7,0,AND(AC$7&gt;$G78,AC$7&lt;$H78),$L78/12*0.5,$H78&lt;AC$7,$L78/12)</f>
        <v>0</v>
      </c>
      <c r="AD78" s="23" cm="1">
        <f t="array" aca="1" ref="AD78" ca="1">_xlfn.IFS($F78&lt;=AD$7,0,$G78&gt;AD$7,0,AND(AD$7&gt;$G78,AD$7&lt;$H78),$L78/12*0.5,$H78&lt;AD$7,$L78/12)</f>
        <v>0</v>
      </c>
      <c r="AE78" s="23" cm="1">
        <f t="array" aca="1" ref="AE78" ca="1">_xlfn.IFS($F78&lt;=AE$7,0,$G78&gt;AE$7,0,AND(AE$7&gt;$G78,AE$7&lt;$H78),$L78/12*0.5,$H78&lt;AE$7,$L78/12)</f>
        <v>0</v>
      </c>
      <c r="AF78" s="23" cm="1">
        <f t="array" aca="1" ref="AF78" ca="1">_xlfn.IFS($F78&lt;=AF$7,0,$G78&gt;AF$7,0,AND(AF$7&gt;$G78,AF$7&lt;$H78),$L78/12*0.5,$H78&lt;AF$7,$L78/12)</f>
        <v>0</v>
      </c>
      <c r="AG78" s="23" cm="1">
        <f t="array" aca="1" ref="AG78" ca="1">_xlfn.IFS($F78&lt;=AG$7,0,$G78&gt;AG$7,0,AND(AG$7&gt;$G78,AG$7&lt;$H78),$L78/12*0.5,$H78&lt;AG$7,$L78/12)</f>
        <v>0</v>
      </c>
      <c r="AH78" s="23" cm="1">
        <f t="array" aca="1" ref="AH78" ca="1">_xlfn.IFS($F78&lt;=AH$7,0,$G78&gt;AH$7,0,AND(AH$7&gt;$G78,AH$7&lt;$H78),$L78/12*0.5,$H78&lt;AH$7,$L78/12)</f>
        <v>0</v>
      </c>
      <c r="AI78" s="23" cm="1">
        <f t="array" aca="1" ref="AI78" ca="1">_xlfn.IFS($F78&lt;=AI$7,0,$G78&gt;AI$7,0,AND(AI$7&gt;$G78,AI$7&lt;$H78),$L78/12*0.5,$H78&lt;AI$7,$L78/12)</f>
        <v>0</v>
      </c>
      <c r="AJ78" s="23" cm="1">
        <f t="array" aca="1" ref="AJ78" ca="1">_xlfn.IFS($F78&lt;=AJ$7,0,$G78&gt;AJ$7,0,AND(AJ$7&gt;$G78,AJ$7&lt;$H78),$L78/12*0.5,$H78&lt;AJ$7,$L78/12)</f>
        <v>0</v>
      </c>
      <c r="AK78" s="23" cm="1">
        <f t="array" aca="1" ref="AK78" ca="1">_xlfn.IFS($F78&lt;=AK$7,0,$G78&gt;AK$7,0,AND(AK$7&gt;$G78,AK$7&lt;$H78),$L78/12*0.5,$H78&lt;AK$7,$L78/12)</f>
        <v>0</v>
      </c>
      <c r="AL78" s="23" cm="1">
        <f t="array" aca="1" ref="AL78" ca="1">_xlfn.IFS($F78&lt;=AL$7,0,$G78&gt;AL$7,0,AND(AL$7&gt;$G78,AL$7&lt;$H78),$L78/12*0.5,$H78&lt;AL$7,$L78/12)</f>
        <v>0</v>
      </c>
      <c r="AM78" s="23" cm="1">
        <f t="array" aca="1" ref="AM78" ca="1">_xlfn.IFS($F78&lt;=AM$7,0,$G78&gt;AM$7,0,AND(AM$7&gt;$G78,AM$7&lt;$H78),$L78/12*0.5,$H78&lt;AM$7,$L78/12)</f>
        <v>0</v>
      </c>
      <c r="AN78" s="23" cm="1">
        <f t="array" aca="1" ref="AN78" ca="1">_xlfn.IFS($F78&lt;=AN$7,0,$G78&gt;AN$7,0,AND(AN$7&gt;$G78,AN$7&lt;$H78),$L78/12*0.5,$H78&lt;AN$7,$L78/12)</f>
        <v>60.416666666666664</v>
      </c>
      <c r="AO78" s="23" cm="1">
        <f t="array" aca="1" ref="AO78" ca="1">_xlfn.IFS($F78&lt;=AO$7,0,$G78&gt;AO$7,0,AND(AO$7&gt;$G78,AO$7&lt;$H78),$N78/12*0.5,$H78&lt;AO$7,$N78/12)</f>
        <v>60.416666666666664</v>
      </c>
      <c r="AP78" s="23" cm="1">
        <f t="array" aca="1" ref="AP78" ca="1">_xlfn.IFS($F78&lt;=AP$7,0,$G78&gt;AP$7,0,AND(AP$7&gt;$G78,AP$7&lt;$H78),$N78/12*0.5,$H78&lt;AP$7,$N78/12)</f>
        <v>60.416666666666664</v>
      </c>
      <c r="AQ78" s="23" cm="1">
        <f t="array" aca="1" ref="AQ78" ca="1">_xlfn.IFS($F78&lt;=AQ$7,0,$G78&gt;AQ$7,0,AND(AQ$7&gt;$G78,AQ$7&lt;$H78),$N78/12*0.5,$H78&lt;AQ$7,$N78/12)</f>
        <v>120.83333333333333</v>
      </c>
      <c r="AR78" s="23" cm="1">
        <f t="array" aca="1" ref="AR78" ca="1">_xlfn.IFS($F78&lt;=AR$7,0,$G78&gt;AR$7,0,AND(AR$7&gt;$G78,AR$7&lt;$H78),$N78/12*0.5,$H78&lt;AR$7,$N78/12)</f>
        <v>120.83333333333333</v>
      </c>
      <c r="AS78" s="23" cm="1">
        <f t="array" aca="1" ref="AS78" ca="1">_xlfn.IFS($F78&lt;=AS$7,0,$G78&gt;AS$7,0,AND(AS$7&gt;$G78,AS$7&lt;$H78),$N78/12*0.5,$H78&lt;AS$7,$N78/12)</f>
        <v>120.83333333333333</v>
      </c>
      <c r="AT78" s="23" cm="1">
        <f t="array" aca="1" ref="AT78" ca="1">_xlfn.IFS($F78&lt;=AT$7,0,$G78&gt;AT$7,0,AND(AT$7&gt;$G78,AT$7&lt;$H78),$N78/12*0.5,$H78&lt;AT$7,$N78/12)</f>
        <v>120.83333333333333</v>
      </c>
      <c r="AU78" s="23" cm="1">
        <f t="array" aca="1" ref="AU78" ca="1">_xlfn.IFS($F78&lt;=AU$7,0,$G78&gt;AU$7,0,AND(AU$7&gt;$G78,AU$7&lt;$H78),$N78/12*0.5,$H78&lt;AU$7,$N78/12)</f>
        <v>120.83333333333333</v>
      </c>
      <c r="AV78" s="23" cm="1">
        <f t="array" aca="1" ref="AV78" ca="1">_xlfn.IFS($F78&lt;=AV$7,0,$G78&gt;AV$7,0,AND(AV$7&gt;$G78,AV$7&lt;$H78),$N78/12*0.5,$H78&lt;AV$7,$N78/12)</f>
        <v>120.83333333333333</v>
      </c>
      <c r="AW78" s="23" cm="1">
        <f t="array" aca="1" ref="AW78" ca="1">_xlfn.IFS($F78&lt;=AW$7,0,$G78&gt;AW$7,0,AND(AW$7&gt;$G78,AW$7&lt;$H78),$N78/12*0.5,$H78&lt;AW$7,$N78/12)</f>
        <v>120.83333333333333</v>
      </c>
      <c r="AX78" s="23" cm="1">
        <f t="array" aca="1" ref="AX78" ca="1">_xlfn.IFS($F78&lt;=AX$7,0,$G78&gt;AX$7,0,AND(AX$7&gt;$G78,AX$7&lt;$H78),$N78/12*0.5,$H78&lt;AX$7,$N78/12)</f>
        <v>120.83333333333333</v>
      </c>
      <c r="AY78" s="23" cm="1">
        <f t="array" aca="1" ref="AY78" ca="1">_xlfn.IFS($F78&lt;=AY$7,0,$G78&gt;AY$7,0,AND(AY$7&gt;$G78,AY$7&lt;$H78),$N78/12*0.5,$H78&lt;AY$7,$N78/12)</f>
        <v>120.83333333333333</v>
      </c>
    </row>
    <row r="79" spans="1:51" ht="13" x14ac:dyDescent="0.15">
      <c r="A79" s="47"/>
      <c r="B79" s="87">
        <v>72</v>
      </c>
      <c r="C79" s="87" t="s">
        <v>30</v>
      </c>
      <c r="D79" s="88" t="s">
        <v>18</v>
      </c>
      <c r="E79" s="108">
        <v>46188</v>
      </c>
      <c r="F79" s="108" t="s">
        <v>7</v>
      </c>
      <c r="G79" s="21">
        <f>E79+'Assumptions (START HERE)'!$C$17</f>
        <v>46368</v>
      </c>
      <c r="H79" s="21">
        <f>E79+'Assumptions (START HERE)'!$C$18</f>
        <v>46458</v>
      </c>
      <c r="I79" s="91"/>
      <c r="J79" s="23" cm="1">
        <f t="array" aca="1" ref="J79" ca="1">IF(ISBLANK(I79),
INDEX('Assumptions (START HERE)'!$B$23:$E$26,
MATCH(MID(CELL("filename",$A$1),FIND("]",CELL("filename",$A$1))+1,255),'Assumptions (START HERE)'!$B$23:$B$26,0),
MATCH(J$3,'Assumptions (START HERE)'!$B$23:$E$23,0)),I79)</f>
        <v>1350</v>
      </c>
      <c r="K79" s="91"/>
      <c r="L79" s="23" cm="1">
        <f t="array" aca="1" ref="L79" ca="1">IF(ISBLANK(K79),
INDEX('Assumptions (START HERE)'!$B$23:$E$26,
MATCH(MID(CELL("filename",$A$1),FIND("]",CELL("filename",$A$1))+1,255),'Assumptions (START HERE)'!$B$23:$B$26,0),
MATCH(L$3,'Assumptions (START HERE)'!$B$23:$E$23,0)),K79)</f>
        <v>1450</v>
      </c>
      <c r="M79" s="91"/>
      <c r="N79" s="23" cm="1">
        <f t="array" aca="1" ref="N79" ca="1">IF(ISBLANK(M79),
INDEX('Assumptions (START HERE)'!$B$23:$E$26,
MATCH(MID(CELL("filename",$A$1),FIND("]",CELL("filename",$A$1))+1,255),'Assumptions (START HERE)'!$B$23:$B$26,0),
MATCH(N$3,'Assumptions (START HERE)'!$B$23:$E$23,0)),M79)</f>
        <v>1450</v>
      </c>
      <c r="P79" s="23" cm="1">
        <f t="array" aca="1" ref="P79" ca="1">_xlfn.IFS($F79&lt;=P$7,0,$G79&gt;P$7,0,AND(P$7&gt;$G79,P$7&lt;$H79),$J79/12*0.5,$H79&lt;P$7,$J79/12)</f>
        <v>0</v>
      </c>
      <c r="Q79" s="23" cm="1">
        <f t="array" aca="1" ref="Q79" ca="1">_xlfn.IFS($F79&lt;=Q$7,0,$G79&gt;Q$7,0,AND(Q$7&gt;$G79,Q$7&lt;$H79),$J79/12*0.5,$H79&lt;Q$7,$J79/12)</f>
        <v>0</v>
      </c>
      <c r="R79" s="23" cm="1">
        <f t="array" aca="1" ref="R79" ca="1">_xlfn.IFS($F79&lt;=R$7,0,$G79&gt;R$7,0,AND(R$7&gt;$G79,R$7&lt;$H79),$J79/12*0.5,$H79&lt;R$7,$J79/12)</f>
        <v>0</v>
      </c>
      <c r="S79" s="23" cm="1">
        <f t="array" aca="1" ref="S79" ca="1">_xlfn.IFS($F79&lt;=S$7,0,$G79&gt;S$7,0,AND(S$7&gt;$G79,S$7&lt;$H79),$J79/12*0.5,$H79&lt;S$7,$J79/12)</f>
        <v>0</v>
      </c>
      <c r="T79" s="23" cm="1">
        <f t="array" aca="1" ref="T79" ca="1">_xlfn.IFS($F79&lt;=T$7,0,$G79&gt;T$7,0,AND(T$7&gt;$G79,T$7&lt;$H79),$J79/12*0.5,$H79&lt;T$7,$J79/12)</f>
        <v>0</v>
      </c>
      <c r="U79" s="23" cm="1">
        <f t="array" aca="1" ref="U79" ca="1">_xlfn.IFS($F79&lt;=U$7,0,$G79&gt;U$7,0,AND(U$7&gt;$G79,U$7&lt;$H79),$J79/12*0.5,$H79&lt;U$7,$J79/12)</f>
        <v>0</v>
      </c>
      <c r="V79" s="23" cm="1">
        <f t="array" aca="1" ref="V79" ca="1">_xlfn.IFS($F79&lt;=V$7,0,$G79&gt;V$7,0,AND(V$7&gt;$G79,V$7&lt;$H79),$J79/12*0.5,$H79&lt;V$7,$J79/12)</f>
        <v>0</v>
      </c>
      <c r="W79" s="23" cm="1">
        <f t="array" aca="1" ref="W79" ca="1">_xlfn.IFS($F79&lt;=W$7,0,$G79&gt;W$7,0,AND(W$7&gt;$G79,W$7&lt;$H79),$J79/12*0.5,$H79&lt;W$7,$J79/12)</f>
        <v>0</v>
      </c>
      <c r="X79" s="23" cm="1">
        <f t="array" aca="1" ref="X79" ca="1">_xlfn.IFS($F79&lt;=X$7,0,$G79&gt;X$7,0,AND(X$7&gt;$G79,X$7&lt;$H79),$J79/12*0.5,$H79&lt;X$7,$J79/12)</f>
        <v>0</v>
      </c>
      <c r="Y79" s="23" cm="1">
        <f t="array" aca="1" ref="Y79" ca="1">_xlfn.IFS($F79&lt;=Y$7,0,$G79&gt;Y$7,0,AND(Y$7&gt;$G79,Y$7&lt;$H79),$J79/12*0.5,$H79&lt;Y$7,$J79/12)</f>
        <v>0</v>
      </c>
      <c r="Z79" s="23" cm="1">
        <f t="array" aca="1" ref="Z79" ca="1">_xlfn.IFS($F79&lt;=Z$7,0,$G79&gt;Z$7,0,AND(Z$7&gt;$G79,Z$7&lt;$H79),$J79/12*0.5,$H79&lt;Z$7,$J79/12)</f>
        <v>0</v>
      </c>
      <c r="AA79" s="23" cm="1">
        <f t="array" aca="1" ref="AA79" ca="1">_xlfn.IFS($F79&lt;=AA$7,0,$G79&gt;AA$7,0,AND(AA$7&gt;$G79,AA$7&lt;$H79),$J79/12*0.5,$H79&lt;AA$7,$J79/12)</f>
        <v>0</v>
      </c>
      <c r="AB79" s="23" cm="1">
        <f t="array" aca="1" ref="AB79" ca="1">_xlfn.IFS($F79&lt;=AB$7,0,$G79&gt;AB$7,0,AND(AB$7&gt;$G79,AB$7&lt;$H79),$J79/12*0.5,$H79&lt;AB$7,$J79/12)</f>
        <v>0</v>
      </c>
      <c r="AC79" s="23" cm="1">
        <f t="array" aca="1" ref="AC79" ca="1">_xlfn.IFS($F79&lt;=AC$7,0,$G79&gt;AC$7,0,AND(AC$7&gt;$G79,AC$7&lt;$H79),$L79/12*0.5,$H79&lt;AC$7,$L79/12)</f>
        <v>0</v>
      </c>
      <c r="AD79" s="23" cm="1">
        <f t="array" aca="1" ref="AD79" ca="1">_xlfn.IFS($F79&lt;=AD$7,0,$G79&gt;AD$7,0,AND(AD$7&gt;$G79,AD$7&lt;$H79),$L79/12*0.5,$H79&lt;AD$7,$L79/12)</f>
        <v>0</v>
      </c>
      <c r="AE79" s="23" cm="1">
        <f t="array" aca="1" ref="AE79" ca="1">_xlfn.IFS($F79&lt;=AE$7,0,$G79&gt;AE$7,0,AND(AE$7&gt;$G79,AE$7&lt;$H79),$L79/12*0.5,$H79&lt;AE$7,$L79/12)</f>
        <v>0</v>
      </c>
      <c r="AF79" s="23" cm="1">
        <f t="array" aca="1" ref="AF79" ca="1">_xlfn.IFS($F79&lt;=AF$7,0,$G79&gt;AF$7,0,AND(AF$7&gt;$G79,AF$7&lt;$H79),$L79/12*0.5,$H79&lt;AF$7,$L79/12)</f>
        <v>0</v>
      </c>
      <c r="AG79" s="23" cm="1">
        <f t="array" aca="1" ref="AG79" ca="1">_xlfn.IFS($F79&lt;=AG$7,0,$G79&gt;AG$7,0,AND(AG$7&gt;$G79,AG$7&lt;$H79),$L79/12*0.5,$H79&lt;AG$7,$L79/12)</f>
        <v>0</v>
      </c>
      <c r="AH79" s="23" cm="1">
        <f t="array" aca="1" ref="AH79" ca="1">_xlfn.IFS($F79&lt;=AH$7,0,$G79&gt;AH$7,0,AND(AH$7&gt;$G79,AH$7&lt;$H79),$L79/12*0.5,$H79&lt;AH$7,$L79/12)</f>
        <v>0</v>
      </c>
      <c r="AI79" s="23" cm="1">
        <f t="array" aca="1" ref="AI79" ca="1">_xlfn.IFS($F79&lt;=AI$7,0,$G79&gt;AI$7,0,AND(AI$7&gt;$G79,AI$7&lt;$H79),$L79/12*0.5,$H79&lt;AI$7,$L79/12)</f>
        <v>0</v>
      </c>
      <c r="AJ79" s="23" cm="1">
        <f t="array" aca="1" ref="AJ79" ca="1">_xlfn.IFS($F79&lt;=AJ$7,0,$G79&gt;AJ$7,0,AND(AJ$7&gt;$G79,AJ$7&lt;$H79),$L79/12*0.5,$H79&lt;AJ$7,$L79/12)</f>
        <v>0</v>
      </c>
      <c r="AK79" s="23" cm="1">
        <f t="array" aca="1" ref="AK79" ca="1">_xlfn.IFS($F79&lt;=AK$7,0,$G79&gt;AK$7,0,AND(AK$7&gt;$G79,AK$7&lt;$H79),$L79/12*0.5,$H79&lt;AK$7,$L79/12)</f>
        <v>0</v>
      </c>
      <c r="AL79" s="23" cm="1">
        <f t="array" aca="1" ref="AL79" ca="1">_xlfn.IFS($F79&lt;=AL$7,0,$G79&gt;AL$7,0,AND(AL$7&gt;$G79,AL$7&lt;$H79),$L79/12*0.5,$H79&lt;AL$7,$L79/12)</f>
        <v>0</v>
      </c>
      <c r="AM79" s="23" cm="1">
        <f t="array" aca="1" ref="AM79" ca="1">_xlfn.IFS($F79&lt;=AM$7,0,$G79&gt;AM$7,0,AND(AM$7&gt;$G79,AM$7&lt;$H79),$L79/12*0.5,$H79&lt;AM$7,$L79/12)</f>
        <v>0</v>
      </c>
      <c r="AN79" s="23" cm="1">
        <f t="array" aca="1" ref="AN79" ca="1">_xlfn.IFS($F79&lt;=AN$7,0,$G79&gt;AN$7,0,AND(AN$7&gt;$G79,AN$7&lt;$H79),$L79/12*0.5,$H79&lt;AN$7,$L79/12)</f>
        <v>60.416666666666664</v>
      </c>
      <c r="AO79" s="23" cm="1">
        <f t="array" aca="1" ref="AO79" ca="1">_xlfn.IFS($F79&lt;=AO$7,0,$G79&gt;AO$7,0,AND(AO$7&gt;$G79,AO$7&lt;$H79),$N79/12*0.5,$H79&lt;AO$7,$N79/12)</f>
        <v>60.416666666666664</v>
      </c>
      <c r="AP79" s="23" cm="1">
        <f t="array" aca="1" ref="AP79" ca="1">_xlfn.IFS($F79&lt;=AP$7,0,$G79&gt;AP$7,0,AND(AP$7&gt;$G79,AP$7&lt;$H79),$N79/12*0.5,$H79&lt;AP$7,$N79/12)</f>
        <v>60.416666666666664</v>
      </c>
      <c r="AQ79" s="23" cm="1">
        <f t="array" aca="1" ref="AQ79" ca="1">_xlfn.IFS($F79&lt;=AQ$7,0,$G79&gt;AQ$7,0,AND(AQ$7&gt;$G79,AQ$7&lt;$H79),$N79/12*0.5,$H79&lt;AQ$7,$N79/12)</f>
        <v>120.83333333333333</v>
      </c>
      <c r="AR79" s="23" cm="1">
        <f t="array" aca="1" ref="AR79" ca="1">_xlfn.IFS($F79&lt;=AR$7,0,$G79&gt;AR$7,0,AND(AR$7&gt;$G79,AR$7&lt;$H79),$N79/12*0.5,$H79&lt;AR$7,$N79/12)</f>
        <v>120.83333333333333</v>
      </c>
      <c r="AS79" s="23" cm="1">
        <f t="array" aca="1" ref="AS79" ca="1">_xlfn.IFS($F79&lt;=AS$7,0,$G79&gt;AS$7,0,AND(AS$7&gt;$G79,AS$7&lt;$H79),$N79/12*0.5,$H79&lt;AS$7,$N79/12)</f>
        <v>120.83333333333333</v>
      </c>
      <c r="AT79" s="23" cm="1">
        <f t="array" aca="1" ref="AT79" ca="1">_xlfn.IFS($F79&lt;=AT$7,0,$G79&gt;AT$7,0,AND(AT$7&gt;$G79,AT$7&lt;$H79),$N79/12*0.5,$H79&lt;AT$7,$N79/12)</f>
        <v>120.83333333333333</v>
      </c>
      <c r="AU79" s="23" cm="1">
        <f t="array" aca="1" ref="AU79" ca="1">_xlfn.IFS($F79&lt;=AU$7,0,$G79&gt;AU$7,0,AND(AU$7&gt;$G79,AU$7&lt;$H79),$N79/12*0.5,$H79&lt;AU$7,$N79/12)</f>
        <v>120.83333333333333</v>
      </c>
      <c r="AV79" s="23" cm="1">
        <f t="array" aca="1" ref="AV79" ca="1">_xlfn.IFS($F79&lt;=AV$7,0,$G79&gt;AV$7,0,AND(AV$7&gt;$G79,AV$7&lt;$H79),$N79/12*0.5,$H79&lt;AV$7,$N79/12)</f>
        <v>120.83333333333333</v>
      </c>
      <c r="AW79" s="23" cm="1">
        <f t="array" aca="1" ref="AW79" ca="1">_xlfn.IFS($F79&lt;=AW$7,0,$G79&gt;AW$7,0,AND(AW$7&gt;$G79,AW$7&lt;$H79),$N79/12*0.5,$H79&lt;AW$7,$N79/12)</f>
        <v>120.83333333333333</v>
      </c>
      <c r="AX79" s="23" cm="1">
        <f t="array" aca="1" ref="AX79" ca="1">_xlfn.IFS($F79&lt;=AX$7,0,$G79&gt;AX$7,0,AND(AX$7&gt;$G79,AX$7&lt;$H79),$N79/12*0.5,$H79&lt;AX$7,$N79/12)</f>
        <v>120.83333333333333</v>
      </c>
      <c r="AY79" s="23" cm="1">
        <f t="array" aca="1" ref="AY79" ca="1">_xlfn.IFS($F79&lt;=AY$7,0,$G79&gt;AY$7,0,AND(AY$7&gt;$G79,AY$7&lt;$H79),$N79/12*0.5,$H79&lt;AY$7,$N79/12)</f>
        <v>120.83333333333333</v>
      </c>
    </row>
    <row r="80" spans="1:51" ht="13" x14ac:dyDescent="0.15">
      <c r="A80" s="47"/>
      <c r="B80" s="87">
        <v>73</v>
      </c>
      <c r="C80" s="87" t="s">
        <v>30</v>
      </c>
      <c r="D80" s="88" t="s">
        <v>18</v>
      </c>
      <c r="E80" s="108">
        <v>46188</v>
      </c>
      <c r="F80" s="108" t="s">
        <v>7</v>
      </c>
      <c r="G80" s="21">
        <f>E80+'Assumptions (START HERE)'!$C$17</f>
        <v>46368</v>
      </c>
      <c r="H80" s="21">
        <f>E80+'Assumptions (START HERE)'!$C$18</f>
        <v>46458</v>
      </c>
      <c r="I80" s="91"/>
      <c r="J80" s="23" cm="1">
        <f t="array" aca="1" ref="J80" ca="1">IF(ISBLANK(I80),
INDEX('Assumptions (START HERE)'!$B$23:$E$26,
MATCH(MID(CELL("filename",$A$1),FIND("]",CELL("filename",$A$1))+1,255),'Assumptions (START HERE)'!$B$23:$B$26,0),
MATCH(J$3,'Assumptions (START HERE)'!$B$23:$E$23,0)),I80)</f>
        <v>1350</v>
      </c>
      <c r="K80" s="91"/>
      <c r="L80" s="23" cm="1">
        <f t="array" aca="1" ref="L80" ca="1">IF(ISBLANK(K80),
INDEX('Assumptions (START HERE)'!$B$23:$E$26,
MATCH(MID(CELL("filename",$A$1),FIND("]",CELL("filename",$A$1))+1,255),'Assumptions (START HERE)'!$B$23:$B$26,0),
MATCH(L$3,'Assumptions (START HERE)'!$B$23:$E$23,0)),K80)</f>
        <v>1450</v>
      </c>
      <c r="M80" s="91"/>
      <c r="N80" s="23" cm="1">
        <f t="array" aca="1" ref="N80" ca="1">IF(ISBLANK(M80),
INDEX('Assumptions (START HERE)'!$B$23:$E$26,
MATCH(MID(CELL("filename",$A$1),FIND("]",CELL("filename",$A$1))+1,255),'Assumptions (START HERE)'!$B$23:$B$26,0),
MATCH(N$3,'Assumptions (START HERE)'!$B$23:$E$23,0)),M80)</f>
        <v>1450</v>
      </c>
      <c r="P80" s="23" cm="1">
        <f t="array" aca="1" ref="P80" ca="1">_xlfn.IFS($F80&lt;=P$7,0,$G80&gt;P$7,0,AND(P$7&gt;$G80,P$7&lt;$H80),$J80/12*0.5,$H80&lt;P$7,$J80/12)</f>
        <v>0</v>
      </c>
      <c r="Q80" s="23" cm="1">
        <f t="array" aca="1" ref="Q80" ca="1">_xlfn.IFS($F80&lt;=Q$7,0,$G80&gt;Q$7,0,AND(Q$7&gt;$G80,Q$7&lt;$H80),$J80/12*0.5,$H80&lt;Q$7,$J80/12)</f>
        <v>0</v>
      </c>
      <c r="R80" s="23" cm="1">
        <f t="array" aca="1" ref="R80" ca="1">_xlfn.IFS($F80&lt;=R$7,0,$G80&gt;R$7,0,AND(R$7&gt;$G80,R$7&lt;$H80),$J80/12*0.5,$H80&lt;R$7,$J80/12)</f>
        <v>0</v>
      </c>
      <c r="S80" s="23" cm="1">
        <f t="array" aca="1" ref="S80" ca="1">_xlfn.IFS($F80&lt;=S$7,0,$G80&gt;S$7,0,AND(S$7&gt;$G80,S$7&lt;$H80),$J80/12*0.5,$H80&lt;S$7,$J80/12)</f>
        <v>0</v>
      </c>
      <c r="T80" s="23" cm="1">
        <f t="array" aca="1" ref="T80" ca="1">_xlfn.IFS($F80&lt;=T$7,0,$G80&gt;T$7,0,AND(T$7&gt;$G80,T$7&lt;$H80),$J80/12*0.5,$H80&lt;T$7,$J80/12)</f>
        <v>0</v>
      </c>
      <c r="U80" s="23" cm="1">
        <f t="array" aca="1" ref="U80" ca="1">_xlfn.IFS($F80&lt;=U$7,0,$G80&gt;U$7,0,AND(U$7&gt;$G80,U$7&lt;$H80),$J80/12*0.5,$H80&lt;U$7,$J80/12)</f>
        <v>0</v>
      </c>
      <c r="V80" s="23" cm="1">
        <f t="array" aca="1" ref="V80" ca="1">_xlfn.IFS($F80&lt;=V$7,0,$G80&gt;V$7,0,AND(V$7&gt;$G80,V$7&lt;$H80),$J80/12*0.5,$H80&lt;V$7,$J80/12)</f>
        <v>0</v>
      </c>
      <c r="W80" s="23" cm="1">
        <f t="array" aca="1" ref="W80" ca="1">_xlfn.IFS($F80&lt;=W$7,0,$G80&gt;W$7,0,AND(W$7&gt;$G80,W$7&lt;$H80),$J80/12*0.5,$H80&lt;W$7,$J80/12)</f>
        <v>0</v>
      </c>
      <c r="X80" s="23" cm="1">
        <f t="array" aca="1" ref="X80" ca="1">_xlfn.IFS($F80&lt;=X$7,0,$G80&gt;X$7,0,AND(X$7&gt;$G80,X$7&lt;$H80),$J80/12*0.5,$H80&lt;X$7,$J80/12)</f>
        <v>0</v>
      </c>
      <c r="Y80" s="23" cm="1">
        <f t="array" aca="1" ref="Y80" ca="1">_xlfn.IFS($F80&lt;=Y$7,0,$G80&gt;Y$7,0,AND(Y$7&gt;$G80,Y$7&lt;$H80),$J80/12*0.5,$H80&lt;Y$7,$J80/12)</f>
        <v>0</v>
      </c>
      <c r="Z80" s="23" cm="1">
        <f t="array" aca="1" ref="Z80" ca="1">_xlfn.IFS($F80&lt;=Z$7,0,$G80&gt;Z$7,0,AND(Z$7&gt;$G80,Z$7&lt;$H80),$J80/12*0.5,$H80&lt;Z$7,$J80/12)</f>
        <v>0</v>
      </c>
      <c r="AA80" s="23" cm="1">
        <f t="array" aca="1" ref="AA80" ca="1">_xlfn.IFS($F80&lt;=AA$7,0,$G80&gt;AA$7,0,AND(AA$7&gt;$G80,AA$7&lt;$H80),$J80/12*0.5,$H80&lt;AA$7,$J80/12)</f>
        <v>0</v>
      </c>
      <c r="AB80" s="23" cm="1">
        <f t="array" aca="1" ref="AB80" ca="1">_xlfn.IFS($F80&lt;=AB$7,0,$G80&gt;AB$7,0,AND(AB$7&gt;$G80,AB$7&lt;$H80),$J80/12*0.5,$H80&lt;AB$7,$J80/12)</f>
        <v>0</v>
      </c>
      <c r="AC80" s="23" cm="1">
        <f t="array" aca="1" ref="AC80" ca="1">_xlfn.IFS($F80&lt;=AC$7,0,$G80&gt;AC$7,0,AND(AC$7&gt;$G80,AC$7&lt;$H80),$L80/12*0.5,$H80&lt;AC$7,$L80/12)</f>
        <v>0</v>
      </c>
      <c r="AD80" s="23" cm="1">
        <f t="array" aca="1" ref="AD80" ca="1">_xlfn.IFS($F80&lt;=AD$7,0,$G80&gt;AD$7,0,AND(AD$7&gt;$G80,AD$7&lt;$H80),$L80/12*0.5,$H80&lt;AD$7,$L80/12)</f>
        <v>0</v>
      </c>
      <c r="AE80" s="23" cm="1">
        <f t="array" aca="1" ref="AE80" ca="1">_xlfn.IFS($F80&lt;=AE$7,0,$G80&gt;AE$7,0,AND(AE$7&gt;$G80,AE$7&lt;$H80),$L80/12*0.5,$H80&lt;AE$7,$L80/12)</f>
        <v>0</v>
      </c>
      <c r="AF80" s="23" cm="1">
        <f t="array" aca="1" ref="AF80" ca="1">_xlfn.IFS($F80&lt;=AF$7,0,$G80&gt;AF$7,0,AND(AF$7&gt;$G80,AF$7&lt;$H80),$L80/12*0.5,$H80&lt;AF$7,$L80/12)</f>
        <v>0</v>
      </c>
      <c r="AG80" s="23" cm="1">
        <f t="array" aca="1" ref="AG80" ca="1">_xlfn.IFS($F80&lt;=AG$7,0,$G80&gt;AG$7,0,AND(AG$7&gt;$G80,AG$7&lt;$H80),$L80/12*0.5,$H80&lt;AG$7,$L80/12)</f>
        <v>0</v>
      </c>
      <c r="AH80" s="23" cm="1">
        <f t="array" aca="1" ref="AH80" ca="1">_xlfn.IFS($F80&lt;=AH$7,0,$G80&gt;AH$7,0,AND(AH$7&gt;$G80,AH$7&lt;$H80),$L80/12*0.5,$H80&lt;AH$7,$L80/12)</f>
        <v>0</v>
      </c>
      <c r="AI80" s="23" cm="1">
        <f t="array" aca="1" ref="AI80" ca="1">_xlfn.IFS($F80&lt;=AI$7,0,$G80&gt;AI$7,0,AND(AI$7&gt;$G80,AI$7&lt;$H80),$L80/12*0.5,$H80&lt;AI$7,$L80/12)</f>
        <v>0</v>
      </c>
      <c r="AJ80" s="23" cm="1">
        <f t="array" aca="1" ref="AJ80" ca="1">_xlfn.IFS($F80&lt;=AJ$7,0,$G80&gt;AJ$7,0,AND(AJ$7&gt;$G80,AJ$7&lt;$H80),$L80/12*0.5,$H80&lt;AJ$7,$L80/12)</f>
        <v>0</v>
      </c>
      <c r="AK80" s="23" cm="1">
        <f t="array" aca="1" ref="AK80" ca="1">_xlfn.IFS($F80&lt;=AK$7,0,$G80&gt;AK$7,0,AND(AK$7&gt;$G80,AK$7&lt;$H80),$L80/12*0.5,$H80&lt;AK$7,$L80/12)</f>
        <v>0</v>
      </c>
      <c r="AL80" s="23" cm="1">
        <f t="array" aca="1" ref="AL80" ca="1">_xlfn.IFS($F80&lt;=AL$7,0,$G80&gt;AL$7,0,AND(AL$7&gt;$G80,AL$7&lt;$H80),$L80/12*0.5,$H80&lt;AL$7,$L80/12)</f>
        <v>0</v>
      </c>
      <c r="AM80" s="23" cm="1">
        <f t="array" aca="1" ref="AM80" ca="1">_xlfn.IFS($F80&lt;=AM$7,0,$G80&gt;AM$7,0,AND(AM$7&gt;$G80,AM$7&lt;$H80),$L80/12*0.5,$H80&lt;AM$7,$L80/12)</f>
        <v>0</v>
      </c>
      <c r="AN80" s="23" cm="1">
        <f t="array" aca="1" ref="AN80" ca="1">_xlfn.IFS($F80&lt;=AN$7,0,$G80&gt;AN$7,0,AND(AN$7&gt;$G80,AN$7&lt;$H80),$L80/12*0.5,$H80&lt;AN$7,$L80/12)</f>
        <v>60.416666666666664</v>
      </c>
      <c r="AO80" s="23" cm="1">
        <f t="array" aca="1" ref="AO80" ca="1">_xlfn.IFS($F80&lt;=AO$7,0,$G80&gt;AO$7,0,AND(AO$7&gt;$G80,AO$7&lt;$H80),$N80/12*0.5,$H80&lt;AO$7,$N80/12)</f>
        <v>60.416666666666664</v>
      </c>
      <c r="AP80" s="23" cm="1">
        <f t="array" aca="1" ref="AP80" ca="1">_xlfn.IFS($F80&lt;=AP$7,0,$G80&gt;AP$7,0,AND(AP$7&gt;$G80,AP$7&lt;$H80),$N80/12*0.5,$H80&lt;AP$7,$N80/12)</f>
        <v>60.416666666666664</v>
      </c>
      <c r="AQ80" s="23" cm="1">
        <f t="array" aca="1" ref="AQ80" ca="1">_xlfn.IFS($F80&lt;=AQ$7,0,$G80&gt;AQ$7,0,AND(AQ$7&gt;$G80,AQ$7&lt;$H80),$N80/12*0.5,$H80&lt;AQ$7,$N80/12)</f>
        <v>120.83333333333333</v>
      </c>
      <c r="AR80" s="23" cm="1">
        <f t="array" aca="1" ref="AR80" ca="1">_xlfn.IFS($F80&lt;=AR$7,0,$G80&gt;AR$7,0,AND(AR$7&gt;$G80,AR$7&lt;$H80),$N80/12*0.5,$H80&lt;AR$7,$N80/12)</f>
        <v>120.83333333333333</v>
      </c>
      <c r="AS80" s="23" cm="1">
        <f t="array" aca="1" ref="AS80" ca="1">_xlfn.IFS($F80&lt;=AS$7,0,$G80&gt;AS$7,0,AND(AS$7&gt;$G80,AS$7&lt;$H80),$N80/12*0.5,$H80&lt;AS$7,$N80/12)</f>
        <v>120.83333333333333</v>
      </c>
      <c r="AT80" s="23" cm="1">
        <f t="array" aca="1" ref="AT80" ca="1">_xlfn.IFS($F80&lt;=AT$7,0,$G80&gt;AT$7,0,AND(AT$7&gt;$G80,AT$7&lt;$H80),$N80/12*0.5,$H80&lt;AT$7,$N80/12)</f>
        <v>120.83333333333333</v>
      </c>
      <c r="AU80" s="23" cm="1">
        <f t="array" aca="1" ref="AU80" ca="1">_xlfn.IFS($F80&lt;=AU$7,0,$G80&gt;AU$7,0,AND(AU$7&gt;$G80,AU$7&lt;$H80),$N80/12*0.5,$H80&lt;AU$7,$N80/12)</f>
        <v>120.83333333333333</v>
      </c>
      <c r="AV80" s="23" cm="1">
        <f t="array" aca="1" ref="AV80" ca="1">_xlfn.IFS($F80&lt;=AV$7,0,$G80&gt;AV$7,0,AND(AV$7&gt;$G80,AV$7&lt;$H80),$N80/12*0.5,$H80&lt;AV$7,$N80/12)</f>
        <v>120.83333333333333</v>
      </c>
      <c r="AW80" s="23" cm="1">
        <f t="array" aca="1" ref="AW80" ca="1">_xlfn.IFS($F80&lt;=AW$7,0,$G80&gt;AW$7,0,AND(AW$7&gt;$G80,AW$7&lt;$H80),$N80/12*0.5,$H80&lt;AW$7,$N80/12)</f>
        <v>120.83333333333333</v>
      </c>
      <c r="AX80" s="23" cm="1">
        <f t="array" aca="1" ref="AX80" ca="1">_xlfn.IFS($F80&lt;=AX$7,0,$G80&gt;AX$7,0,AND(AX$7&gt;$G80,AX$7&lt;$H80),$N80/12*0.5,$H80&lt;AX$7,$N80/12)</f>
        <v>120.83333333333333</v>
      </c>
      <c r="AY80" s="23" cm="1">
        <f t="array" aca="1" ref="AY80" ca="1">_xlfn.IFS($F80&lt;=AY$7,0,$G80&gt;AY$7,0,AND(AY$7&gt;$G80,AY$7&lt;$H80),$N80/12*0.5,$H80&lt;AY$7,$N80/12)</f>
        <v>120.83333333333333</v>
      </c>
    </row>
    <row r="81" spans="1:51" ht="13" x14ac:dyDescent="0.15">
      <c r="A81" s="47"/>
      <c r="B81" s="87">
        <v>74</v>
      </c>
      <c r="C81" s="87" t="s">
        <v>30</v>
      </c>
      <c r="D81" s="88" t="s">
        <v>17</v>
      </c>
      <c r="E81" s="108">
        <v>46188</v>
      </c>
      <c r="F81" s="108" t="s">
        <v>7</v>
      </c>
      <c r="G81" s="21">
        <f>E81+'Assumptions (START HERE)'!$C$17</f>
        <v>46368</v>
      </c>
      <c r="H81" s="21">
        <f>E81+'Assumptions (START HERE)'!$C$18</f>
        <v>46458</v>
      </c>
      <c r="I81" s="91"/>
      <c r="J81" s="23" cm="1">
        <f t="array" aca="1" ref="J81" ca="1">IF(ISBLANK(I81),
INDEX('Assumptions (START HERE)'!$B$23:$E$26,
MATCH(MID(CELL("filename",$A$1),FIND("]",CELL("filename",$A$1))+1,255),'Assumptions (START HERE)'!$B$23:$B$26,0),
MATCH(J$3,'Assumptions (START HERE)'!$B$23:$E$23,0)),I81)</f>
        <v>1350</v>
      </c>
      <c r="K81" s="91"/>
      <c r="L81" s="23" cm="1">
        <f t="array" aca="1" ref="L81" ca="1">IF(ISBLANK(K81),
INDEX('Assumptions (START HERE)'!$B$23:$E$26,
MATCH(MID(CELL("filename",$A$1),FIND("]",CELL("filename",$A$1))+1,255),'Assumptions (START HERE)'!$B$23:$B$26,0),
MATCH(L$3,'Assumptions (START HERE)'!$B$23:$E$23,0)),K81)</f>
        <v>1450</v>
      </c>
      <c r="M81" s="91"/>
      <c r="N81" s="23" cm="1">
        <f t="array" aca="1" ref="N81" ca="1">IF(ISBLANK(M81),
INDEX('Assumptions (START HERE)'!$B$23:$E$26,
MATCH(MID(CELL("filename",$A$1),FIND("]",CELL("filename",$A$1))+1,255),'Assumptions (START HERE)'!$B$23:$B$26,0),
MATCH(N$3,'Assumptions (START HERE)'!$B$23:$E$23,0)),M81)</f>
        <v>1450</v>
      </c>
      <c r="P81" s="23" cm="1">
        <f t="array" aca="1" ref="P81" ca="1">_xlfn.IFS($F81&lt;=P$7,0,$G81&gt;P$7,0,AND(P$7&gt;$G81,P$7&lt;$H81),$J81/12*0.5,$H81&lt;P$7,$J81/12)</f>
        <v>0</v>
      </c>
      <c r="Q81" s="23" cm="1">
        <f t="array" aca="1" ref="Q81" ca="1">_xlfn.IFS($F81&lt;=Q$7,0,$G81&gt;Q$7,0,AND(Q$7&gt;$G81,Q$7&lt;$H81),$J81/12*0.5,$H81&lt;Q$7,$J81/12)</f>
        <v>0</v>
      </c>
      <c r="R81" s="23" cm="1">
        <f t="array" aca="1" ref="R81" ca="1">_xlfn.IFS($F81&lt;=R$7,0,$G81&gt;R$7,0,AND(R$7&gt;$G81,R$7&lt;$H81),$J81/12*0.5,$H81&lt;R$7,$J81/12)</f>
        <v>0</v>
      </c>
      <c r="S81" s="23" cm="1">
        <f t="array" aca="1" ref="S81" ca="1">_xlfn.IFS($F81&lt;=S$7,0,$G81&gt;S$7,0,AND(S$7&gt;$G81,S$7&lt;$H81),$J81/12*0.5,$H81&lt;S$7,$J81/12)</f>
        <v>0</v>
      </c>
      <c r="T81" s="23" cm="1">
        <f t="array" aca="1" ref="T81" ca="1">_xlfn.IFS($F81&lt;=T$7,0,$G81&gt;T$7,0,AND(T$7&gt;$G81,T$7&lt;$H81),$J81/12*0.5,$H81&lt;T$7,$J81/12)</f>
        <v>0</v>
      </c>
      <c r="U81" s="23" cm="1">
        <f t="array" aca="1" ref="U81" ca="1">_xlfn.IFS($F81&lt;=U$7,0,$G81&gt;U$7,0,AND(U$7&gt;$G81,U$7&lt;$H81),$J81/12*0.5,$H81&lt;U$7,$J81/12)</f>
        <v>0</v>
      </c>
      <c r="V81" s="23" cm="1">
        <f t="array" aca="1" ref="V81" ca="1">_xlfn.IFS($F81&lt;=V$7,0,$G81&gt;V$7,0,AND(V$7&gt;$G81,V$7&lt;$H81),$J81/12*0.5,$H81&lt;V$7,$J81/12)</f>
        <v>0</v>
      </c>
      <c r="W81" s="23" cm="1">
        <f t="array" aca="1" ref="W81" ca="1">_xlfn.IFS($F81&lt;=W$7,0,$G81&gt;W$7,0,AND(W$7&gt;$G81,W$7&lt;$H81),$J81/12*0.5,$H81&lt;W$7,$J81/12)</f>
        <v>0</v>
      </c>
      <c r="X81" s="23" cm="1">
        <f t="array" aca="1" ref="X81" ca="1">_xlfn.IFS($F81&lt;=X$7,0,$G81&gt;X$7,0,AND(X$7&gt;$G81,X$7&lt;$H81),$J81/12*0.5,$H81&lt;X$7,$J81/12)</f>
        <v>0</v>
      </c>
      <c r="Y81" s="23" cm="1">
        <f t="array" aca="1" ref="Y81" ca="1">_xlfn.IFS($F81&lt;=Y$7,0,$G81&gt;Y$7,0,AND(Y$7&gt;$G81,Y$7&lt;$H81),$J81/12*0.5,$H81&lt;Y$7,$J81/12)</f>
        <v>0</v>
      </c>
      <c r="Z81" s="23" cm="1">
        <f t="array" aca="1" ref="Z81" ca="1">_xlfn.IFS($F81&lt;=Z$7,0,$G81&gt;Z$7,0,AND(Z$7&gt;$G81,Z$7&lt;$H81),$J81/12*0.5,$H81&lt;Z$7,$J81/12)</f>
        <v>0</v>
      </c>
      <c r="AA81" s="23" cm="1">
        <f t="array" aca="1" ref="AA81" ca="1">_xlfn.IFS($F81&lt;=AA$7,0,$G81&gt;AA$7,0,AND(AA$7&gt;$G81,AA$7&lt;$H81),$J81/12*0.5,$H81&lt;AA$7,$J81/12)</f>
        <v>0</v>
      </c>
      <c r="AB81" s="23" cm="1">
        <f t="array" aca="1" ref="AB81" ca="1">_xlfn.IFS($F81&lt;=AB$7,0,$G81&gt;AB$7,0,AND(AB$7&gt;$G81,AB$7&lt;$H81),$J81/12*0.5,$H81&lt;AB$7,$J81/12)</f>
        <v>0</v>
      </c>
      <c r="AC81" s="23" cm="1">
        <f t="array" aca="1" ref="AC81" ca="1">_xlfn.IFS($F81&lt;=AC$7,0,$G81&gt;AC$7,0,AND(AC$7&gt;$G81,AC$7&lt;$H81),$L81/12*0.5,$H81&lt;AC$7,$L81/12)</f>
        <v>0</v>
      </c>
      <c r="AD81" s="23" cm="1">
        <f t="array" aca="1" ref="AD81" ca="1">_xlfn.IFS($F81&lt;=AD$7,0,$G81&gt;AD$7,0,AND(AD$7&gt;$G81,AD$7&lt;$H81),$L81/12*0.5,$H81&lt;AD$7,$L81/12)</f>
        <v>0</v>
      </c>
      <c r="AE81" s="23" cm="1">
        <f t="array" aca="1" ref="AE81" ca="1">_xlfn.IFS($F81&lt;=AE$7,0,$G81&gt;AE$7,0,AND(AE$7&gt;$G81,AE$7&lt;$H81),$L81/12*0.5,$H81&lt;AE$7,$L81/12)</f>
        <v>0</v>
      </c>
      <c r="AF81" s="23" cm="1">
        <f t="array" aca="1" ref="AF81" ca="1">_xlfn.IFS($F81&lt;=AF$7,0,$G81&gt;AF$7,0,AND(AF$7&gt;$G81,AF$7&lt;$H81),$L81/12*0.5,$H81&lt;AF$7,$L81/12)</f>
        <v>0</v>
      </c>
      <c r="AG81" s="23" cm="1">
        <f t="array" aca="1" ref="AG81" ca="1">_xlfn.IFS($F81&lt;=AG$7,0,$G81&gt;AG$7,0,AND(AG$7&gt;$G81,AG$7&lt;$H81),$L81/12*0.5,$H81&lt;AG$7,$L81/12)</f>
        <v>0</v>
      </c>
      <c r="AH81" s="23" cm="1">
        <f t="array" aca="1" ref="AH81" ca="1">_xlfn.IFS($F81&lt;=AH$7,0,$G81&gt;AH$7,0,AND(AH$7&gt;$G81,AH$7&lt;$H81),$L81/12*0.5,$H81&lt;AH$7,$L81/12)</f>
        <v>0</v>
      </c>
      <c r="AI81" s="23" cm="1">
        <f t="array" aca="1" ref="AI81" ca="1">_xlfn.IFS($F81&lt;=AI$7,0,$G81&gt;AI$7,0,AND(AI$7&gt;$G81,AI$7&lt;$H81),$L81/12*0.5,$H81&lt;AI$7,$L81/12)</f>
        <v>0</v>
      </c>
      <c r="AJ81" s="23" cm="1">
        <f t="array" aca="1" ref="AJ81" ca="1">_xlfn.IFS($F81&lt;=AJ$7,0,$G81&gt;AJ$7,0,AND(AJ$7&gt;$G81,AJ$7&lt;$H81),$L81/12*0.5,$H81&lt;AJ$7,$L81/12)</f>
        <v>0</v>
      </c>
      <c r="AK81" s="23" cm="1">
        <f t="array" aca="1" ref="AK81" ca="1">_xlfn.IFS($F81&lt;=AK$7,0,$G81&gt;AK$7,0,AND(AK$7&gt;$G81,AK$7&lt;$H81),$L81/12*0.5,$H81&lt;AK$7,$L81/12)</f>
        <v>0</v>
      </c>
      <c r="AL81" s="23" cm="1">
        <f t="array" aca="1" ref="AL81" ca="1">_xlfn.IFS($F81&lt;=AL$7,0,$G81&gt;AL$7,0,AND(AL$7&gt;$G81,AL$7&lt;$H81),$L81/12*0.5,$H81&lt;AL$7,$L81/12)</f>
        <v>0</v>
      </c>
      <c r="AM81" s="23" cm="1">
        <f t="array" aca="1" ref="AM81" ca="1">_xlfn.IFS($F81&lt;=AM$7,0,$G81&gt;AM$7,0,AND(AM$7&gt;$G81,AM$7&lt;$H81),$L81/12*0.5,$H81&lt;AM$7,$L81/12)</f>
        <v>0</v>
      </c>
      <c r="AN81" s="23" cm="1">
        <f t="array" aca="1" ref="AN81" ca="1">_xlfn.IFS($F81&lt;=AN$7,0,$G81&gt;AN$7,0,AND(AN$7&gt;$G81,AN$7&lt;$H81),$L81/12*0.5,$H81&lt;AN$7,$L81/12)</f>
        <v>60.416666666666664</v>
      </c>
      <c r="AO81" s="23" cm="1">
        <f t="array" aca="1" ref="AO81" ca="1">_xlfn.IFS($F81&lt;=AO$7,0,$G81&gt;AO$7,0,AND(AO$7&gt;$G81,AO$7&lt;$H81),$N81/12*0.5,$H81&lt;AO$7,$N81/12)</f>
        <v>60.416666666666664</v>
      </c>
      <c r="AP81" s="23" cm="1">
        <f t="array" aca="1" ref="AP81" ca="1">_xlfn.IFS($F81&lt;=AP$7,0,$G81&gt;AP$7,0,AND(AP$7&gt;$G81,AP$7&lt;$H81),$N81/12*0.5,$H81&lt;AP$7,$N81/12)</f>
        <v>60.416666666666664</v>
      </c>
      <c r="AQ81" s="23" cm="1">
        <f t="array" aca="1" ref="AQ81" ca="1">_xlfn.IFS($F81&lt;=AQ$7,0,$G81&gt;AQ$7,0,AND(AQ$7&gt;$G81,AQ$7&lt;$H81),$N81/12*0.5,$H81&lt;AQ$7,$N81/12)</f>
        <v>120.83333333333333</v>
      </c>
      <c r="AR81" s="23" cm="1">
        <f t="array" aca="1" ref="AR81" ca="1">_xlfn.IFS($F81&lt;=AR$7,0,$G81&gt;AR$7,0,AND(AR$7&gt;$G81,AR$7&lt;$H81),$N81/12*0.5,$H81&lt;AR$7,$N81/12)</f>
        <v>120.83333333333333</v>
      </c>
      <c r="AS81" s="23" cm="1">
        <f t="array" aca="1" ref="AS81" ca="1">_xlfn.IFS($F81&lt;=AS$7,0,$G81&gt;AS$7,0,AND(AS$7&gt;$G81,AS$7&lt;$H81),$N81/12*0.5,$H81&lt;AS$7,$N81/12)</f>
        <v>120.83333333333333</v>
      </c>
      <c r="AT81" s="23" cm="1">
        <f t="array" aca="1" ref="AT81" ca="1">_xlfn.IFS($F81&lt;=AT$7,0,$G81&gt;AT$7,0,AND(AT$7&gt;$G81,AT$7&lt;$H81),$N81/12*0.5,$H81&lt;AT$7,$N81/12)</f>
        <v>120.83333333333333</v>
      </c>
      <c r="AU81" s="23" cm="1">
        <f t="array" aca="1" ref="AU81" ca="1">_xlfn.IFS($F81&lt;=AU$7,0,$G81&gt;AU$7,0,AND(AU$7&gt;$G81,AU$7&lt;$H81),$N81/12*0.5,$H81&lt;AU$7,$N81/12)</f>
        <v>120.83333333333333</v>
      </c>
      <c r="AV81" s="23" cm="1">
        <f t="array" aca="1" ref="AV81" ca="1">_xlfn.IFS($F81&lt;=AV$7,0,$G81&gt;AV$7,0,AND(AV$7&gt;$G81,AV$7&lt;$H81),$N81/12*0.5,$H81&lt;AV$7,$N81/12)</f>
        <v>120.83333333333333</v>
      </c>
      <c r="AW81" s="23" cm="1">
        <f t="array" aca="1" ref="AW81" ca="1">_xlfn.IFS($F81&lt;=AW$7,0,$G81&gt;AW$7,0,AND(AW$7&gt;$G81,AW$7&lt;$H81),$N81/12*0.5,$H81&lt;AW$7,$N81/12)</f>
        <v>120.83333333333333</v>
      </c>
      <c r="AX81" s="23" cm="1">
        <f t="array" aca="1" ref="AX81" ca="1">_xlfn.IFS($F81&lt;=AX$7,0,$G81&gt;AX$7,0,AND(AX$7&gt;$G81,AX$7&lt;$H81),$N81/12*0.5,$H81&lt;AX$7,$N81/12)</f>
        <v>120.83333333333333</v>
      </c>
      <c r="AY81" s="23" cm="1">
        <f t="array" aca="1" ref="AY81" ca="1">_xlfn.IFS($F81&lt;=AY$7,0,$G81&gt;AY$7,0,AND(AY$7&gt;$G81,AY$7&lt;$H81),$N81/12*0.5,$H81&lt;AY$7,$N81/12)</f>
        <v>120.83333333333333</v>
      </c>
    </row>
    <row r="82" spans="1:51" ht="13" x14ac:dyDescent="0.15">
      <c r="A82" s="47"/>
      <c r="B82" s="87">
        <v>75</v>
      </c>
      <c r="C82" s="87" t="s">
        <v>30</v>
      </c>
      <c r="D82" s="88" t="s">
        <v>17</v>
      </c>
      <c r="E82" s="108">
        <v>46188</v>
      </c>
      <c r="F82" s="108" t="s">
        <v>7</v>
      </c>
      <c r="G82" s="21">
        <f>E82+'Assumptions (START HERE)'!$C$17</f>
        <v>46368</v>
      </c>
      <c r="H82" s="21">
        <f>E82+'Assumptions (START HERE)'!$C$18</f>
        <v>46458</v>
      </c>
      <c r="I82" s="91"/>
      <c r="J82" s="23" cm="1">
        <f t="array" aca="1" ref="J82" ca="1">IF(ISBLANK(I82),
INDEX('Assumptions (START HERE)'!$B$23:$E$26,
MATCH(MID(CELL("filename",$A$1),FIND("]",CELL("filename",$A$1))+1,255),'Assumptions (START HERE)'!$B$23:$B$26,0),
MATCH(J$3,'Assumptions (START HERE)'!$B$23:$E$23,0)),I82)</f>
        <v>1350</v>
      </c>
      <c r="K82" s="91"/>
      <c r="L82" s="23" cm="1">
        <f t="array" aca="1" ref="L82" ca="1">IF(ISBLANK(K82),
INDEX('Assumptions (START HERE)'!$B$23:$E$26,
MATCH(MID(CELL("filename",$A$1),FIND("]",CELL("filename",$A$1))+1,255),'Assumptions (START HERE)'!$B$23:$B$26,0),
MATCH(L$3,'Assumptions (START HERE)'!$B$23:$E$23,0)),K82)</f>
        <v>1450</v>
      </c>
      <c r="M82" s="91"/>
      <c r="N82" s="23" cm="1">
        <f t="array" aca="1" ref="N82" ca="1">IF(ISBLANK(M82),
INDEX('Assumptions (START HERE)'!$B$23:$E$26,
MATCH(MID(CELL("filename",$A$1),FIND("]",CELL("filename",$A$1))+1,255),'Assumptions (START HERE)'!$B$23:$B$26,0),
MATCH(N$3,'Assumptions (START HERE)'!$B$23:$E$23,0)),M82)</f>
        <v>1450</v>
      </c>
      <c r="P82" s="23" cm="1">
        <f t="array" aca="1" ref="P82" ca="1">_xlfn.IFS($F82&lt;=P$7,0,$G82&gt;P$7,0,AND(P$7&gt;$G82,P$7&lt;$H82),$J82/12*0.5,$H82&lt;P$7,$J82/12)</f>
        <v>0</v>
      </c>
      <c r="Q82" s="23" cm="1">
        <f t="array" aca="1" ref="Q82" ca="1">_xlfn.IFS($F82&lt;=Q$7,0,$G82&gt;Q$7,0,AND(Q$7&gt;$G82,Q$7&lt;$H82),$J82/12*0.5,$H82&lt;Q$7,$J82/12)</f>
        <v>0</v>
      </c>
      <c r="R82" s="23" cm="1">
        <f t="array" aca="1" ref="R82" ca="1">_xlfn.IFS($F82&lt;=R$7,0,$G82&gt;R$7,0,AND(R$7&gt;$G82,R$7&lt;$H82),$J82/12*0.5,$H82&lt;R$7,$J82/12)</f>
        <v>0</v>
      </c>
      <c r="S82" s="23" cm="1">
        <f t="array" aca="1" ref="S82" ca="1">_xlfn.IFS($F82&lt;=S$7,0,$G82&gt;S$7,0,AND(S$7&gt;$G82,S$7&lt;$H82),$J82/12*0.5,$H82&lt;S$7,$J82/12)</f>
        <v>0</v>
      </c>
      <c r="T82" s="23" cm="1">
        <f t="array" aca="1" ref="T82" ca="1">_xlfn.IFS($F82&lt;=T$7,0,$G82&gt;T$7,0,AND(T$7&gt;$G82,T$7&lt;$H82),$J82/12*0.5,$H82&lt;T$7,$J82/12)</f>
        <v>0</v>
      </c>
      <c r="U82" s="23" cm="1">
        <f t="array" aca="1" ref="U82" ca="1">_xlfn.IFS($F82&lt;=U$7,0,$G82&gt;U$7,0,AND(U$7&gt;$G82,U$7&lt;$H82),$J82/12*0.5,$H82&lt;U$7,$J82/12)</f>
        <v>0</v>
      </c>
      <c r="V82" s="23" cm="1">
        <f t="array" aca="1" ref="V82" ca="1">_xlfn.IFS($F82&lt;=V$7,0,$G82&gt;V$7,0,AND(V$7&gt;$G82,V$7&lt;$H82),$J82/12*0.5,$H82&lt;V$7,$J82/12)</f>
        <v>0</v>
      </c>
      <c r="W82" s="23" cm="1">
        <f t="array" aca="1" ref="W82" ca="1">_xlfn.IFS($F82&lt;=W$7,0,$G82&gt;W$7,0,AND(W$7&gt;$G82,W$7&lt;$H82),$J82/12*0.5,$H82&lt;W$7,$J82/12)</f>
        <v>0</v>
      </c>
      <c r="X82" s="23" cm="1">
        <f t="array" aca="1" ref="X82" ca="1">_xlfn.IFS($F82&lt;=X$7,0,$G82&gt;X$7,0,AND(X$7&gt;$G82,X$7&lt;$H82),$J82/12*0.5,$H82&lt;X$7,$J82/12)</f>
        <v>0</v>
      </c>
      <c r="Y82" s="23" cm="1">
        <f t="array" aca="1" ref="Y82" ca="1">_xlfn.IFS($F82&lt;=Y$7,0,$G82&gt;Y$7,0,AND(Y$7&gt;$G82,Y$7&lt;$H82),$J82/12*0.5,$H82&lt;Y$7,$J82/12)</f>
        <v>0</v>
      </c>
      <c r="Z82" s="23" cm="1">
        <f t="array" aca="1" ref="Z82" ca="1">_xlfn.IFS($F82&lt;=Z$7,0,$G82&gt;Z$7,0,AND(Z$7&gt;$G82,Z$7&lt;$H82),$J82/12*0.5,$H82&lt;Z$7,$J82/12)</f>
        <v>0</v>
      </c>
      <c r="AA82" s="23" cm="1">
        <f t="array" aca="1" ref="AA82" ca="1">_xlfn.IFS($F82&lt;=AA$7,0,$G82&gt;AA$7,0,AND(AA$7&gt;$G82,AA$7&lt;$H82),$J82/12*0.5,$H82&lt;AA$7,$J82/12)</f>
        <v>0</v>
      </c>
      <c r="AB82" s="23" cm="1">
        <f t="array" aca="1" ref="AB82" ca="1">_xlfn.IFS($F82&lt;=AB$7,0,$G82&gt;AB$7,0,AND(AB$7&gt;$G82,AB$7&lt;$H82),$J82/12*0.5,$H82&lt;AB$7,$J82/12)</f>
        <v>0</v>
      </c>
      <c r="AC82" s="23" cm="1">
        <f t="array" aca="1" ref="AC82" ca="1">_xlfn.IFS($F82&lt;=AC$7,0,$G82&gt;AC$7,0,AND(AC$7&gt;$G82,AC$7&lt;$H82),$L82/12*0.5,$H82&lt;AC$7,$L82/12)</f>
        <v>0</v>
      </c>
      <c r="AD82" s="23" cm="1">
        <f t="array" aca="1" ref="AD82" ca="1">_xlfn.IFS($F82&lt;=AD$7,0,$G82&gt;AD$7,0,AND(AD$7&gt;$G82,AD$7&lt;$H82),$L82/12*0.5,$H82&lt;AD$7,$L82/12)</f>
        <v>0</v>
      </c>
      <c r="AE82" s="23" cm="1">
        <f t="array" aca="1" ref="AE82" ca="1">_xlfn.IFS($F82&lt;=AE$7,0,$G82&gt;AE$7,0,AND(AE$7&gt;$G82,AE$7&lt;$H82),$L82/12*0.5,$H82&lt;AE$7,$L82/12)</f>
        <v>0</v>
      </c>
      <c r="AF82" s="23" cm="1">
        <f t="array" aca="1" ref="AF82" ca="1">_xlfn.IFS($F82&lt;=AF$7,0,$G82&gt;AF$7,0,AND(AF$7&gt;$G82,AF$7&lt;$H82),$L82/12*0.5,$H82&lt;AF$7,$L82/12)</f>
        <v>0</v>
      </c>
      <c r="AG82" s="23" cm="1">
        <f t="array" aca="1" ref="AG82" ca="1">_xlfn.IFS($F82&lt;=AG$7,0,$G82&gt;AG$7,0,AND(AG$7&gt;$G82,AG$7&lt;$H82),$L82/12*0.5,$H82&lt;AG$7,$L82/12)</f>
        <v>0</v>
      </c>
      <c r="AH82" s="23" cm="1">
        <f t="array" aca="1" ref="AH82" ca="1">_xlfn.IFS($F82&lt;=AH$7,0,$G82&gt;AH$7,0,AND(AH$7&gt;$G82,AH$7&lt;$H82),$L82/12*0.5,$H82&lt;AH$7,$L82/12)</f>
        <v>0</v>
      </c>
      <c r="AI82" s="23" cm="1">
        <f t="array" aca="1" ref="AI82" ca="1">_xlfn.IFS($F82&lt;=AI$7,0,$G82&gt;AI$7,0,AND(AI$7&gt;$G82,AI$7&lt;$H82),$L82/12*0.5,$H82&lt;AI$7,$L82/12)</f>
        <v>0</v>
      </c>
      <c r="AJ82" s="23" cm="1">
        <f t="array" aca="1" ref="AJ82" ca="1">_xlfn.IFS($F82&lt;=AJ$7,0,$G82&gt;AJ$7,0,AND(AJ$7&gt;$G82,AJ$7&lt;$H82),$L82/12*0.5,$H82&lt;AJ$7,$L82/12)</f>
        <v>0</v>
      </c>
      <c r="AK82" s="23" cm="1">
        <f t="array" aca="1" ref="AK82" ca="1">_xlfn.IFS($F82&lt;=AK$7,0,$G82&gt;AK$7,0,AND(AK$7&gt;$G82,AK$7&lt;$H82),$L82/12*0.5,$H82&lt;AK$7,$L82/12)</f>
        <v>0</v>
      </c>
      <c r="AL82" s="23" cm="1">
        <f t="array" aca="1" ref="AL82" ca="1">_xlfn.IFS($F82&lt;=AL$7,0,$G82&gt;AL$7,0,AND(AL$7&gt;$G82,AL$7&lt;$H82),$L82/12*0.5,$H82&lt;AL$7,$L82/12)</f>
        <v>0</v>
      </c>
      <c r="AM82" s="23" cm="1">
        <f t="array" aca="1" ref="AM82" ca="1">_xlfn.IFS($F82&lt;=AM$7,0,$G82&gt;AM$7,0,AND(AM$7&gt;$G82,AM$7&lt;$H82),$L82/12*0.5,$H82&lt;AM$7,$L82/12)</f>
        <v>0</v>
      </c>
      <c r="AN82" s="23" cm="1">
        <f t="array" aca="1" ref="AN82" ca="1">_xlfn.IFS($F82&lt;=AN$7,0,$G82&gt;AN$7,0,AND(AN$7&gt;$G82,AN$7&lt;$H82),$L82/12*0.5,$H82&lt;AN$7,$L82/12)</f>
        <v>60.416666666666664</v>
      </c>
      <c r="AO82" s="23" cm="1">
        <f t="array" aca="1" ref="AO82" ca="1">_xlfn.IFS($F82&lt;=AO$7,0,$G82&gt;AO$7,0,AND(AO$7&gt;$G82,AO$7&lt;$H82),$N82/12*0.5,$H82&lt;AO$7,$N82/12)</f>
        <v>60.416666666666664</v>
      </c>
      <c r="AP82" s="23" cm="1">
        <f t="array" aca="1" ref="AP82" ca="1">_xlfn.IFS($F82&lt;=AP$7,0,$G82&gt;AP$7,0,AND(AP$7&gt;$G82,AP$7&lt;$H82),$N82/12*0.5,$H82&lt;AP$7,$N82/12)</f>
        <v>60.416666666666664</v>
      </c>
      <c r="AQ82" s="23" cm="1">
        <f t="array" aca="1" ref="AQ82" ca="1">_xlfn.IFS($F82&lt;=AQ$7,0,$G82&gt;AQ$7,0,AND(AQ$7&gt;$G82,AQ$7&lt;$H82),$N82/12*0.5,$H82&lt;AQ$7,$N82/12)</f>
        <v>120.83333333333333</v>
      </c>
      <c r="AR82" s="23" cm="1">
        <f t="array" aca="1" ref="AR82" ca="1">_xlfn.IFS($F82&lt;=AR$7,0,$G82&gt;AR$7,0,AND(AR$7&gt;$G82,AR$7&lt;$H82),$N82/12*0.5,$H82&lt;AR$7,$N82/12)</f>
        <v>120.83333333333333</v>
      </c>
      <c r="AS82" s="23" cm="1">
        <f t="array" aca="1" ref="AS82" ca="1">_xlfn.IFS($F82&lt;=AS$7,0,$G82&gt;AS$7,0,AND(AS$7&gt;$G82,AS$7&lt;$H82),$N82/12*0.5,$H82&lt;AS$7,$N82/12)</f>
        <v>120.83333333333333</v>
      </c>
      <c r="AT82" s="23" cm="1">
        <f t="array" aca="1" ref="AT82" ca="1">_xlfn.IFS($F82&lt;=AT$7,0,$G82&gt;AT$7,0,AND(AT$7&gt;$G82,AT$7&lt;$H82),$N82/12*0.5,$H82&lt;AT$7,$N82/12)</f>
        <v>120.83333333333333</v>
      </c>
      <c r="AU82" s="23" cm="1">
        <f t="array" aca="1" ref="AU82" ca="1">_xlfn.IFS($F82&lt;=AU$7,0,$G82&gt;AU$7,0,AND(AU$7&gt;$G82,AU$7&lt;$H82),$N82/12*0.5,$H82&lt;AU$7,$N82/12)</f>
        <v>120.83333333333333</v>
      </c>
      <c r="AV82" s="23" cm="1">
        <f t="array" aca="1" ref="AV82" ca="1">_xlfn.IFS($F82&lt;=AV$7,0,$G82&gt;AV$7,0,AND(AV$7&gt;$G82,AV$7&lt;$H82),$N82/12*0.5,$H82&lt;AV$7,$N82/12)</f>
        <v>120.83333333333333</v>
      </c>
      <c r="AW82" s="23" cm="1">
        <f t="array" aca="1" ref="AW82" ca="1">_xlfn.IFS($F82&lt;=AW$7,0,$G82&gt;AW$7,0,AND(AW$7&gt;$G82,AW$7&lt;$H82),$N82/12*0.5,$H82&lt;AW$7,$N82/12)</f>
        <v>120.83333333333333</v>
      </c>
      <c r="AX82" s="23" cm="1">
        <f t="array" aca="1" ref="AX82" ca="1">_xlfn.IFS($F82&lt;=AX$7,0,$G82&gt;AX$7,0,AND(AX$7&gt;$G82,AX$7&lt;$H82),$N82/12*0.5,$H82&lt;AX$7,$N82/12)</f>
        <v>120.83333333333333</v>
      </c>
      <c r="AY82" s="23" cm="1">
        <f t="array" aca="1" ref="AY82" ca="1">_xlfn.IFS($F82&lt;=AY$7,0,$G82&gt;AY$7,0,AND(AY$7&gt;$G82,AY$7&lt;$H82),$N82/12*0.5,$H82&lt;AY$7,$N82/12)</f>
        <v>120.83333333333333</v>
      </c>
    </row>
    <row r="83" spans="1:51" ht="13" x14ac:dyDescent="0.15">
      <c r="A83" s="47"/>
      <c r="B83" s="87">
        <v>76</v>
      </c>
      <c r="C83" s="87" t="s">
        <v>30</v>
      </c>
      <c r="D83" s="88" t="s">
        <v>18</v>
      </c>
      <c r="E83" s="108">
        <v>46188</v>
      </c>
      <c r="F83" s="108" t="s">
        <v>7</v>
      </c>
      <c r="G83" s="21">
        <f>E83+'Assumptions (START HERE)'!$C$17</f>
        <v>46368</v>
      </c>
      <c r="H83" s="21">
        <f>E83+'Assumptions (START HERE)'!$C$18</f>
        <v>46458</v>
      </c>
      <c r="I83" s="91"/>
      <c r="J83" s="23" cm="1">
        <f t="array" aca="1" ref="J83" ca="1">IF(ISBLANK(I83),
INDEX('Assumptions (START HERE)'!$B$23:$E$26,
MATCH(MID(CELL("filename",$A$1),FIND("]",CELL("filename",$A$1))+1,255),'Assumptions (START HERE)'!$B$23:$B$26,0),
MATCH(J$3,'Assumptions (START HERE)'!$B$23:$E$23,0)),I83)</f>
        <v>1350</v>
      </c>
      <c r="K83" s="91"/>
      <c r="L83" s="23" cm="1">
        <f t="array" aca="1" ref="L83" ca="1">IF(ISBLANK(K83),
INDEX('Assumptions (START HERE)'!$B$23:$E$26,
MATCH(MID(CELL("filename",$A$1),FIND("]",CELL("filename",$A$1))+1,255),'Assumptions (START HERE)'!$B$23:$B$26,0),
MATCH(L$3,'Assumptions (START HERE)'!$B$23:$E$23,0)),K83)</f>
        <v>1450</v>
      </c>
      <c r="M83" s="91"/>
      <c r="N83" s="23" cm="1">
        <f t="array" aca="1" ref="N83" ca="1">IF(ISBLANK(M83),
INDEX('Assumptions (START HERE)'!$B$23:$E$26,
MATCH(MID(CELL("filename",$A$1),FIND("]",CELL("filename",$A$1))+1,255),'Assumptions (START HERE)'!$B$23:$B$26,0),
MATCH(N$3,'Assumptions (START HERE)'!$B$23:$E$23,0)),M83)</f>
        <v>1450</v>
      </c>
      <c r="P83" s="23" cm="1">
        <f t="array" aca="1" ref="P83" ca="1">_xlfn.IFS($F83&lt;=P$7,0,$G83&gt;P$7,0,AND(P$7&gt;$G83,P$7&lt;$H83),$J83/12*0.5,$H83&lt;P$7,$J83/12)</f>
        <v>0</v>
      </c>
      <c r="Q83" s="23" cm="1">
        <f t="array" aca="1" ref="Q83" ca="1">_xlfn.IFS($F83&lt;=Q$7,0,$G83&gt;Q$7,0,AND(Q$7&gt;$G83,Q$7&lt;$H83),$J83/12*0.5,$H83&lt;Q$7,$J83/12)</f>
        <v>0</v>
      </c>
      <c r="R83" s="23" cm="1">
        <f t="array" aca="1" ref="R83" ca="1">_xlfn.IFS($F83&lt;=R$7,0,$G83&gt;R$7,0,AND(R$7&gt;$G83,R$7&lt;$H83),$J83/12*0.5,$H83&lt;R$7,$J83/12)</f>
        <v>0</v>
      </c>
      <c r="S83" s="23" cm="1">
        <f t="array" aca="1" ref="S83" ca="1">_xlfn.IFS($F83&lt;=S$7,0,$G83&gt;S$7,0,AND(S$7&gt;$G83,S$7&lt;$H83),$J83/12*0.5,$H83&lt;S$7,$J83/12)</f>
        <v>0</v>
      </c>
      <c r="T83" s="23" cm="1">
        <f t="array" aca="1" ref="T83" ca="1">_xlfn.IFS($F83&lt;=T$7,0,$G83&gt;T$7,0,AND(T$7&gt;$G83,T$7&lt;$H83),$J83/12*0.5,$H83&lt;T$7,$J83/12)</f>
        <v>0</v>
      </c>
      <c r="U83" s="23" cm="1">
        <f t="array" aca="1" ref="U83" ca="1">_xlfn.IFS($F83&lt;=U$7,0,$G83&gt;U$7,0,AND(U$7&gt;$G83,U$7&lt;$H83),$J83/12*0.5,$H83&lt;U$7,$J83/12)</f>
        <v>0</v>
      </c>
      <c r="V83" s="23" cm="1">
        <f t="array" aca="1" ref="V83" ca="1">_xlfn.IFS($F83&lt;=V$7,0,$G83&gt;V$7,0,AND(V$7&gt;$G83,V$7&lt;$H83),$J83/12*0.5,$H83&lt;V$7,$J83/12)</f>
        <v>0</v>
      </c>
      <c r="W83" s="23" cm="1">
        <f t="array" aca="1" ref="W83" ca="1">_xlfn.IFS($F83&lt;=W$7,0,$G83&gt;W$7,0,AND(W$7&gt;$G83,W$7&lt;$H83),$J83/12*0.5,$H83&lt;W$7,$J83/12)</f>
        <v>0</v>
      </c>
      <c r="X83" s="23" cm="1">
        <f t="array" aca="1" ref="X83" ca="1">_xlfn.IFS($F83&lt;=X$7,0,$G83&gt;X$7,0,AND(X$7&gt;$G83,X$7&lt;$H83),$J83/12*0.5,$H83&lt;X$7,$J83/12)</f>
        <v>0</v>
      </c>
      <c r="Y83" s="23" cm="1">
        <f t="array" aca="1" ref="Y83" ca="1">_xlfn.IFS($F83&lt;=Y$7,0,$G83&gt;Y$7,0,AND(Y$7&gt;$G83,Y$7&lt;$H83),$J83/12*0.5,$H83&lt;Y$7,$J83/12)</f>
        <v>0</v>
      </c>
      <c r="Z83" s="23" cm="1">
        <f t="array" aca="1" ref="Z83" ca="1">_xlfn.IFS($F83&lt;=Z$7,0,$G83&gt;Z$7,0,AND(Z$7&gt;$G83,Z$7&lt;$H83),$J83/12*0.5,$H83&lt;Z$7,$J83/12)</f>
        <v>0</v>
      </c>
      <c r="AA83" s="23" cm="1">
        <f t="array" aca="1" ref="AA83" ca="1">_xlfn.IFS($F83&lt;=AA$7,0,$G83&gt;AA$7,0,AND(AA$7&gt;$G83,AA$7&lt;$H83),$J83/12*0.5,$H83&lt;AA$7,$J83/12)</f>
        <v>0</v>
      </c>
      <c r="AB83" s="23" cm="1">
        <f t="array" aca="1" ref="AB83" ca="1">_xlfn.IFS($F83&lt;=AB$7,0,$G83&gt;AB$7,0,AND(AB$7&gt;$G83,AB$7&lt;$H83),$J83/12*0.5,$H83&lt;AB$7,$J83/12)</f>
        <v>0</v>
      </c>
      <c r="AC83" s="23" cm="1">
        <f t="array" aca="1" ref="AC83" ca="1">_xlfn.IFS($F83&lt;=AC$7,0,$G83&gt;AC$7,0,AND(AC$7&gt;$G83,AC$7&lt;$H83),$L83/12*0.5,$H83&lt;AC$7,$L83/12)</f>
        <v>0</v>
      </c>
      <c r="AD83" s="23" cm="1">
        <f t="array" aca="1" ref="AD83" ca="1">_xlfn.IFS($F83&lt;=AD$7,0,$G83&gt;AD$7,0,AND(AD$7&gt;$G83,AD$7&lt;$H83),$L83/12*0.5,$H83&lt;AD$7,$L83/12)</f>
        <v>0</v>
      </c>
      <c r="AE83" s="23" cm="1">
        <f t="array" aca="1" ref="AE83" ca="1">_xlfn.IFS($F83&lt;=AE$7,0,$G83&gt;AE$7,0,AND(AE$7&gt;$G83,AE$7&lt;$H83),$L83/12*0.5,$H83&lt;AE$7,$L83/12)</f>
        <v>0</v>
      </c>
      <c r="AF83" s="23" cm="1">
        <f t="array" aca="1" ref="AF83" ca="1">_xlfn.IFS($F83&lt;=AF$7,0,$G83&gt;AF$7,0,AND(AF$7&gt;$G83,AF$7&lt;$H83),$L83/12*0.5,$H83&lt;AF$7,$L83/12)</f>
        <v>0</v>
      </c>
      <c r="AG83" s="23" cm="1">
        <f t="array" aca="1" ref="AG83" ca="1">_xlfn.IFS($F83&lt;=AG$7,0,$G83&gt;AG$7,0,AND(AG$7&gt;$G83,AG$7&lt;$H83),$L83/12*0.5,$H83&lt;AG$7,$L83/12)</f>
        <v>0</v>
      </c>
      <c r="AH83" s="23" cm="1">
        <f t="array" aca="1" ref="AH83" ca="1">_xlfn.IFS($F83&lt;=AH$7,0,$G83&gt;AH$7,0,AND(AH$7&gt;$G83,AH$7&lt;$H83),$L83/12*0.5,$H83&lt;AH$7,$L83/12)</f>
        <v>0</v>
      </c>
      <c r="AI83" s="23" cm="1">
        <f t="array" aca="1" ref="AI83" ca="1">_xlfn.IFS($F83&lt;=AI$7,0,$G83&gt;AI$7,0,AND(AI$7&gt;$G83,AI$7&lt;$H83),$L83/12*0.5,$H83&lt;AI$7,$L83/12)</f>
        <v>0</v>
      </c>
      <c r="AJ83" s="23" cm="1">
        <f t="array" aca="1" ref="AJ83" ca="1">_xlfn.IFS($F83&lt;=AJ$7,0,$G83&gt;AJ$7,0,AND(AJ$7&gt;$G83,AJ$7&lt;$H83),$L83/12*0.5,$H83&lt;AJ$7,$L83/12)</f>
        <v>0</v>
      </c>
      <c r="AK83" s="23" cm="1">
        <f t="array" aca="1" ref="AK83" ca="1">_xlfn.IFS($F83&lt;=AK$7,0,$G83&gt;AK$7,0,AND(AK$7&gt;$G83,AK$7&lt;$H83),$L83/12*0.5,$H83&lt;AK$7,$L83/12)</f>
        <v>0</v>
      </c>
      <c r="AL83" s="23" cm="1">
        <f t="array" aca="1" ref="AL83" ca="1">_xlfn.IFS($F83&lt;=AL$7,0,$G83&gt;AL$7,0,AND(AL$7&gt;$G83,AL$7&lt;$H83),$L83/12*0.5,$H83&lt;AL$7,$L83/12)</f>
        <v>0</v>
      </c>
      <c r="AM83" s="23" cm="1">
        <f t="array" aca="1" ref="AM83" ca="1">_xlfn.IFS($F83&lt;=AM$7,0,$G83&gt;AM$7,0,AND(AM$7&gt;$G83,AM$7&lt;$H83),$L83/12*0.5,$H83&lt;AM$7,$L83/12)</f>
        <v>0</v>
      </c>
      <c r="AN83" s="23" cm="1">
        <f t="array" aca="1" ref="AN83" ca="1">_xlfn.IFS($F83&lt;=AN$7,0,$G83&gt;AN$7,0,AND(AN$7&gt;$G83,AN$7&lt;$H83),$L83/12*0.5,$H83&lt;AN$7,$L83/12)</f>
        <v>60.416666666666664</v>
      </c>
      <c r="AO83" s="23" cm="1">
        <f t="array" aca="1" ref="AO83" ca="1">_xlfn.IFS($F83&lt;=AO$7,0,$G83&gt;AO$7,0,AND(AO$7&gt;$G83,AO$7&lt;$H83),$N83/12*0.5,$H83&lt;AO$7,$N83/12)</f>
        <v>60.416666666666664</v>
      </c>
      <c r="AP83" s="23" cm="1">
        <f t="array" aca="1" ref="AP83" ca="1">_xlfn.IFS($F83&lt;=AP$7,0,$G83&gt;AP$7,0,AND(AP$7&gt;$G83,AP$7&lt;$H83),$N83/12*0.5,$H83&lt;AP$7,$N83/12)</f>
        <v>60.416666666666664</v>
      </c>
      <c r="AQ83" s="23" cm="1">
        <f t="array" aca="1" ref="AQ83" ca="1">_xlfn.IFS($F83&lt;=AQ$7,0,$G83&gt;AQ$7,0,AND(AQ$7&gt;$G83,AQ$7&lt;$H83),$N83/12*0.5,$H83&lt;AQ$7,$N83/12)</f>
        <v>120.83333333333333</v>
      </c>
      <c r="AR83" s="23" cm="1">
        <f t="array" aca="1" ref="AR83" ca="1">_xlfn.IFS($F83&lt;=AR$7,0,$G83&gt;AR$7,0,AND(AR$7&gt;$G83,AR$7&lt;$H83),$N83/12*0.5,$H83&lt;AR$7,$N83/12)</f>
        <v>120.83333333333333</v>
      </c>
      <c r="AS83" s="23" cm="1">
        <f t="array" aca="1" ref="AS83" ca="1">_xlfn.IFS($F83&lt;=AS$7,0,$G83&gt;AS$7,0,AND(AS$7&gt;$G83,AS$7&lt;$H83),$N83/12*0.5,$H83&lt;AS$7,$N83/12)</f>
        <v>120.83333333333333</v>
      </c>
      <c r="AT83" s="23" cm="1">
        <f t="array" aca="1" ref="AT83" ca="1">_xlfn.IFS($F83&lt;=AT$7,0,$G83&gt;AT$7,0,AND(AT$7&gt;$G83,AT$7&lt;$H83),$N83/12*0.5,$H83&lt;AT$7,$N83/12)</f>
        <v>120.83333333333333</v>
      </c>
      <c r="AU83" s="23" cm="1">
        <f t="array" aca="1" ref="AU83" ca="1">_xlfn.IFS($F83&lt;=AU$7,0,$G83&gt;AU$7,0,AND(AU$7&gt;$G83,AU$7&lt;$H83),$N83/12*0.5,$H83&lt;AU$7,$N83/12)</f>
        <v>120.83333333333333</v>
      </c>
      <c r="AV83" s="23" cm="1">
        <f t="array" aca="1" ref="AV83" ca="1">_xlfn.IFS($F83&lt;=AV$7,0,$G83&gt;AV$7,0,AND(AV$7&gt;$G83,AV$7&lt;$H83),$N83/12*0.5,$H83&lt;AV$7,$N83/12)</f>
        <v>120.83333333333333</v>
      </c>
      <c r="AW83" s="23" cm="1">
        <f t="array" aca="1" ref="AW83" ca="1">_xlfn.IFS($F83&lt;=AW$7,0,$G83&gt;AW$7,0,AND(AW$7&gt;$G83,AW$7&lt;$H83),$N83/12*0.5,$H83&lt;AW$7,$N83/12)</f>
        <v>120.83333333333333</v>
      </c>
      <c r="AX83" s="23" cm="1">
        <f t="array" aca="1" ref="AX83" ca="1">_xlfn.IFS($F83&lt;=AX$7,0,$G83&gt;AX$7,0,AND(AX$7&gt;$G83,AX$7&lt;$H83),$N83/12*0.5,$H83&lt;AX$7,$N83/12)</f>
        <v>120.83333333333333</v>
      </c>
      <c r="AY83" s="23" cm="1">
        <f t="array" aca="1" ref="AY83" ca="1">_xlfn.IFS($F83&lt;=AY$7,0,$G83&gt;AY$7,0,AND(AY$7&gt;$G83,AY$7&lt;$H83),$N83/12*0.5,$H83&lt;AY$7,$N83/12)</f>
        <v>120.83333333333333</v>
      </c>
    </row>
    <row r="84" spans="1:51" ht="13" x14ac:dyDescent="0.15">
      <c r="A84" s="47"/>
      <c r="B84" s="87">
        <v>77</v>
      </c>
      <c r="C84" s="87" t="s">
        <v>30</v>
      </c>
      <c r="D84" s="88" t="s">
        <v>18</v>
      </c>
      <c r="E84" s="108">
        <v>46218</v>
      </c>
      <c r="F84" s="108" t="s">
        <v>7</v>
      </c>
      <c r="G84" s="21">
        <f>E84+'Assumptions (START HERE)'!$C$17</f>
        <v>46398</v>
      </c>
      <c r="H84" s="21">
        <f>E84+'Assumptions (START HERE)'!$C$18</f>
        <v>46488</v>
      </c>
      <c r="I84" s="91"/>
      <c r="J84" s="23" cm="1">
        <f t="array" aca="1" ref="J84" ca="1">IF(ISBLANK(I84),
INDEX('Assumptions (START HERE)'!$B$23:$E$26,
MATCH(MID(CELL("filename",$A$1),FIND("]",CELL("filename",$A$1))+1,255),'Assumptions (START HERE)'!$B$23:$B$26,0),
MATCH(J$3,'Assumptions (START HERE)'!$B$23:$E$23,0)),I84)</f>
        <v>1350</v>
      </c>
      <c r="K84" s="91"/>
      <c r="L84" s="23" cm="1">
        <f t="array" aca="1" ref="L84" ca="1">IF(ISBLANK(K84),
INDEX('Assumptions (START HERE)'!$B$23:$E$26,
MATCH(MID(CELL("filename",$A$1),FIND("]",CELL("filename",$A$1))+1,255),'Assumptions (START HERE)'!$B$23:$B$26,0),
MATCH(L$3,'Assumptions (START HERE)'!$B$23:$E$23,0)),K84)</f>
        <v>1450</v>
      </c>
      <c r="M84" s="91"/>
      <c r="N84" s="23" cm="1">
        <f t="array" aca="1" ref="N84" ca="1">IF(ISBLANK(M84),
INDEX('Assumptions (START HERE)'!$B$23:$E$26,
MATCH(MID(CELL("filename",$A$1),FIND("]",CELL("filename",$A$1))+1,255),'Assumptions (START HERE)'!$B$23:$B$26,0),
MATCH(N$3,'Assumptions (START HERE)'!$B$23:$E$23,0)),M84)</f>
        <v>1450</v>
      </c>
      <c r="P84" s="23" cm="1">
        <f t="array" aca="1" ref="P84" ca="1">_xlfn.IFS($F84&lt;=P$7,0,$G84&gt;P$7,0,AND(P$7&gt;$G84,P$7&lt;$H84),$J84/12*0.5,$H84&lt;P$7,$J84/12)</f>
        <v>0</v>
      </c>
      <c r="Q84" s="23" cm="1">
        <f t="array" aca="1" ref="Q84" ca="1">_xlfn.IFS($F84&lt;=Q$7,0,$G84&gt;Q$7,0,AND(Q$7&gt;$G84,Q$7&lt;$H84),$J84/12*0.5,$H84&lt;Q$7,$J84/12)</f>
        <v>0</v>
      </c>
      <c r="R84" s="23" cm="1">
        <f t="array" aca="1" ref="R84" ca="1">_xlfn.IFS($F84&lt;=R$7,0,$G84&gt;R$7,0,AND(R$7&gt;$G84,R$7&lt;$H84),$J84/12*0.5,$H84&lt;R$7,$J84/12)</f>
        <v>0</v>
      </c>
      <c r="S84" s="23" cm="1">
        <f t="array" aca="1" ref="S84" ca="1">_xlfn.IFS($F84&lt;=S$7,0,$G84&gt;S$7,0,AND(S$7&gt;$G84,S$7&lt;$H84),$J84/12*0.5,$H84&lt;S$7,$J84/12)</f>
        <v>0</v>
      </c>
      <c r="T84" s="23" cm="1">
        <f t="array" aca="1" ref="T84" ca="1">_xlfn.IFS($F84&lt;=T$7,0,$G84&gt;T$7,0,AND(T$7&gt;$G84,T$7&lt;$H84),$J84/12*0.5,$H84&lt;T$7,$J84/12)</f>
        <v>0</v>
      </c>
      <c r="U84" s="23" cm="1">
        <f t="array" aca="1" ref="U84" ca="1">_xlfn.IFS($F84&lt;=U$7,0,$G84&gt;U$7,0,AND(U$7&gt;$G84,U$7&lt;$H84),$J84/12*0.5,$H84&lt;U$7,$J84/12)</f>
        <v>0</v>
      </c>
      <c r="V84" s="23" cm="1">
        <f t="array" aca="1" ref="V84" ca="1">_xlfn.IFS($F84&lt;=V$7,0,$G84&gt;V$7,0,AND(V$7&gt;$G84,V$7&lt;$H84),$J84/12*0.5,$H84&lt;V$7,$J84/12)</f>
        <v>0</v>
      </c>
      <c r="W84" s="23" cm="1">
        <f t="array" aca="1" ref="W84" ca="1">_xlfn.IFS($F84&lt;=W$7,0,$G84&gt;W$7,0,AND(W$7&gt;$G84,W$7&lt;$H84),$J84/12*0.5,$H84&lt;W$7,$J84/12)</f>
        <v>0</v>
      </c>
      <c r="X84" s="23" cm="1">
        <f t="array" aca="1" ref="X84" ca="1">_xlfn.IFS($F84&lt;=X$7,0,$G84&gt;X$7,0,AND(X$7&gt;$G84,X$7&lt;$H84),$J84/12*0.5,$H84&lt;X$7,$J84/12)</f>
        <v>0</v>
      </c>
      <c r="Y84" s="23" cm="1">
        <f t="array" aca="1" ref="Y84" ca="1">_xlfn.IFS($F84&lt;=Y$7,0,$G84&gt;Y$7,0,AND(Y$7&gt;$G84,Y$7&lt;$H84),$J84/12*0.5,$H84&lt;Y$7,$J84/12)</f>
        <v>0</v>
      </c>
      <c r="Z84" s="23" cm="1">
        <f t="array" aca="1" ref="Z84" ca="1">_xlfn.IFS($F84&lt;=Z$7,0,$G84&gt;Z$7,0,AND(Z$7&gt;$G84,Z$7&lt;$H84),$J84/12*0.5,$H84&lt;Z$7,$J84/12)</f>
        <v>0</v>
      </c>
      <c r="AA84" s="23" cm="1">
        <f t="array" aca="1" ref="AA84" ca="1">_xlfn.IFS($F84&lt;=AA$7,0,$G84&gt;AA$7,0,AND(AA$7&gt;$G84,AA$7&lt;$H84),$J84/12*0.5,$H84&lt;AA$7,$J84/12)</f>
        <v>0</v>
      </c>
      <c r="AB84" s="23" cm="1">
        <f t="array" aca="1" ref="AB84" ca="1">_xlfn.IFS($F84&lt;=AB$7,0,$G84&gt;AB$7,0,AND(AB$7&gt;$G84,AB$7&lt;$H84),$J84/12*0.5,$H84&lt;AB$7,$J84/12)</f>
        <v>0</v>
      </c>
      <c r="AC84" s="23" cm="1">
        <f t="array" aca="1" ref="AC84" ca="1">_xlfn.IFS($F84&lt;=AC$7,0,$G84&gt;AC$7,0,AND(AC$7&gt;$G84,AC$7&lt;$H84),$L84/12*0.5,$H84&lt;AC$7,$L84/12)</f>
        <v>0</v>
      </c>
      <c r="AD84" s="23" cm="1">
        <f t="array" aca="1" ref="AD84" ca="1">_xlfn.IFS($F84&lt;=AD$7,0,$G84&gt;AD$7,0,AND(AD$7&gt;$G84,AD$7&lt;$H84),$L84/12*0.5,$H84&lt;AD$7,$L84/12)</f>
        <v>0</v>
      </c>
      <c r="AE84" s="23" cm="1">
        <f t="array" aca="1" ref="AE84" ca="1">_xlfn.IFS($F84&lt;=AE$7,0,$G84&gt;AE$7,0,AND(AE$7&gt;$G84,AE$7&lt;$H84),$L84/12*0.5,$H84&lt;AE$7,$L84/12)</f>
        <v>0</v>
      </c>
      <c r="AF84" s="23" cm="1">
        <f t="array" aca="1" ref="AF84" ca="1">_xlfn.IFS($F84&lt;=AF$7,0,$G84&gt;AF$7,0,AND(AF$7&gt;$G84,AF$7&lt;$H84),$L84/12*0.5,$H84&lt;AF$7,$L84/12)</f>
        <v>0</v>
      </c>
      <c r="AG84" s="23" cm="1">
        <f t="array" aca="1" ref="AG84" ca="1">_xlfn.IFS($F84&lt;=AG$7,0,$G84&gt;AG$7,0,AND(AG$7&gt;$G84,AG$7&lt;$H84),$L84/12*0.5,$H84&lt;AG$7,$L84/12)</f>
        <v>0</v>
      </c>
      <c r="AH84" s="23" cm="1">
        <f t="array" aca="1" ref="AH84" ca="1">_xlfn.IFS($F84&lt;=AH$7,0,$G84&gt;AH$7,0,AND(AH$7&gt;$G84,AH$7&lt;$H84),$L84/12*0.5,$H84&lt;AH$7,$L84/12)</f>
        <v>0</v>
      </c>
      <c r="AI84" s="23" cm="1">
        <f t="array" aca="1" ref="AI84" ca="1">_xlfn.IFS($F84&lt;=AI$7,0,$G84&gt;AI$7,0,AND(AI$7&gt;$G84,AI$7&lt;$H84),$L84/12*0.5,$H84&lt;AI$7,$L84/12)</f>
        <v>0</v>
      </c>
      <c r="AJ84" s="23" cm="1">
        <f t="array" aca="1" ref="AJ84" ca="1">_xlfn.IFS($F84&lt;=AJ$7,0,$G84&gt;AJ$7,0,AND(AJ$7&gt;$G84,AJ$7&lt;$H84),$L84/12*0.5,$H84&lt;AJ$7,$L84/12)</f>
        <v>0</v>
      </c>
      <c r="AK84" s="23" cm="1">
        <f t="array" aca="1" ref="AK84" ca="1">_xlfn.IFS($F84&lt;=AK$7,0,$G84&gt;AK$7,0,AND(AK$7&gt;$G84,AK$7&lt;$H84),$L84/12*0.5,$H84&lt;AK$7,$L84/12)</f>
        <v>0</v>
      </c>
      <c r="AL84" s="23" cm="1">
        <f t="array" aca="1" ref="AL84" ca="1">_xlfn.IFS($F84&lt;=AL$7,0,$G84&gt;AL$7,0,AND(AL$7&gt;$G84,AL$7&lt;$H84),$L84/12*0.5,$H84&lt;AL$7,$L84/12)</f>
        <v>0</v>
      </c>
      <c r="AM84" s="23" cm="1">
        <f t="array" aca="1" ref="AM84" ca="1">_xlfn.IFS($F84&lt;=AM$7,0,$G84&gt;AM$7,0,AND(AM$7&gt;$G84,AM$7&lt;$H84),$L84/12*0.5,$H84&lt;AM$7,$L84/12)</f>
        <v>0</v>
      </c>
      <c r="AN84" s="23" cm="1">
        <f t="array" aca="1" ref="AN84" ca="1">_xlfn.IFS($F84&lt;=AN$7,0,$G84&gt;AN$7,0,AND(AN$7&gt;$G84,AN$7&lt;$H84),$L84/12*0.5,$H84&lt;AN$7,$L84/12)</f>
        <v>0</v>
      </c>
      <c r="AO84" s="23" cm="1">
        <f t="array" aca="1" ref="AO84" ca="1">_xlfn.IFS($F84&lt;=AO$7,0,$G84&gt;AO$7,0,AND(AO$7&gt;$G84,AO$7&lt;$H84),$N84/12*0.5,$H84&lt;AO$7,$N84/12)</f>
        <v>60.416666666666664</v>
      </c>
      <c r="AP84" s="23" cm="1">
        <f t="array" aca="1" ref="AP84" ca="1">_xlfn.IFS($F84&lt;=AP$7,0,$G84&gt;AP$7,0,AND(AP$7&gt;$G84,AP$7&lt;$H84),$N84/12*0.5,$H84&lt;AP$7,$N84/12)</f>
        <v>60.416666666666664</v>
      </c>
      <c r="AQ84" s="23" cm="1">
        <f t="array" aca="1" ref="AQ84" ca="1">_xlfn.IFS($F84&lt;=AQ$7,0,$G84&gt;AQ$7,0,AND(AQ$7&gt;$G84,AQ$7&lt;$H84),$N84/12*0.5,$H84&lt;AQ$7,$N84/12)</f>
        <v>60.416666666666664</v>
      </c>
      <c r="AR84" s="23" cm="1">
        <f t="array" aca="1" ref="AR84" ca="1">_xlfn.IFS($F84&lt;=AR$7,0,$G84&gt;AR$7,0,AND(AR$7&gt;$G84,AR$7&lt;$H84),$N84/12*0.5,$H84&lt;AR$7,$N84/12)</f>
        <v>120.83333333333333</v>
      </c>
      <c r="AS84" s="23" cm="1">
        <f t="array" aca="1" ref="AS84" ca="1">_xlfn.IFS($F84&lt;=AS$7,0,$G84&gt;AS$7,0,AND(AS$7&gt;$G84,AS$7&lt;$H84),$N84/12*0.5,$H84&lt;AS$7,$N84/12)</f>
        <v>120.83333333333333</v>
      </c>
      <c r="AT84" s="23" cm="1">
        <f t="array" aca="1" ref="AT84" ca="1">_xlfn.IFS($F84&lt;=AT$7,0,$G84&gt;AT$7,0,AND(AT$7&gt;$G84,AT$7&lt;$H84),$N84/12*0.5,$H84&lt;AT$7,$N84/12)</f>
        <v>120.83333333333333</v>
      </c>
      <c r="AU84" s="23" cm="1">
        <f t="array" aca="1" ref="AU84" ca="1">_xlfn.IFS($F84&lt;=AU$7,0,$G84&gt;AU$7,0,AND(AU$7&gt;$G84,AU$7&lt;$H84),$N84/12*0.5,$H84&lt;AU$7,$N84/12)</f>
        <v>120.83333333333333</v>
      </c>
      <c r="AV84" s="23" cm="1">
        <f t="array" aca="1" ref="AV84" ca="1">_xlfn.IFS($F84&lt;=AV$7,0,$G84&gt;AV$7,0,AND(AV$7&gt;$G84,AV$7&lt;$H84),$N84/12*0.5,$H84&lt;AV$7,$N84/12)</f>
        <v>120.83333333333333</v>
      </c>
      <c r="AW84" s="23" cm="1">
        <f t="array" aca="1" ref="AW84" ca="1">_xlfn.IFS($F84&lt;=AW$7,0,$G84&gt;AW$7,0,AND(AW$7&gt;$G84,AW$7&lt;$H84),$N84/12*0.5,$H84&lt;AW$7,$N84/12)</f>
        <v>120.83333333333333</v>
      </c>
      <c r="AX84" s="23" cm="1">
        <f t="array" aca="1" ref="AX84" ca="1">_xlfn.IFS($F84&lt;=AX$7,0,$G84&gt;AX$7,0,AND(AX$7&gt;$G84,AX$7&lt;$H84),$N84/12*0.5,$H84&lt;AX$7,$N84/12)</f>
        <v>120.83333333333333</v>
      </c>
      <c r="AY84" s="23" cm="1">
        <f t="array" aca="1" ref="AY84" ca="1">_xlfn.IFS($F84&lt;=AY$7,0,$G84&gt;AY$7,0,AND(AY$7&gt;$G84,AY$7&lt;$H84),$N84/12*0.5,$H84&lt;AY$7,$N84/12)</f>
        <v>120.83333333333333</v>
      </c>
    </row>
    <row r="85" spans="1:51" ht="13" x14ac:dyDescent="0.15">
      <c r="A85" s="47"/>
      <c r="B85" s="87">
        <v>78</v>
      </c>
      <c r="C85" s="87" t="s">
        <v>30</v>
      </c>
      <c r="D85" s="88" t="s">
        <v>18</v>
      </c>
      <c r="E85" s="108">
        <v>46218</v>
      </c>
      <c r="F85" s="108" t="s">
        <v>7</v>
      </c>
      <c r="G85" s="21">
        <f>E85+'Assumptions (START HERE)'!$C$17</f>
        <v>46398</v>
      </c>
      <c r="H85" s="21">
        <f>E85+'Assumptions (START HERE)'!$C$18</f>
        <v>46488</v>
      </c>
      <c r="I85" s="91"/>
      <c r="J85" s="23" cm="1">
        <f t="array" aca="1" ref="J85" ca="1">IF(ISBLANK(I85),
INDEX('Assumptions (START HERE)'!$B$23:$E$26,
MATCH(MID(CELL("filename",$A$1),FIND("]",CELL("filename",$A$1))+1,255),'Assumptions (START HERE)'!$B$23:$B$26,0),
MATCH(J$3,'Assumptions (START HERE)'!$B$23:$E$23,0)),I85)</f>
        <v>1350</v>
      </c>
      <c r="K85" s="91"/>
      <c r="L85" s="23" cm="1">
        <f t="array" aca="1" ref="L85" ca="1">IF(ISBLANK(K85),
INDEX('Assumptions (START HERE)'!$B$23:$E$26,
MATCH(MID(CELL("filename",$A$1),FIND("]",CELL("filename",$A$1))+1,255),'Assumptions (START HERE)'!$B$23:$B$26,0),
MATCH(L$3,'Assumptions (START HERE)'!$B$23:$E$23,0)),K85)</f>
        <v>1450</v>
      </c>
      <c r="M85" s="91"/>
      <c r="N85" s="23" cm="1">
        <f t="array" aca="1" ref="N85" ca="1">IF(ISBLANK(M85),
INDEX('Assumptions (START HERE)'!$B$23:$E$26,
MATCH(MID(CELL("filename",$A$1),FIND("]",CELL("filename",$A$1))+1,255),'Assumptions (START HERE)'!$B$23:$B$26,0),
MATCH(N$3,'Assumptions (START HERE)'!$B$23:$E$23,0)),M85)</f>
        <v>1450</v>
      </c>
      <c r="P85" s="23" cm="1">
        <f t="array" aca="1" ref="P85" ca="1">_xlfn.IFS($F85&lt;=P$7,0,$G85&gt;P$7,0,AND(P$7&gt;$G85,P$7&lt;$H85),$J85/12*0.5,$H85&lt;P$7,$J85/12)</f>
        <v>0</v>
      </c>
      <c r="Q85" s="23" cm="1">
        <f t="array" aca="1" ref="Q85" ca="1">_xlfn.IFS($F85&lt;=Q$7,0,$G85&gt;Q$7,0,AND(Q$7&gt;$G85,Q$7&lt;$H85),$J85/12*0.5,$H85&lt;Q$7,$J85/12)</f>
        <v>0</v>
      </c>
      <c r="R85" s="23" cm="1">
        <f t="array" aca="1" ref="R85" ca="1">_xlfn.IFS($F85&lt;=R$7,0,$G85&gt;R$7,0,AND(R$7&gt;$G85,R$7&lt;$H85),$J85/12*0.5,$H85&lt;R$7,$J85/12)</f>
        <v>0</v>
      </c>
      <c r="S85" s="23" cm="1">
        <f t="array" aca="1" ref="S85" ca="1">_xlfn.IFS($F85&lt;=S$7,0,$G85&gt;S$7,0,AND(S$7&gt;$G85,S$7&lt;$H85),$J85/12*0.5,$H85&lt;S$7,$J85/12)</f>
        <v>0</v>
      </c>
      <c r="T85" s="23" cm="1">
        <f t="array" aca="1" ref="T85" ca="1">_xlfn.IFS($F85&lt;=T$7,0,$G85&gt;T$7,0,AND(T$7&gt;$G85,T$7&lt;$H85),$J85/12*0.5,$H85&lt;T$7,$J85/12)</f>
        <v>0</v>
      </c>
      <c r="U85" s="23" cm="1">
        <f t="array" aca="1" ref="U85" ca="1">_xlfn.IFS($F85&lt;=U$7,0,$G85&gt;U$7,0,AND(U$7&gt;$G85,U$7&lt;$H85),$J85/12*0.5,$H85&lt;U$7,$J85/12)</f>
        <v>0</v>
      </c>
      <c r="V85" s="23" cm="1">
        <f t="array" aca="1" ref="V85" ca="1">_xlfn.IFS($F85&lt;=V$7,0,$G85&gt;V$7,0,AND(V$7&gt;$G85,V$7&lt;$H85),$J85/12*0.5,$H85&lt;V$7,$J85/12)</f>
        <v>0</v>
      </c>
      <c r="W85" s="23" cm="1">
        <f t="array" aca="1" ref="W85" ca="1">_xlfn.IFS($F85&lt;=W$7,0,$G85&gt;W$7,0,AND(W$7&gt;$G85,W$7&lt;$H85),$J85/12*0.5,$H85&lt;W$7,$J85/12)</f>
        <v>0</v>
      </c>
      <c r="X85" s="23" cm="1">
        <f t="array" aca="1" ref="X85" ca="1">_xlfn.IFS($F85&lt;=X$7,0,$G85&gt;X$7,0,AND(X$7&gt;$G85,X$7&lt;$H85),$J85/12*0.5,$H85&lt;X$7,$J85/12)</f>
        <v>0</v>
      </c>
      <c r="Y85" s="23" cm="1">
        <f t="array" aca="1" ref="Y85" ca="1">_xlfn.IFS($F85&lt;=Y$7,0,$G85&gt;Y$7,0,AND(Y$7&gt;$G85,Y$7&lt;$H85),$J85/12*0.5,$H85&lt;Y$7,$J85/12)</f>
        <v>0</v>
      </c>
      <c r="Z85" s="23" cm="1">
        <f t="array" aca="1" ref="Z85" ca="1">_xlfn.IFS($F85&lt;=Z$7,0,$G85&gt;Z$7,0,AND(Z$7&gt;$G85,Z$7&lt;$H85),$J85/12*0.5,$H85&lt;Z$7,$J85/12)</f>
        <v>0</v>
      </c>
      <c r="AA85" s="23" cm="1">
        <f t="array" aca="1" ref="AA85" ca="1">_xlfn.IFS($F85&lt;=AA$7,0,$G85&gt;AA$7,0,AND(AA$7&gt;$G85,AA$7&lt;$H85),$J85/12*0.5,$H85&lt;AA$7,$J85/12)</f>
        <v>0</v>
      </c>
      <c r="AB85" s="23" cm="1">
        <f t="array" aca="1" ref="AB85" ca="1">_xlfn.IFS($F85&lt;=AB$7,0,$G85&gt;AB$7,0,AND(AB$7&gt;$G85,AB$7&lt;$H85),$J85/12*0.5,$H85&lt;AB$7,$J85/12)</f>
        <v>0</v>
      </c>
      <c r="AC85" s="23" cm="1">
        <f t="array" aca="1" ref="AC85" ca="1">_xlfn.IFS($F85&lt;=AC$7,0,$G85&gt;AC$7,0,AND(AC$7&gt;$G85,AC$7&lt;$H85),$L85/12*0.5,$H85&lt;AC$7,$L85/12)</f>
        <v>0</v>
      </c>
      <c r="AD85" s="23" cm="1">
        <f t="array" aca="1" ref="AD85" ca="1">_xlfn.IFS($F85&lt;=AD$7,0,$G85&gt;AD$7,0,AND(AD$7&gt;$G85,AD$7&lt;$H85),$L85/12*0.5,$H85&lt;AD$7,$L85/12)</f>
        <v>0</v>
      </c>
      <c r="AE85" s="23" cm="1">
        <f t="array" aca="1" ref="AE85" ca="1">_xlfn.IFS($F85&lt;=AE$7,0,$G85&gt;AE$7,0,AND(AE$7&gt;$G85,AE$7&lt;$H85),$L85/12*0.5,$H85&lt;AE$7,$L85/12)</f>
        <v>0</v>
      </c>
      <c r="AF85" s="23" cm="1">
        <f t="array" aca="1" ref="AF85" ca="1">_xlfn.IFS($F85&lt;=AF$7,0,$G85&gt;AF$7,0,AND(AF$7&gt;$G85,AF$7&lt;$H85),$L85/12*0.5,$H85&lt;AF$7,$L85/12)</f>
        <v>0</v>
      </c>
      <c r="AG85" s="23" cm="1">
        <f t="array" aca="1" ref="AG85" ca="1">_xlfn.IFS($F85&lt;=AG$7,0,$G85&gt;AG$7,0,AND(AG$7&gt;$G85,AG$7&lt;$H85),$L85/12*0.5,$H85&lt;AG$7,$L85/12)</f>
        <v>0</v>
      </c>
      <c r="AH85" s="23" cm="1">
        <f t="array" aca="1" ref="AH85" ca="1">_xlfn.IFS($F85&lt;=AH$7,0,$G85&gt;AH$7,0,AND(AH$7&gt;$G85,AH$7&lt;$H85),$L85/12*0.5,$H85&lt;AH$7,$L85/12)</f>
        <v>0</v>
      </c>
      <c r="AI85" s="23" cm="1">
        <f t="array" aca="1" ref="AI85" ca="1">_xlfn.IFS($F85&lt;=AI$7,0,$G85&gt;AI$7,0,AND(AI$7&gt;$G85,AI$7&lt;$H85),$L85/12*0.5,$H85&lt;AI$7,$L85/12)</f>
        <v>0</v>
      </c>
      <c r="AJ85" s="23" cm="1">
        <f t="array" aca="1" ref="AJ85" ca="1">_xlfn.IFS($F85&lt;=AJ$7,0,$G85&gt;AJ$7,0,AND(AJ$7&gt;$G85,AJ$7&lt;$H85),$L85/12*0.5,$H85&lt;AJ$7,$L85/12)</f>
        <v>0</v>
      </c>
      <c r="AK85" s="23" cm="1">
        <f t="array" aca="1" ref="AK85" ca="1">_xlfn.IFS($F85&lt;=AK$7,0,$G85&gt;AK$7,0,AND(AK$7&gt;$G85,AK$7&lt;$H85),$L85/12*0.5,$H85&lt;AK$7,$L85/12)</f>
        <v>0</v>
      </c>
      <c r="AL85" s="23" cm="1">
        <f t="array" aca="1" ref="AL85" ca="1">_xlfn.IFS($F85&lt;=AL$7,0,$G85&gt;AL$7,0,AND(AL$7&gt;$G85,AL$7&lt;$H85),$L85/12*0.5,$H85&lt;AL$7,$L85/12)</f>
        <v>0</v>
      </c>
      <c r="AM85" s="23" cm="1">
        <f t="array" aca="1" ref="AM85" ca="1">_xlfn.IFS($F85&lt;=AM$7,0,$G85&gt;AM$7,0,AND(AM$7&gt;$G85,AM$7&lt;$H85),$L85/12*0.5,$H85&lt;AM$7,$L85/12)</f>
        <v>0</v>
      </c>
      <c r="AN85" s="23" cm="1">
        <f t="array" aca="1" ref="AN85" ca="1">_xlfn.IFS($F85&lt;=AN$7,0,$G85&gt;AN$7,0,AND(AN$7&gt;$G85,AN$7&lt;$H85),$L85/12*0.5,$H85&lt;AN$7,$L85/12)</f>
        <v>0</v>
      </c>
      <c r="AO85" s="23" cm="1">
        <f t="array" aca="1" ref="AO85" ca="1">_xlfn.IFS($F85&lt;=AO$7,0,$G85&gt;AO$7,0,AND(AO$7&gt;$G85,AO$7&lt;$H85),$N85/12*0.5,$H85&lt;AO$7,$N85/12)</f>
        <v>60.416666666666664</v>
      </c>
      <c r="AP85" s="23" cm="1">
        <f t="array" aca="1" ref="AP85" ca="1">_xlfn.IFS($F85&lt;=AP$7,0,$G85&gt;AP$7,0,AND(AP$7&gt;$G85,AP$7&lt;$H85),$N85/12*0.5,$H85&lt;AP$7,$N85/12)</f>
        <v>60.416666666666664</v>
      </c>
      <c r="AQ85" s="23" cm="1">
        <f t="array" aca="1" ref="AQ85" ca="1">_xlfn.IFS($F85&lt;=AQ$7,0,$G85&gt;AQ$7,0,AND(AQ$7&gt;$G85,AQ$7&lt;$H85),$N85/12*0.5,$H85&lt;AQ$7,$N85/12)</f>
        <v>60.416666666666664</v>
      </c>
      <c r="AR85" s="23" cm="1">
        <f t="array" aca="1" ref="AR85" ca="1">_xlfn.IFS($F85&lt;=AR$7,0,$G85&gt;AR$7,0,AND(AR$7&gt;$G85,AR$7&lt;$H85),$N85/12*0.5,$H85&lt;AR$7,$N85/12)</f>
        <v>120.83333333333333</v>
      </c>
      <c r="AS85" s="23" cm="1">
        <f t="array" aca="1" ref="AS85" ca="1">_xlfn.IFS($F85&lt;=AS$7,0,$G85&gt;AS$7,0,AND(AS$7&gt;$G85,AS$7&lt;$H85),$N85/12*0.5,$H85&lt;AS$7,$N85/12)</f>
        <v>120.83333333333333</v>
      </c>
      <c r="AT85" s="23" cm="1">
        <f t="array" aca="1" ref="AT85" ca="1">_xlfn.IFS($F85&lt;=AT$7,0,$G85&gt;AT$7,0,AND(AT$7&gt;$G85,AT$7&lt;$H85),$N85/12*0.5,$H85&lt;AT$7,$N85/12)</f>
        <v>120.83333333333333</v>
      </c>
      <c r="AU85" s="23" cm="1">
        <f t="array" aca="1" ref="AU85" ca="1">_xlfn.IFS($F85&lt;=AU$7,0,$G85&gt;AU$7,0,AND(AU$7&gt;$G85,AU$7&lt;$H85),$N85/12*0.5,$H85&lt;AU$7,$N85/12)</f>
        <v>120.83333333333333</v>
      </c>
      <c r="AV85" s="23" cm="1">
        <f t="array" aca="1" ref="AV85" ca="1">_xlfn.IFS($F85&lt;=AV$7,0,$G85&gt;AV$7,0,AND(AV$7&gt;$G85,AV$7&lt;$H85),$N85/12*0.5,$H85&lt;AV$7,$N85/12)</f>
        <v>120.83333333333333</v>
      </c>
      <c r="AW85" s="23" cm="1">
        <f t="array" aca="1" ref="AW85" ca="1">_xlfn.IFS($F85&lt;=AW$7,0,$G85&gt;AW$7,0,AND(AW$7&gt;$G85,AW$7&lt;$H85),$N85/12*0.5,$H85&lt;AW$7,$N85/12)</f>
        <v>120.83333333333333</v>
      </c>
      <c r="AX85" s="23" cm="1">
        <f t="array" aca="1" ref="AX85" ca="1">_xlfn.IFS($F85&lt;=AX$7,0,$G85&gt;AX$7,0,AND(AX$7&gt;$G85,AX$7&lt;$H85),$N85/12*0.5,$H85&lt;AX$7,$N85/12)</f>
        <v>120.83333333333333</v>
      </c>
      <c r="AY85" s="23" cm="1">
        <f t="array" aca="1" ref="AY85" ca="1">_xlfn.IFS($F85&lt;=AY$7,0,$G85&gt;AY$7,0,AND(AY$7&gt;$G85,AY$7&lt;$H85),$N85/12*0.5,$H85&lt;AY$7,$N85/12)</f>
        <v>120.83333333333333</v>
      </c>
    </row>
    <row r="86" spans="1:51" ht="13" x14ac:dyDescent="0.15">
      <c r="A86" s="47"/>
      <c r="B86" s="87">
        <v>79</v>
      </c>
      <c r="C86" s="87" t="s">
        <v>30</v>
      </c>
      <c r="D86" s="88" t="s">
        <v>18</v>
      </c>
      <c r="E86" s="108">
        <v>46218</v>
      </c>
      <c r="F86" s="108" t="s">
        <v>7</v>
      </c>
      <c r="G86" s="21">
        <f>E86+'Assumptions (START HERE)'!$C$17</f>
        <v>46398</v>
      </c>
      <c r="H86" s="21">
        <f>E86+'Assumptions (START HERE)'!$C$18</f>
        <v>46488</v>
      </c>
      <c r="I86" s="91"/>
      <c r="J86" s="23" cm="1">
        <f t="array" aca="1" ref="J86" ca="1">IF(ISBLANK(I86),
INDEX('Assumptions (START HERE)'!$B$23:$E$26,
MATCH(MID(CELL("filename",$A$1),FIND("]",CELL("filename",$A$1))+1,255),'Assumptions (START HERE)'!$B$23:$B$26,0),
MATCH(J$3,'Assumptions (START HERE)'!$B$23:$E$23,0)),I86)</f>
        <v>1350</v>
      </c>
      <c r="K86" s="91"/>
      <c r="L86" s="23" cm="1">
        <f t="array" aca="1" ref="L86" ca="1">IF(ISBLANK(K86),
INDEX('Assumptions (START HERE)'!$B$23:$E$26,
MATCH(MID(CELL("filename",$A$1),FIND("]",CELL("filename",$A$1))+1,255),'Assumptions (START HERE)'!$B$23:$B$26,0),
MATCH(L$3,'Assumptions (START HERE)'!$B$23:$E$23,0)),K86)</f>
        <v>1450</v>
      </c>
      <c r="M86" s="91"/>
      <c r="N86" s="23" cm="1">
        <f t="array" aca="1" ref="N86" ca="1">IF(ISBLANK(M86),
INDEX('Assumptions (START HERE)'!$B$23:$E$26,
MATCH(MID(CELL("filename",$A$1),FIND("]",CELL("filename",$A$1))+1,255),'Assumptions (START HERE)'!$B$23:$B$26,0),
MATCH(N$3,'Assumptions (START HERE)'!$B$23:$E$23,0)),M86)</f>
        <v>1450</v>
      </c>
      <c r="P86" s="23" cm="1">
        <f t="array" aca="1" ref="P86" ca="1">_xlfn.IFS($F86&lt;=P$7,0,$G86&gt;P$7,0,AND(P$7&gt;$G86,P$7&lt;$H86),$J86/12*0.5,$H86&lt;P$7,$J86/12)</f>
        <v>0</v>
      </c>
      <c r="Q86" s="23" cm="1">
        <f t="array" aca="1" ref="Q86" ca="1">_xlfn.IFS($F86&lt;=Q$7,0,$G86&gt;Q$7,0,AND(Q$7&gt;$G86,Q$7&lt;$H86),$J86/12*0.5,$H86&lt;Q$7,$J86/12)</f>
        <v>0</v>
      </c>
      <c r="R86" s="23" cm="1">
        <f t="array" aca="1" ref="R86" ca="1">_xlfn.IFS($F86&lt;=R$7,0,$G86&gt;R$7,0,AND(R$7&gt;$G86,R$7&lt;$H86),$J86/12*0.5,$H86&lt;R$7,$J86/12)</f>
        <v>0</v>
      </c>
      <c r="S86" s="23" cm="1">
        <f t="array" aca="1" ref="S86" ca="1">_xlfn.IFS($F86&lt;=S$7,0,$G86&gt;S$7,0,AND(S$7&gt;$G86,S$7&lt;$H86),$J86/12*0.5,$H86&lt;S$7,$J86/12)</f>
        <v>0</v>
      </c>
      <c r="T86" s="23" cm="1">
        <f t="array" aca="1" ref="T86" ca="1">_xlfn.IFS($F86&lt;=T$7,0,$G86&gt;T$7,0,AND(T$7&gt;$G86,T$7&lt;$H86),$J86/12*0.5,$H86&lt;T$7,$J86/12)</f>
        <v>0</v>
      </c>
      <c r="U86" s="23" cm="1">
        <f t="array" aca="1" ref="U86" ca="1">_xlfn.IFS($F86&lt;=U$7,0,$G86&gt;U$7,0,AND(U$7&gt;$G86,U$7&lt;$H86),$J86/12*0.5,$H86&lt;U$7,$J86/12)</f>
        <v>0</v>
      </c>
      <c r="V86" s="23" cm="1">
        <f t="array" aca="1" ref="V86" ca="1">_xlfn.IFS($F86&lt;=V$7,0,$G86&gt;V$7,0,AND(V$7&gt;$G86,V$7&lt;$H86),$J86/12*0.5,$H86&lt;V$7,$J86/12)</f>
        <v>0</v>
      </c>
      <c r="W86" s="23" cm="1">
        <f t="array" aca="1" ref="W86" ca="1">_xlfn.IFS($F86&lt;=W$7,0,$G86&gt;W$7,0,AND(W$7&gt;$G86,W$7&lt;$H86),$J86/12*0.5,$H86&lt;W$7,$J86/12)</f>
        <v>0</v>
      </c>
      <c r="X86" s="23" cm="1">
        <f t="array" aca="1" ref="X86" ca="1">_xlfn.IFS($F86&lt;=X$7,0,$G86&gt;X$7,0,AND(X$7&gt;$G86,X$7&lt;$H86),$J86/12*0.5,$H86&lt;X$7,$J86/12)</f>
        <v>0</v>
      </c>
      <c r="Y86" s="23" cm="1">
        <f t="array" aca="1" ref="Y86" ca="1">_xlfn.IFS($F86&lt;=Y$7,0,$G86&gt;Y$7,0,AND(Y$7&gt;$G86,Y$7&lt;$H86),$J86/12*0.5,$H86&lt;Y$7,$J86/12)</f>
        <v>0</v>
      </c>
      <c r="Z86" s="23" cm="1">
        <f t="array" aca="1" ref="Z86" ca="1">_xlfn.IFS($F86&lt;=Z$7,0,$G86&gt;Z$7,0,AND(Z$7&gt;$G86,Z$7&lt;$H86),$J86/12*0.5,$H86&lt;Z$7,$J86/12)</f>
        <v>0</v>
      </c>
      <c r="AA86" s="23" cm="1">
        <f t="array" aca="1" ref="AA86" ca="1">_xlfn.IFS($F86&lt;=AA$7,0,$G86&gt;AA$7,0,AND(AA$7&gt;$G86,AA$7&lt;$H86),$J86/12*0.5,$H86&lt;AA$7,$J86/12)</f>
        <v>0</v>
      </c>
      <c r="AB86" s="23" cm="1">
        <f t="array" aca="1" ref="AB86" ca="1">_xlfn.IFS($F86&lt;=AB$7,0,$G86&gt;AB$7,0,AND(AB$7&gt;$G86,AB$7&lt;$H86),$J86/12*0.5,$H86&lt;AB$7,$J86/12)</f>
        <v>0</v>
      </c>
      <c r="AC86" s="23" cm="1">
        <f t="array" aca="1" ref="AC86" ca="1">_xlfn.IFS($F86&lt;=AC$7,0,$G86&gt;AC$7,0,AND(AC$7&gt;$G86,AC$7&lt;$H86),$L86/12*0.5,$H86&lt;AC$7,$L86/12)</f>
        <v>0</v>
      </c>
      <c r="AD86" s="23" cm="1">
        <f t="array" aca="1" ref="AD86" ca="1">_xlfn.IFS($F86&lt;=AD$7,0,$G86&gt;AD$7,0,AND(AD$7&gt;$G86,AD$7&lt;$H86),$L86/12*0.5,$H86&lt;AD$7,$L86/12)</f>
        <v>0</v>
      </c>
      <c r="AE86" s="23" cm="1">
        <f t="array" aca="1" ref="AE86" ca="1">_xlfn.IFS($F86&lt;=AE$7,0,$G86&gt;AE$7,0,AND(AE$7&gt;$G86,AE$7&lt;$H86),$L86/12*0.5,$H86&lt;AE$7,$L86/12)</f>
        <v>0</v>
      </c>
      <c r="AF86" s="23" cm="1">
        <f t="array" aca="1" ref="AF86" ca="1">_xlfn.IFS($F86&lt;=AF$7,0,$G86&gt;AF$7,0,AND(AF$7&gt;$G86,AF$7&lt;$H86),$L86/12*0.5,$H86&lt;AF$7,$L86/12)</f>
        <v>0</v>
      </c>
      <c r="AG86" s="23" cm="1">
        <f t="array" aca="1" ref="AG86" ca="1">_xlfn.IFS($F86&lt;=AG$7,0,$G86&gt;AG$7,0,AND(AG$7&gt;$G86,AG$7&lt;$H86),$L86/12*0.5,$H86&lt;AG$7,$L86/12)</f>
        <v>0</v>
      </c>
      <c r="AH86" s="23" cm="1">
        <f t="array" aca="1" ref="AH86" ca="1">_xlfn.IFS($F86&lt;=AH$7,0,$G86&gt;AH$7,0,AND(AH$7&gt;$G86,AH$7&lt;$H86),$L86/12*0.5,$H86&lt;AH$7,$L86/12)</f>
        <v>0</v>
      </c>
      <c r="AI86" s="23" cm="1">
        <f t="array" aca="1" ref="AI86" ca="1">_xlfn.IFS($F86&lt;=AI$7,0,$G86&gt;AI$7,0,AND(AI$7&gt;$G86,AI$7&lt;$H86),$L86/12*0.5,$H86&lt;AI$7,$L86/12)</f>
        <v>0</v>
      </c>
      <c r="AJ86" s="23" cm="1">
        <f t="array" aca="1" ref="AJ86" ca="1">_xlfn.IFS($F86&lt;=AJ$7,0,$G86&gt;AJ$7,0,AND(AJ$7&gt;$G86,AJ$7&lt;$H86),$L86/12*0.5,$H86&lt;AJ$7,$L86/12)</f>
        <v>0</v>
      </c>
      <c r="AK86" s="23" cm="1">
        <f t="array" aca="1" ref="AK86" ca="1">_xlfn.IFS($F86&lt;=AK$7,0,$G86&gt;AK$7,0,AND(AK$7&gt;$G86,AK$7&lt;$H86),$L86/12*0.5,$H86&lt;AK$7,$L86/12)</f>
        <v>0</v>
      </c>
      <c r="AL86" s="23" cm="1">
        <f t="array" aca="1" ref="AL86" ca="1">_xlfn.IFS($F86&lt;=AL$7,0,$G86&gt;AL$7,0,AND(AL$7&gt;$G86,AL$7&lt;$H86),$L86/12*0.5,$H86&lt;AL$7,$L86/12)</f>
        <v>0</v>
      </c>
      <c r="AM86" s="23" cm="1">
        <f t="array" aca="1" ref="AM86" ca="1">_xlfn.IFS($F86&lt;=AM$7,0,$G86&gt;AM$7,0,AND(AM$7&gt;$G86,AM$7&lt;$H86),$L86/12*0.5,$H86&lt;AM$7,$L86/12)</f>
        <v>0</v>
      </c>
      <c r="AN86" s="23" cm="1">
        <f t="array" aca="1" ref="AN86" ca="1">_xlfn.IFS($F86&lt;=AN$7,0,$G86&gt;AN$7,0,AND(AN$7&gt;$G86,AN$7&lt;$H86),$L86/12*0.5,$H86&lt;AN$7,$L86/12)</f>
        <v>0</v>
      </c>
      <c r="AO86" s="23" cm="1">
        <f t="array" aca="1" ref="AO86" ca="1">_xlfn.IFS($F86&lt;=AO$7,0,$G86&gt;AO$7,0,AND(AO$7&gt;$G86,AO$7&lt;$H86),$N86/12*0.5,$H86&lt;AO$7,$N86/12)</f>
        <v>60.416666666666664</v>
      </c>
      <c r="AP86" s="23" cm="1">
        <f t="array" aca="1" ref="AP86" ca="1">_xlfn.IFS($F86&lt;=AP$7,0,$G86&gt;AP$7,0,AND(AP$7&gt;$G86,AP$7&lt;$H86),$N86/12*0.5,$H86&lt;AP$7,$N86/12)</f>
        <v>60.416666666666664</v>
      </c>
      <c r="AQ86" s="23" cm="1">
        <f t="array" aca="1" ref="AQ86" ca="1">_xlfn.IFS($F86&lt;=AQ$7,0,$G86&gt;AQ$7,0,AND(AQ$7&gt;$G86,AQ$7&lt;$H86),$N86/12*0.5,$H86&lt;AQ$7,$N86/12)</f>
        <v>60.416666666666664</v>
      </c>
      <c r="AR86" s="23" cm="1">
        <f t="array" aca="1" ref="AR86" ca="1">_xlfn.IFS($F86&lt;=AR$7,0,$G86&gt;AR$7,0,AND(AR$7&gt;$G86,AR$7&lt;$H86),$N86/12*0.5,$H86&lt;AR$7,$N86/12)</f>
        <v>120.83333333333333</v>
      </c>
      <c r="AS86" s="23" cm="1">
        <f t="array" aca="1" ref="AS86" ca="1">_xlfn.IFS($F86&lt;=AS$7,0,$G86&gt;AS$7,0,AND(AS$7&gt;$G86,AS$7&lt;$H86),$N86/12*0.5,$H86&lt;AS$7,$N86/12)</f>
        <v>120.83333333333333</v>
      </c>
      <c r="AT86" s="23" cm="1">
        <f t="array" aca="1" ref="AT86" ca="1">_xlfn.IFS($F86&lt;=AT$7,0,$G86&gt;AT$7,0,AND(AT$7&gt;$G86,AT$7&lt;$H86),$N86/12*0.5,$H86&lt;AT$7,$N86/12)</f>
        <v>120.83333333333333</v>
      </c>
      <c r="AU86" s="23" cm="1">
        <f t="array" aca="1" ref="AU86" ca="1">_xlfn.IFS($F86&lt;=AU$7,0,$G86&gt;AU$7,0,AND(AU$7&gt;$G86,AU$7&lt;$H86),$N86/12*0.5,$H86&lt;AU$7,$N86/12)</f>
        <v>120.83333333333333</v>
      </c>
      <c r="AV86" s="23" cm="1">
        <f t="array" aca="1" ref="AV86" ca="1">_xlfn.IFS($F86&lt;=AV$7,0,$G86&gt;AV$7,0,AND(AV$7&gt;$G86,AV$7&lt;$H86),$N86/12*0.5,$H86&lt;AV$7,$N86/12)</f>
        <v>120.83333333333333</v>
      </c>
      <c r="AW86" s="23" cm="1">
        <f t="array" aca="1" ref="AW86" ca="1">_xlfn.IFS($F86&lt;=AW$7,0,$G86&gt;AW$7,0,AND(AW$7&gt;$G86,AW$7&lt;$H86),$N86/12*0.5,$H86&lt;AW$7,$N86/12)</f>
        <v>120.83333333333333</v>
      </c>
      <c r="AX86" s="23" cm="1">
        <f t="array" aca="1" ref="AX86" ca="1">_xlfn.IFS($F86&lt;=AX$7,0,$G86&gt;AX$7,0,AND(AX$7&gt;$G86,AX$7&lt;$H86),$N86/12*0.5,$H86&lt;AX$7,$N86/12)</f>
        <v>120.83333333333333</v>
      </c>
      <c r="AY86" s="23" cm="1">
        <f t="array" aca="1" ref="AY86" ca="1">_xlfn.IFS($F86&lt;=AY$7,0,$G86&gt;AY$7,0,AND(AY$7&gt;$G86,AY$7&lt;$H86),$N86/12*0.5,$H86&lt;AY$7,$N86/12)</f>
        <v>120.83333333333333</v>
      </c>
    </row>
    <row r="87" spans="1:51" ht="13" x14ac:dyDescent="0.15">
      <c r="A87" s="47"/>
      <c r="B87" s="87">
        <v>80</v>
      </c>
      <c r="C87" s="87" t="s">
        <v>30</v>
      </c>
      <c r="D87" s="88" t="s">
        <v>18</v>
      </c>
      <c r="E87" s="108">
        <v>46218</v>
      </c>
      <c r="F87" s="108" t="s">
        <v>7</v>
      </c>
      <c r="G87" s="21">
        <f>E87+'Assumptions (START HERE)'!$C$17</f>
        <v>46398</v>
      </c>
      <c r="H87" s="21">
        <f>E87+'Assumptions (START HERE)'!$C$18</f>
        <v>46488</v>
      </c>
      <c r="I87" s="91"/>
      <c r="J87" s="23" cm="1">
        <f t="array" aca="1" ref="J87" ca="1">IF(ISBLANK(I87),
INDEX('Assumptions (START HERE)'!$B$23:$E$26,
MATCH(MID(CELL("filename",$A$1),FIND("]",CELL("filename",$A$1))+1,255),'Assumptions (START HERE)'!$B$23:$B$26,0),
MATCH(J$3,'Assumptions (START HERE)'!$B$23:$E$23,0)),I87)</f>
        <v>1350</v>
      </c>
      <c r="K87" s="91"/>
      <c r="L87" s="23" cm="1">
        <f t="array" aca="1" ref="L87" ca="1">IF(ISBLANK(K87),
INDEX('Assumptions (START HERE)'!$B$23:$E$26,
MATCH(MID(CELL("filename",$A$1),FIND("]",CELL("filename",$A$1))+1,255),'Assumptions (START HERE)'!$B$23:$B$26,0),
MATCH(L$3,'Assumptions (START HERE)'!$B$23:$E$23,0)),K87)</f>
        <v>1450</v>
      </c>
      <c r="M87" s="91"/>
      <c r="N87" s="23" cm="1">
        <f t="array" aca="1" ref="N87" ca="1">IF(ISBLANK(M87),
INDEX('Assumptions (START HERE)'!$B$23:$E$26,
MATCH(MID(CELL("filename",$A$1),FIND("]",CELL("filename",$A$1))+1,255),'Assumptions (START HERE)'!$B$23:$B$26,0),
MATCH(N$3,'Assumptions (START HERE)'!$B$23:$E$23,0)),M87)</f>
        <v>1450</v>
      </c>
      <c r="P87" s="23" cm="1">
        <f t="array" aca="1" ref="P87" ca="1">_xlfn.IFS($F87&lt;=P$7,0,$G87&gt;P$7,0,AND(P$7&gt;$G87,P$7&lt;$H87),$J87/12*0.5,$H87&lt;P$7,$J87/12)</f>
        <v>0</v>
      </c>
      <c r="Q87" s="23" cm="1">
        <f t="array" aca="1" ref="Q87" ca="1">_xlfn.IFS($F87&lt;=Q$7,0,$G87&gt;Q$7,0,AND(Q$7&gt;$G87,Q$7&lt;$H87),$J87/12*0.5,$H87&lt;Q$7,$J87/12)</f>
        <v>0</v>
      </c>
      <c r="R87" s="23" cm="1">
        <f t="array" aca="1" ref="R87" ca="1">_xlfn.IFS($F87&lt;=R$7,0,$G87&gt;R$7,0,AND(R$7&gt;$G87,R$7&lt;$H87),$J87/12*0.5,$H87&lt;R$7,$J87/12)</f>
        <v>0</v>
      </c>
      <c r="S87" s="23" cm="1">
        <f t="array" aca="1" ref="S87" ca="1">_xlfn.IFS($F87&lt;=S$7,0,$G87&gt;S$7,0,AND(S$7&gt;$G87,S$7&lt;$H87),$J87/12*0.5,$H87&lt;S$7,$J87/12)</f>
        <v>0</v>
      </c>
      <c r="T87" s="23" cm="1">
        <f t="array" aca="1" ref="T87" ca="1">_xlfn.IFS($F87&lt;=T$7,0,$G87&gt;T$7,0,AND(T$7&gt;$G87,T$7&lt;$H87),$J87/12*0.5,$H87&lt;T$7,$J87/12)</f>
        <v>0</v>
      </c>
      <c r="U87" s="23" cm="1">
        <f t="array" aca="1" ref="U87" ca="1">_xlfn.IFS($F87&lt;=U$7,0,$G87&gt;U$7,0,AND(U$7&gt;$G87,U$7&lt;$H87),$J87/12*0.5,$H87&lt;U$7,$J87/12)</f>
        <v>0</v>
      </c>
      <c r="V87" s="23" cm="1">
        <f t="array" aca="1" ref="V87" ca="1">_xlfn.IFS($F87&lt;=V$7,0,$G87&gt;V$7,0,AND(V$7&gt;$G87,V$7&lt;$H87),$J87/12*0.5,$H87&lt;V$7,$J87/12)</f>
        <v>0</v>
      </c>
      <c r="W87" s="23" cm="1">
        <f t="array" aca="1" ref="W87" ca="1">_xlfn.IFS($F87&lt;=W$7,0,$G87&gt;W$7,0,AND(W$7&gt;$G87,W$7&lt;$H87),$J87/12*0.5,$H87&lt;W$7,$J87/12)</f>
        <v>0</v>
      </c>
      <c r="X87" s="23" cm="1">
        <f t="array" aca="1" ref="X87" ca="1">_xlfn.IFS($F87&lt;=X$7,0,$G87&gt;X$7,0,AND(X$7&gt;$G87,X$7&lt;$H87),$J87/12*0.5,$H87&lt;X$7,$J87/12)</f>
        <v>0</v>
      </c>
      <c r="Y87" s="23" cm="1">
        <f t="array" aca="1" ref="Y87" ca="1">_xlfn.IFS($F87&lt;=Y$7,0,$G87&gt;Y$7,0,AND(Y$7&gt;$G87,Y$7&lt;$H87),$J87/12*0.5,$H87&lt;Y$7,$J87/12)</f>
        <v>0</v>
      </c>
      <c r="Z87" s="23" cm="1">
        <f t="array" aca="1" ref="Z87" ca="1">_xlfn.IFS($F87&lt;=Z$7,0,$G87&gt;Z$7,0,AND(Z$7&gt;$G87,Z$7&lt;$H87),$J87/12*0.5,$H87&lt;Z$7,$J87/12)</f>
        <v>0</v>
      </c>
      <c r="AA87" s="23" cm="1">
        <f t="array" aca="1" ref="AA87" ca="1">_xlfn.IFS($F87&lt;=AA$7,0,$G87&gt;AA$7,0,AND(AA$7&gt;$G87,AA$7&lt;$H87),$J87/12*0.5,$H87&lt;AA$7,$J87/12)</f>
        <v>0</v>
      </c>
      <c r="AB87" s="23" cm="1">
        <f t="array" aca="1" ref="AB87" ca="1">_xlfn.IFS($F87&lt;=AB$7,0,$G87&gt;AB$7,0,AND(AB$7&gt;$G87,AB$7&lt;$H87),$J87/12*0.5,$H87&lt;AB$7,$J87/12)</f>
        <v>0</v>
      </c>
      <c r="AC87" s="23" cm="1">
        <f t="array" aca="1" ref="AC87" ca="1">_xlfn.IFS($F87&lt;=AC$7,0,$G87&gt;AC$7,0,AND(AC$7&gt;$G87,AC$7&lt;$H87),$L87/12*0.5,$H87&lt;AC$7,$L87/12)</f>
        <v>0</v>
      </c>
      <c r="AD87" s="23" cm="1">
        <f t="array" aca="1" ref="AD87" ca="1">_xlfn.IFS($F87&lt;=AD$7,0,$G87&gt;AD$7,0,AND(AD$7&gt;$G87,AD$7&lt;$H87),$L87/12*0.5,$H87&lt;AD$7,$L87/12)</f>
        <v>0</v>
      </c>
      <c r="AE87" s="23" cm="1">
        <f t="array" aca="1" ref="AE87" ca="1">_xlfn.IFS($F87&lt;=AE$7,0,$G87&gt;AE$7,0,AND(AE$7&gt;$G87,AE$7&lt;$H87),$L87/12*0.5,$H87&lt;AE$7,$L87/12)</f>
        <v>0</v>
      </c>
      <c r="AF87" s="23" cm="1">
        <f t="array" aca="1" ref="AF87" ca="1">_xlfn.IFS($F87&lt;=AF$7,0,$G87&gt;AF$7,0,AND(AF$7&gt;$G87,AF$7&lt;$H87),$L87/12*0.5,$H87&lt;AF$7,$L87/12)</f>
        <v>0</v>
      </c>
      <c r="AG87" s="23" cm="1">
        <f t="array" aca="1" ref="AG87" ca="1">_xlfn.IFS($F87&lt;=AG$7,0,$G87&gt;AG$7,0,AND(AG$7&gt;$G87,AG$7&lt;$H87),$L87/12*0.5,$H87&lt;AG$7,$L87/12)</f>
        <v>0</v>
      </c>
      <c r="AH87" s="23" cm="1">
        <f t="array" aca="1" ref="AH87" ca="1">_xlfn.IFS($F87&lt;=AH$7,0,$G87&gt;AH$7,0,AND(AH$7&gt;$G87,AH$7&lt;$H87),$L87/12*0.5,$H87&lt;AH$7,$L87/12)</f>
        <v>0</v>
      </c>
      <c r="AI87" s="23" cm="1">
        <f t="array" aca="1" ref="AI87" ca="1">_xlfn.IFS($F87&lt;=AI$7,0,$G87&gt;AI$7,0,AND(AI$7&gt;$G87,AI$7&lt;$H87),$L87/12*0.5,$H87&lt;AI$7,$L87/12)</f>
        <v>0</v>
      </c>
      <c r="AJ87" s="23" cm="1">
        <f t="array" aca="1" ref="AJ87" ca="1">_xlfn.IFS($F87&lt;=AJ$7,0,$G87&gt;AJ$7,0,AND(AJ$7&gt;$G87,AJ$7&lt;$H87),$L87/12*0.5,$H87&lt;AJ$7,$L87/12)</f>
        <v>0</v>
      </c>
      <c r="AK87" s="23" cm="1">
        <f t="array" aca="1" ref="AK87" ca="1">_xlfn.IFS($F87&lt;=AK$7,0,$G87&gt;AK$7,0,AND(AK$7&gt;$G87,AK$7&lt;$H87),$L87/12*0.5,$H87&lt;AK$7,$L87/12)</f>
        <v>0</v>
      </c>
      <c r="AL87" s="23" cm="1">
        <f t="array" aca="1" ref="AL87" ca="1">_xlfn.IFS($F87&lt;=AL$7,0,$G87&gt;AL$7,0,AND(AL$7&gt;$G87,AL$7&lt;$H87),$L87/12*0.5,$H87&lt;AL$7,$L87/12)</f>
        <v>0</v>
      </c>
      <c r="AM87" s="23" cm="1">
        <f t="array" aca="1" ref="AM87" ca="1">_xlfn.IFS($F87&lt;=AM$7,0,$G87&gt;AM$7,0,AND(AM$7&gt;$G87,AM$7&lt;$H87),$L87/12*0.5,$H87&lt;AM$7,$L87/12)</f>
        <v>0</v>
      </c>
      <c r="AN87" s="23" cm="1">
        <f t="array" aca="1" ref="AN87" ca="1">_xlfn.IFS($F87&lt;=AN$7,0,$G87&gt;AN$7,0,AND(AN$7&gt;$G87,AN$7&lt;$H87),$L87/12*0.5,$H87&lt;AN$7,$L87/12)</f>
        <v>0</v>
      </c>
      <c r="AO87" s="23" cm="1">
        <f t="array" aca="1" ref="AO87" ca="1">_xlfn.IFS($F87&lt;=AO$7,0,$G87&gt;AO$7,0,AND(AO$7&gt;$G87,AO$7&lt;$H87),$N87/12*0.5,$H87&lt;AO$7,$N87/12)</f>
        <v>60.416666666666664</v>
      </c>
      <c r="AP87" s="23" cm="1">
        <f t="array" aca="1" ref="AP87" ca="1">_xlfn.IFS($F87&lt;=AP$7,0,$G87&gt;AP$7,0,AND(AP$7&gt;$G87,AP$7&lt;$H87),$N87/12*0.5,$H87&lt;AP$7,$N87/12)</f>
        <v>60.416666666666664</v>
      </c>
      <c r="AQ87" s="23" cm="1">
        <f t="array" aca="1" ref="AQ87" ca="1">_xlfn.IFS($F87&lt;=AQ$7,0,$G87&gt;AQ$7,0,AND(AQ$7&gt;$G87,AQ$7&lt;$H87),$N87/12*0.5,$H87&lt;AQ$7,$N87/12)</f>
        <v>60.416666666666664</v>
      </c>
      <c r="AR87" s="23" cm="1">
        <f t="array" aca="1" ref="AR87" ca="1">_xlfn.IFS($F87&lt;=AR$7,0,$G87&gt;AR$7,0,AND(AR$7&gt;$G87,AR$7&lt;$H87),$N87/12*0.5,$H87&lt;AR$7,$N87/12)</f>
        <v>120.83333333333333</v>
      </c>
      <c r="AS87" s="23" cm="1">
        <f t="array" aca="1" ref="AS87" ca="1">_xlfn.IFS($F87&lt;=AS$7,0,$G87&gt;AS$7,0,AND(AS$7&gt;$G87,AS$7&lt;$H87),$N87/12*0.5,$H87&lt;AS$7,$N87/12)</f>
        <v>120.83333333333333</v>
      </c>
      <c r="AT87" s="23" cm="1">
        <f t="array" aca="1" ref="AT87" ca="1">_xlfn.IFS($F87&lt;=AT$7,0,$G87&gt;AT$7,0,AND(AT$7&gt;$G87,AT$7&lt;$H87),$N87/12*0.5,$H87&lt;AT$7,$N87/12)</f>
        <v>120.83333333333333</v>
      </c>
      <c r="AU87" s="23" cm="1">
        <f t="array" aca="1" ref="AU87" ca="1">_xlfn.IFS($F87&lt;=AU$7,0,$G87&gt;AU$7,0,AND(AU$7&gt;$G87,AU$7&lt;$H87),$N87/12*0.5,$H87&lt;AU$7,$N87/12)</f>
        <v>120.83333333333333</v>
      </c>
      <c r="AV87" s="23" cm="1">
        <f t="array" aca="1" ref="AV87" ca="1">_xlfn.IFS($F87&lt;=AV$7,0,$G87&gt;AV$7,0,AND(AV$7&gt;$G87,AV$7&lt;$H87),$N87/12*0.5,$H87&lt;AV$7,$N87/12)</f>
        <v>120.83333333333333</v>
      </c>
      <c r="AW87" s="23" cm="1">
        <f t="array" aca="1" ref="AW87" ca="1">_xlfn.IFS($F87&lt;=AW$7,0,$G87&gt;AW$7,0,AND(AW$7&gt;$G87,AW$7&lt;$H87),$N87/12*0.5,$H87&lt;AW$7,$N87/12)</f>
        <v>120.83333333333333</v>
      </c>
      <c r="AX87" s="23" cm="1">
        <f t="array" aca="1" ref="AX87" ca="1">_xlfn.IFS($F87&lt;=AX$7,0,$G87&gt;AX$7,0,AND(AX$7&gt;$G87,AX$7&lt;$H87),$N87/12*0.5,$H87&lt;AX$7,$N87/12)</f>
        <v>120.83333333333333</v>
      </c>
      <c r="AY87" s="23" cm="1">
        <f t="array" aca="1" ref="AY87" ca="1">_xlfn.IFS($F87&lt;=AY$7,0,$G87&gt;AY$7,0,AND(AY$7&gt;$G87,AY$7&lt;$H87),$N87/12*0.5,$H87&lt;AY$7,$N87/12)</f>
        <v>120.83333333333333</v>
      </c>
    </row>
    <row r="88" spans="1:51" ht="13" x14ac:dyDescent="0.15">
      <c r="A88" s="47"/>
      <c r="B88" s="87">
        <v>81</v>
      </c>
      <c r="C88" s="87" t="s">
        <v>30</v>
      </c>
      <c r="D88" s="88" t="s">
        <v>18</v>
      </c>
      <c r="E88" s="108">
        <v>46218</v>
      </c>
      <c r="F88" s="108" t="s">
        <v>7</v>
      </c>
      <c r="G88" s="21">
        <f>E88+'Assumptions (START HERE)'!$C$17</f>
        <v>46398</v>
      </c>
      <c r="H88" s="21">
        <f>E88+'Assumptions (START HERE)'!$C$18</f>
        <v>46488</v>
      </c>
      <c r="I88" s="91"/>
      <c r="J88" s="23" cm="1">
        <f t="array" aca="1" ref="J88" ca="1">IF(ISBLANK(I88),
INDEX('Assumptions (START HERE)'!$B$23:$E$26,
MATCH(MID(CELL("filename",$A$1),FIND("]",CELL("filename",$A$1))+1,255),'Assumptions (START HERE)'!$B$23:$B$26,0),
MATCH(J$3,'Assumptions (START HERE)'!$B$23:$E$23,0)),I88)</f>
        <v>1350</v>
      </c>
      <c r="K88" s="91"/>
      <c r="L88" s="23" cm="1">
        <f t="array" aca="1" ref="L88" ca="1">IF(ISBLANK(K88),
INDEX('Assumptions (START HERE)'!$B$23:$E$26,
MATCH(MID(CELL("filename",$A$1),FIND("]",CELL("filename",$A$1))+1,255),'Assumptions (START HERE)'!$B$23:$B$26,0),
MATCH(L$3,'Assumptions (START HERE)'!$B$23:$E$23,0)),K88)</f>
        <v>1450</v>
      </c>
      <c r="M88" s="91"/>
      <c r="N88" s="23" cm="1">
        <f t="array" aca="1" ref="N88" ca="1">IF(ISBLANK(M88),
INDEX('Assumptions (START HERE)'!$B$23:$E$26,
MATCH(MID(CELL("filename",$A$1),FIND("]",CELL("filename",$A$1))+1,255),'Assumptions (START HERE)'!$B$23:$B$26,0),
MATCH(N$3,'Assumptions (START HERE)'!$B$23:$E$23,0)),M88)</f>
        <v>1450</v>
      </c>
      <c r="P88" s="23" cm="1">
        <f t="array" aca="1" ref="P88" ca="1">_xlfn.IFS($F88&lt;=P$7,0,$G88&gt;P$7,0,AND(P$7&gt;$G88,P$7&lt;$H88),$J88/12*0.5,$H88&lt;P$7,$J88/12)</f>
        <v>0</v>
      </c>
      <c r="Q88" s="23" cm="1">
        <f t="array" aca="1" ref="Q88" ca="1">_xlfn.IFS($F88&lt;=Q$7,0,$G88&gt;Q$7,0,AND(Q$7&gt;$G88,Q$7&lt;$H88),$J88/12*0.5,$H88&lt;Q$7,$J88/12)</f>
        <v>0</v>
      </c>
      <c r="R88" s="23" cm="1">
        <f t="array" aca="1" ref="R88" ca="1">_xlfn.IFS($F88&lt;=R$7,0,$G88&gt;R$7,0,AND(R$7&gt;$G88,R$7&lt;$H88),$J88/12*0.5,$H88&lt;R$7,$J88/12)</f>
        <v>0</v>
      </c>
      <c r="S88" s="23" cm="1">
        <f t="array" aca="1" ref="S88" ca="1">_xlfn.IFS($F88&lt;=S$7,0,$G88&gt;S$7,0,AND(S$7&gt;$G88,S$7&lt;$H88),$J88/12*0.5,$H88&lt;S$7,$J88/12)</f>
        <v>0</v>
      </c>
      <c r="T88" s="23" cm="1">
        <f t="array" aca="1" ref="T88" ca="1">_xlfn.IFS($F88&lt;=T$7,0,$G88&gt;T$7,0,AND(T$7&gt;$G88,T$7&lt;$H88),$J88/12*0.5,$H88&lt;T$7,$J88/12)</f>
        <v>0</v>
      </c>
      <c r="U88" s="23" cm="1">
        <f t="array" aca="1" ref="U88" ca="1">_xlfn.IFS($F88&lt;=U$7,0,$G88&gt;U$7,0,AND(U$7&gt;$G88,U$7&lt;$H88),$J88/12*0.5,$H88&lt;U$7,$J88/12)</f>
        <v>0</v>
      </c>
      <c r="V88" s="23" cm="1">
        <f t="array" aca="1" ref="V88" ca="1">_xlfn.IFS($F88&lt;=V$7,0,$G88&gt;V$7,0,AND(V$7&gt;$G88,V$7&lt;$H88),$J88/12*0.5,$H88&lt;V$7,$J88/12)</f>
        <v>0</v>
      </c>
      <c r="W88" s="23" cm="1">
        <f t="array" aca="1" ref="W88" ca="1">_xlfn.IFS($F88&lt;=W$7,0,$G88&gt;W$7,0,AND(W$7&gt;$G88,W$7&lt;$H88),$J88/12*0.5,$H88&lt;W$7,$J88/12)</f>
        <v>0</v>
      </c>
      <c r="X88" s="23" cm="1">
        <f t="array" aca="1" ref="X88" ca="1">_xlfn.IFS($F88&lt;=X$7,0,$G88&gt;X$7,0,AND(X$7&gt;$G88,X$7&lt;$H88),$J88/12*0.5,$H88&lt;X$7,$J88/12)</f>
        <v>0</v>
      </c>
      <c r="Y88" s="23" cm="1">
        <f t="array" aca="1" ref="Y88" ca="1">_xlfn.IFS($F88&lt;=Y$7,0,$G88&gt;Y$7,0,AND(Y$7&gt;$G88,Y$7&lt;$H88),$J88/12*0.5,$H88&lt;Y$7,$J88/12)</f>
        <v>0</v>
      </c>
      <c r="Z88" s="23" cm="1">
        <f t="array" aca="1" ref="Z88" ca="1">_xlfn.IFS($F88&lt;=Z$7,0,$G88&gt;Z$7,0,AND(Z$7&gt;$G88,Z$7&lt;$H88),$J88/12*0.5,$H88&lt;Z$7,$J88/12)</f>
        <v>0</v>
      </c>
      <c r="AA88" s="23" cm="1">
        <f t="array" aca="1" ref="AA88" ca="1">_xlfn.IFS($F88&lt;=AA$7,0,$G88&gt;AA$7,0,AND(AA$7&gt;$G88,AA$7&lt;$H88),$J88/12*0.5,$H88&lt;AA$7,$J88/12)</f>
        <v>0</v>
      </c>
      <c r="AB88" s="23" cm="1">
        <f t="array" aca="1" ref="AB88" ca="1">_xlfn.IFS($F88&lt;=AB$7,0,$G88&gt;AB$7,0,AND(AB$7&gt;$G88,AB$7&lt;$H88),$J88/12*0.5,$H88&lt;AB$7,$J88/12)</f>
        <v>0</v>
      </c>
      <c r="AC88" s="23" cm="1">
        <f t="array" aca="1" ref="AC88" ca="1">_xlfn.IFS($F88&lt;=AC$7,0,$G88&gt;AC$7,0,AND(AC$7&gt;$G88,AC$7&lt;$H88),$L88/12*0.5,$H88&lt;AC$7,$L88/12)</f>
        <v>0</v>
      </c>
      <c r="AD88" s="23" cm="1">
        <f t="array" aca="1" ref="AD88" ca="1">_xlfn.IFS($F88&lt;=AD$7,0,$G88&gt;AD$7,0,AND(AD$7&gt;$G88,AD$7&lt;$H88),$L88/12*0.5,$H88&lt;AD$7,$L88/12)</f>
        <v>0</v>
      </c>
      <c r="AE88" s="23" cm="1">
        <f t="array" aca="1" ref="AE88" ca="1">_xlfn.IFS($F88&lt;=AE$7,0,$G88&gt;AE$7,0,AND(AE$7&gt;$G88,AE$7&lt;$H88),$L88/12*0.5,$H88&lt;AE$7,$L88/12)</f>
        <v>0</v>
      </c>
      <c r="AF88" s="23" cm="1">
        <f t="array" aca="1" ref="AF88" ca="1">_xlfn.IFS($F88&lt;=AF$7,0,$G88&gt;AF$7,0,AND(AF$7&gt;$G88,AF$7&lt;$H88),$L88/12*0.5,$H88&lt;AF$7,$L88/12)</f>
        <v>0</v>
      </c>
      <c r="AG88" s="23" cm="1">
        <f t="array" aca="1" ref="AG88" ca="1">_xlfn.IFS($F88&lt;=AG$7,0,$G88&gt;AG$7,0,AND(AG$7&gt;$G88,AG$7&lt;$H88),$L88/12*0.5,$H88&lt;AG$7,$L88/12)</f>
        <v>0</v>
      </c>
      <c r="AH88" s="23" cm="1">
        <f t="array" aca="1" ref="AH88" ca="1">_xlfn.IFS($F88&lt;=AH$7,0,$G88&gt;AH$7,0,AND(AH$7&gt;$G88,AH$7&lt;$H88),$L88/12*0.5,$H88&lt;AH$7,$L88/12)</f>
        <v>0</v>
      </c>
      <c r="AI88" s="23" cm="1">
        <f t="array" aca="1" ref="AI88" ca="1">_xlfn.IFS($F88&lt;=AI$7,0,$G88&gt;AI$7,0,AND(AI$7&gt;$G88,AI$7&lt;$H88),$L88/12*0.5,$H88&lt;AI$7,$L88/12)</f>
        <v>0</v>
      </c>
      <c r="AJ88" s="23" cm="1">
        <f t="array" aca="1" ref="AJ88" ca="1">_xlfn.IFS($F88&lt;=AJ$7,0,$G88&gt;AJ$7,0,AND(AJ$7&gt;$G88,AJ$7&lt;$H88),$L88/12*0.5,$H88&lt;AJ$7,$L88/12)</f>
        <v>0</v>
      </c>
      <c r="AK88" s="23" cm="1">
        <f t="array" aca="1" ref="AK88" ca="1">_xlfn.IFS($F88&lt;=AK$7,0,$G88&gt;AK$7,0,AND(AK$7&gt;$G88,AK$7&lt;$H88),$L88/12*0.5,$H88&lt;AK$7,$L88/12)</f>
        <v>0</v>
      </c>
      <c r="AL88" s="23" cm="1">
        <f t="array" aca="1" ref="AL88" ca="1">_xlfn.IFS($F88&lt;=AL$7,0,$G88&gt;AL$7,0,AND(AL$7&gt;$G88,AL$7&lt;$H88),$L88/12*0.5,$H88&lt;AL$7,$L88/12)</f>
        <v>0</v>
      </c>
      <c r="AM88" s="23" cm="1">
        <f t="array" aca="1" ref="AM88" ca="1">_xlfn.IFS($F88&lt;=AM$7,0,$G88&gt;AM$7,0,AND(AM$7&gt;$G88,AM$7&lt;$H88),$L88/12*0.5,$H88&lt;AM$7,$L88/12)</f>
        <v>0</v>
      </c>
      <c r="AN88" s="23" cm="1">
        <f t="array" aca="1" ref="AN88" ca="1">_xlfn.IFS($F88&lt;=AN$7,0,$G88&gt;AN$7,0,AND(AN$7&gt;$G88,AN$7&lt;$H88),$L88/12*0.5,$H88&lt;AN$7,$L88/12)</f>
        <v>0</v>
      </c>
      <c r="AO88" s="23" cm="1">
        <f t="array" aca="1" ref="AO88" ca="1">_xlfn.IFS($F88&lt;=AO$7,0,$G88&gt;AO$7,0,AND(AO$7&gt;$G88,AO$7&lt;$H88),$N88/12*0.5,$H88&lt;AO$7,$N88/12)</f>
        <v>60.416666666666664</v>
      </c>
      <c r="AP88" s="23" cm="1">
        <f t="array" aca="1" ref="AP88" ca="1">_xlfn.IFS($F88&lt;=AP$7,0,$G88&gt;AP$7,0,AND(AP$7&gt;$G88,AP$7&lt;$H88),$N88/12*0.5,$H88&lt;AP$7,$N88/12)</f>
        <v>60.416666666666664</v>
      </c>
      <c r="AQ88" s="23" cm="1">
        <f t="array" aca="1" ref="AQ88" ca="1">_xlfn.IFS($F88&lt;=AQ$7,0,$G88&gt;AQ$7,0,AND(AQ$7&gt;$G88,AQ$7&lt;$H88),$N88/12*0.5,$H88&lt;AQ$7,$N88/12)</f>
        <v>60.416666666666664</v>
      </c>
      <c r="AR88" s="23" cm="1">
        <f t="array" aca="1" ref="AR88" ca="1">_xlfn.IFS($F88&lt;=AR$7,0,$G88&gt;AR$7,0,AND(AR$7&gt;$G88,AR$7&lt;$H88),$N88/12*0.5,$H88&lt;AR$7,$N88/12)</f>
        <v>120.83333333333333</v>
      </c>
      <c r="AS88" s="23" cm="1">
        <f t="array" aca="1" ref="AS88" ca="1">_xlfn.IFS($F88&lt;=AS$7,0,$G88&gt;AS$7,0,AND(AS$7&gt;$G88,AS$7&lt;$H88),$N88/12*0.5,$H88&lt;AS$7,$N88/12)</f>
        <v>120.83333333333333</v>
      </c>
      <c r="AT88" s="23" cm="1">
        <f t="array" aca="1" ref="AT88" ca="1">_xlfn.IFS($F88&lt;=AT$7,0,$G88&gt;AT$7,0,AND(AT$7&gt;$G88,AT$7&lt;$H88),$N88/12*0.5,$H88&lt;AT$7,$N88/12)</f>
        <v>120.83333333333333</v>
      </c>
      <c r="AU88" s="23" cm="1">
        <f t="array" aca="1" ref="AU88" ca="1">_xlfn.IFS($F88&lt;=AU$7,0,$G88&gt;AU$7,0,AND(AU$7&gt;$G88,AU$7&lt;$H88),$N88/12*0.5,$H88&lt;AU$7,$N88/12)</f>
        <v>120.83333333333333</v>
      </c>
      <c r="AV88" s="23" cm="1">
        <f t="array" aca="1" ref="AV88" ca="1">_xlfn.IFS($F88&lt;=AV$7,0,$G88&gt;AV$7,0,AND(AV$7&gt;$G88,AV$7&lt;$H88),$N88/12*0.5,$H88&lt;AV$7,$N88/12)</f>
        <v>120.83333333333333</v>
      </c>
      <c r="AW88" s="23" cm="1">
        <f t="array" aca="1" ref="AW88" ca="1">_xlfn.IFS($F88&lt;=AW$7,0,$G88&gt;AW$7,0,AND(AW$7&gt;$G88,AW$7&lt;$H88),$N88/12*0.5,$H88&lt;AW$7,$N88/12)</f>
        <v>120.83333333333333</v>
      </c>
      <c r="AX88" s="23" cm="1">
        <f t="array" aca="1" ref="AX88" ca="1">_xlfn.IFS($F88&lt;=AX$7,0,$G88&gt;AX$7,0,AND(AX$7&gt;$G88,AX$7&lt;$H88),$N88/12*0.5,$H88&lt;AX$7,$N88/12)</f>
        <v>120.83333333333333</v>
      </c>
      <c r="AY88" s="23" cm="1">
        <f t="array" aca="1" ref="AY88" ca="1">_xlfn.IFS($F88&lt;=AY$7,0,$G88&gt;AY$7,0,AND(AY$7&gt;$G88,AY$7&lt;$H88),$N88/12*0.5,$H88&lt;AY$7,$N88/12)</f>
        <v>120.83333333333333</v>
      </c>
    </row>
    <row r="89" spans="1:51" ht="13" x14ac:dyDescent="0.15">
      <c r="A89" s="47"/>
      <c r="B89" s="87">
        <v>82</v>
      </c>
      <c r="C89" s="87" t="s">
        <v>30</v>
      </c>
      <c r="D89" s="88" t="s">
        <v>16</v>
      </c>
      <c r="E89" s="108">
        <v>46249</v>
      </c>
      <c r="F89" s="108" t="s">
        <v>7</v>
      </c>
      <c r="G89" s="21">
        <f>E89+'Assumptions (START HERE)'!$C$17</f>
        <v>46429</v>
      </c>
      <c r="H89" s="21">
        <f>E89+'Assumptions (START HERE)'!$C$18</f>
        <v>46519</v>
      </c>
      <c r="I89" s="91"/>
      <c r="J89" s="23" cm="1">
        <f t="array" aca="1" ref="J89" ca="1">IF(ISBLANK(I89),
INDEX('Assumptions (START HERE)'!$B$23:$E$26,
MATCH(MID(CELL("filename",$A$1),FIND("]",CELL("filename",$A$1))+1,255),'Assumptions (START HERE)'!$B$23:$B$26,0),
MATCH(J$3,'Assumptions (START HERE)'!$B$23:$E$23,0)),I89)</f>
        <v>1350</v>
      </c>
      <c r="K89" s="91"/>
      <c r="L89" s="23" cm="1">
        <f t="array" aca="1" ref="L89" ca="1">IF(ISBLANK(K89),
INDEX('Assumptions (START HERE)'!$B$23:$E$26,
MATCH(MID(CELL("filename",$A$1),FIND("]",CELL("filename",$A$1))+1,255),'Assumptions (START HERE)'!$B$23:$B$26,0),
MATCH(L$3,'Assumptions (START HERE)'!$B$23:$E$23,0)),K89)</f>
        <v>1450</v>
      </c>
      <c r="M89" s="91"/>
      <c r="N89" s="23" cm="1">
        <f t="array" aca="1" ref="N89" ca="1">IF(ISBLANK(M89),
INDEX('Assumptions (START HERE)'!$B$23:$E$26,
MATCH(MID(CELL("filename",$A$1),FIND("]",CELL("filename",$A$1))+1,255),'Assumptions (START HERE)'!$B$23:$B$26,0),
MATCH(N$3,'Assumptions (START HERE)'!$B$23:$E$23,0)),M89)</f>
        <v>1450</v>
      </c>
      <c r="P89" s="23" cm="1">
        <f t="array" aca="1" ref="P89" ca="1">_xlfn.IFS($F89&lt;=P$7,0,$G89&gt;P$7,0,AND(P$7&gt;$G89,P$7&lt;$H89),$J89/12*0.5,$H89&lt;P$7,$J89/12)</f>
        <v>0</v>
      </c>
      <c r="Q89" s="23" cm="1">
        <f t="array" aca="1" ref="Q89" ca="1">_xlfn.IFS($F89&lt;=Q$7,0,$G89&gt;Q$7,0,AND(Q$7&gt;$G89,Q$7&lt;$H89),$J89/12*0.5,$H89&lt;Q$7,$J89/12)</f>
        <v>0</v>
      </c>
      <c r="R89" s="23" cm="1">
        <f t="array" aca="1" ref="R89" ca="1">_xlfn.IFS($F89&lt;=R$7,0,$G89&gt;R$7,0,AND(R$7&gt;$G89,R$7&lt;$H89),$J89/12*0.5,$H89&lt;R$7,$J89/12)</f>
        <v>0</v>
      </c>
      <c r="S89" s="23" cm="1">
        <f t="array" aca="1" ref="S89" ca="1">_xlfn.IFS($F89&lt;=S$7,0,$G89&gt;S$7,0,AND(S$7&gt;$G89,S$7&lt;$H89),$J89/12*0.5,$H89&lt;S$7,$J89/12)</f>
        <v>0</v>
      </c>
      <c r="T89" s="23" cm="1">
        <f t="array" aca="1" ref="T89" ca="1">_xlfn.IFS($F89&lt;=T$7,0,$G89&gt;T$7,0,AND(T$7&gt;$G89,T$7&lt;$H89),$J89/12*0.5,$H89&lt;T$7,$J89/12)</f>
        <v>0</v>
      </c>
      <c r="U89" s="23" cm="1">
        <f t="array" aca="1" ref="U89" ca="1">_xlfn.IFS($F89&lt;=U$7,0,$G89&gt;U$7,0,AND(U$7&gt;$G89,U$7&lt;$H89),$J89/12*0.5,$H89&lt;U$7,$J89/12)</f>
        <v>0</v>
      </c>
      <c r="V89" s="23" cm="1">
        <f t="array" aca="1" ref="V89" ca="1">_xlfn.IFS($F89&lt;=V$7,0,$G89&gt;V$7,0,AND(V$7&gt;$G89,V$7&lt;$H89),$J89/12*0.5,$H89&lt;V$7,$J89/12)</f>
        <v>0</v>
      </c>
      <c r="W89" s="23" cm="1">
        <f t="array" aca="1" ref="W89" ca="1">_xlfn.IFS($F89&lt;=W$7,0,$G89&gt;W$7,0,AND(W$7&gt;$G89,W$7&lt;$H89),$J89/12*0.5,$H89&lt;W$7,$J89/12)</f>
        <v>0</v>
      </c>
      <c r="X89" s="23" cm="1">
        <f t="array" aca="1" ref="X89" ca="1">_xlfn.IFS($F89&lt;=X$7,0,$G89&gt;X$7,0,AND(X$7&gt;$G89,X$7&lt;$H89),$J89/12*0.5,$H89&lt;X$7,$J89/12)</f>
        <v>0</v>
      </c>
      <c r="Y89" s="23" cm="1">
        <f t="array" aca="1" ref="Y89" ca="1">_xlfn.IFS($F89&lt;=Y$7,0,$G89&gt;Y$7,0,AND(Y$7&gt;$G89,Y$7&lt;$H89),$J89/12*0.5,$H89&lt;Y$7,$J89/12)</f>
        <v>0</v>
      </c>
      <c r="Z89" s="23" cm="1">
        <f t="array" aca="1" ref="Z89" ca="1">_xlfn.IFS($F89&lt;=Z$7,0,$G89&gt;Z$7,0,AND(Z$7&gt;$G89,Z$7&lt;$H89),$J89/12*0.5,$H89&lt;Z$7,$J89/12)</f>
        <v>0</v>
      </c>
      <c r="AA89" s="23" cm="1">
        <f t="array" aca="1" ref="AA89" ca="1">_xlfn.IFS($F89&lt;=AA$7,0,$G89&gt;AA$7,0,AND(AA$7&gt;$G89,AA$7&lt;$H89),$J89/12*0.5,$H89&lt;AA$7,$J89/12)</f>
        <v>0</v>
      </c>
      <c r="AB89" s="23" cm="1">
        <f t="array" aca="1" ref="AB89" ca="1">_xlfn.IFS($F89&lt;=AB$7,0,$G89&gt;AB$7,0,AND(AB$7&gt;$G89,AB$7&lt;$H89),$J89/12*0.5,$H89&lt;AB$7,$J89/12)</f>
        <v>0</v>
      </c>
      <c r="AC89" s="23" cm="1">
        <f t="array" aca="1" ref="AC89" ca="1">_xlfn.IFS($F89&lt;=AC$7,0,$G89&gt;AC$7,0,AND(AC$7&gt;$G89,AC$7&lt;$H89),$L89/12*0.5,$H89&lt;AC$7,$L89/12)</f>
        <v>0</v>
      </c>
      <c r="AD89" s="23" cm="1">
        <f t="array" aca="1" ref="AD89" ca="1">_xlfn.IFS($F89&lt;=AD$7,0,$G89&gt;AD$7,0,AND(AD$7&gt;$G89,AD$7&lt;$H89),$L89/12*0.5,$H89&lt;AD$7,$L89/12)</f>
        <v>0</v>
      </c>
      <c r="AE89" s="23" cm="1">
        <f t="array" aca="1" ref="AE89" ca="1">_xlfn.IFS($F89&lt;=AE$7,0,$G89&gt;AE$7,0,AND(AE$7&gt;$G89,AE$7&lt;$H89),$L89/12*0.5,$H89&lt;AE$7,$L89/12)</f>
        <v>0</v>
      </c>
      <c r="AF89" s="23" cm="1">
        <f t="array" aca="1" ref="AF89" ca="1">_xlfn.IFS($F89&lt;=AF$7,0,$G89&gt;AF$7,0,AND(AF$7&gt;$G89,AF$7&lt;$H89),$L89/12*0.5,$H89&lt;AF$7,$L89/12)</f>
        <v>0</v>
      </c>
      <c r="AG89" s="23" cm="1">
        <f t="array" aca="1" ref="AG89" ca="1">_xlfn.IFS($F89&lt;=AG$7,0,$G89&gt;AG$7,0,AND(AG$7&gt;$G89,AG$7&lt;$H89),$L89/12*0.5,$H89&lt;AG$7,$L89/12)</f>
        <v>0</v>
      </c>
      <c r="AH89" s="23" cm="1">
        <f t="array" aca="1" ref="AH89" ca="1">_xlfn.IFS($F89&lt;=AH$7,0,$G89&gt;AH$7,0,AND(AH$7&gt;$G89,AH$7&lt;$H89),$L89/12*0.5,$H89&lt;AH$7,$L89/12)</f>
        <v>0</v>
      </c>
      <c r="AI89" s="23" cm="1">
        <f t="array" aca="1" ref="AI89" ca="1">_xlfn.IFS($F89&lt;=AI$7,0,$G89&gt;AI$7,0,AND(AI$7&gt;$G89,AI$7&lt;$H89),$L89/12*0.5,$H89&lt;AI$7,$L89/12)</f>
        <v>0</v>
      </c>
      <c r="AJ89" s="23" cm="1">
        <f t="array" aca="1" ref="AJ89" ca="1">_xlfn.IFS($F89&lt;=AJ$7,0,$G89&gt;AJ$7,0,AND(AJ$7&gt;$G89,AJ$7&lt;$H89),$L89/12*0.5,$H89&lt;AJ$7,$L89/12)</f>
        <v>0</v>
      </c>
      <c r="AK89" s="23" cm="1">
        <f t="array" aca="1" ref="AK89" ca="1">_xlfn.IFS($F89&lt;=AK$7,0,$G89&gt;AK$7,0,AND(AK$7&gt;$G89,AK$7&lt;$H89),$L89/12*0.5,$H89&lt;AK$7,$L89/12)</f>
        <v>0</v>
      </c>
      <c r="AL89" s="23" cm="1">
        <f t="array" aca="1" ref="AL89" ca="1">_xlfn.IFS($F89&lt;=AL$7,0,$G89&gt;AL$7,0,AND(AL$7&gt;$G89,AL$7&lt;$H89),$L89/12*0.5,$H89&lt;AL$7,$L89/12)</f>
        <v>0</v>
      </c>
      <c r="AM89" s="23" cm="1">
        <f t="array" aca="1" ref="AM89" ca="1">_xlfn.IFS($F89&lt;=AM$7,0,$G89&gt;AM$7,0,AND(AM$7&gt;$G89,AM$7&lt;$H89),$L89/12*0.5,$H89&lt;AM$7,$L89/12)</f>
        <v>0</v>
      </c>
      <c r="AN89" s="23" cm="1">
        <f t="array" aca="1" ref="AN89" ca="1">_xlfn.IFS($F89&lt;=AN$7,0,$G89&gt;AN$7,0,AND(AN$7&gt;$G89,AN$7&lt;$H89),$L89/12*0.5,$H89&lt;AN$7,$L89/12)</f>
        <v>0</v>
      </c>
      <c r="AO89" s="23" cm="1">
        <f t="array" aca="1" ref="AO89" ca="1">_xlfn.IFS($F89&lt;=AO$7,0,$G89&gt;AO$7,0,AND(AO$7&gt;$G89,AO$7&lt;$H89),$N89/12*0.5,$H89&lt;AO$7,$N89/12)</f>
        <v>0</v>
      </c>
      <c r="AP89" s="23" cm="1">
        <f t="array" aca="1" ref="AP89" ca="1">_xlfn.IFS($F89&lt;=AP$7,0,$G89&gt;AP$7,0,AND(AP$7&gt;$G89,AP$7&lt;$H89),$N89/12*0.5,$H89&lt;AP$7,$N89/12)</f>
        <v>60.416666666666664</v>
      </c>
      <c r="AQ89" s="23" cm="1">
        <f t="array" aca="1" ref="AQ89" ca="1">_xlfn.IFS($F89&lt;=AQ$7,0,$G89&gt;AQ$7,0,AND(AQ$7&gt;$G89,AQ$7&lt;$H89),$N89/12*0.5,$H89&lt;AQ$7,$N89/12)</f>
        <v>60.416666666666664</v>
      </c>
      <c r="AR89" s="23" cm="1">
        <f t="array" aca="1" ref="AR89" ca="1">_xlfn.IFS($F89&lt;=AR$7,0,$G89&gt;AR$7,0,AND(AR$7&gt;$G89,AR$7&lt;$H89),$N89/12*0.5,$H89&lt;AR$7,$N89/12)</f>
        <v>60.416666666666664</v>
      </c>
      <c r="AS89" s="23" cm="1">
        <f t="array" aca="1" ref="AS89" ca="1">_xlfn.IFS($F89&lt;=AS$7,0,$G89&gt;AS$7,0,AND(AS$7&gt;$G89,AS$7&lt;$H89),$N89/12*0.5,$H89&lt;AS$7,$N89/12)</f>
        <v>120.83333333333333</v>
      </c>
      <c r="AT89" s="23" cm="1">
        <f t="array" aca="1" ref="AT89" ca="1">_xlfn.IFS($F89&lt;=AT$7,0,$G89&gt;AT$7,0,AND(AT$7&gt;$G89,AT$7&lt;$H89),$N89/12*0.5,$H89&lt;AT$7,$N89/12)</f>
        <v>120.83333333333333</v>
      </c>
      <c r="AU89" s="23" cm="1">
        <f t="array" aca="1" ref="AU89" ca="1">_xlfn.IFS($F89&lt;=AU$7,0,$G89&gt;AU$7,0,AND(AU$7&gt;$G89,AU$7&lt;$H89),$N89/12*0.5,$H89&lt;AU$7,$N89/12)</f>
        <v>120.83333333333333</v>
      </c>
      <c r="AV89" s="23" cm="1">
        <f t="array" aca="1" ref="AV89" ca="1">_xlfn.IFS($F89&lt;=AV$7,0,$G89&gt;AV$7,0,AND(AV$7&gt;$G89,AV$7&lt;$H89),$N89/12*0.5,$H89&lt;AV$7,$N89/12)</f>
        <v>120.83333333333333</v>
      </c>
      <c r="AW89" s="23" cm="1">
        <f t="array" aca="1" ref="AW89" ca="1">_xlfn.IFS($F89&lt;=AW$7,0,$G89&gt;AW$7,0,AND(AW$7&gt;$G89,AW$7&lt;$H89),$N89/12*0.5,$H89&lt;AW$7,$N89/12)</f>
        <v>120.83333333333333</v>
      </c>
      <c r="AX89" s="23" cm="1">
        <f t="array" aca="1" ref="AX89" ca="1">_xlfn.IFS($F89&lt;=AX$7,0,$G89&gt;AX$7,0,AND(AX$7&gt;$G89,AX$7&lt;$H89),$N89/12*0.5,$H89&lt;AX$7,$N89/12)</f>
        <v>120.83333333333333</v>
      </c>
      <c r="AY89" s="23" cm="1">
        <f t="array" aca="1" ref="AY89" ca="1">_xlfn.IFS($F89&lt;=AY$7,0,$G89&gt;AY$7,0,AND(AY$7&gt;$G89,AY$7&lt;$H89),$N89/12*0.5,$H89&lt;AY$7,$N89/12)</f>
        <v>120.83333333333333</v>
      </c>
    </row>
    <row r="90" spans="1:51" ht="13" x14ac:dyDescent="0.15">
      <c r="A90" s="47"/>
      <c r="B90" s="87">
        <v>83</v>
      </c>
      <c r="C90" s="87" t="s">
        <v>30</v>
      </c>
      <c r="D90" s="88" t="s">
        <v>14</v>
      </c>
      <c r="E90" s="108">
        <v>46249</v>
      </c>
      <c r="F90" s="108" t="s">
        <v>7</v>
      </c>
      <c r="G90" s="21">
        <f>E90+'Assumptions (START HERE)'!$C$17</f>
        <v>46429</v>
      </c>
      <c r="H90" s="21">
        <f>E90+'Assumptions (START HERE)'!$C$18</f>
        <v>46519</v>
      </c>
      <c r="I90" s="91"/>
      <c r="J90" s="23" cm="1">
        <f t="array" aca="1" ref="J90" ca="1">IF(ISBLANK(I90),
INDEX('Assumptions (START HERE)'!$B$23:$E$26,
MATCH(MID(CELL("filename",$A$1),FIND("]",CELL("filename",$A$1))+1,255),'Assumptions (START HERE)'!$B$23:$B$26,0),
MATCH(J$3,'Assumptions (START HERE)'!$B$23:$E$23,0)),I90)</f>
        <v>1350</v>
      </c>
      <c r="K90" s="91"/>
      <c r="L90" s="23" cm="1">
        <f t="array" aca="1" ref="L90" ca="1">IF(ISBLANK(K90),
INDEX('Assumptions (START HERE)'!$B$23:$E$26,
MATCH(MID(CELL("filename",$A$1),FIND("]",CELL("filename",$A$1))+1,255),'Assumptions (START HERE)'!$B$23:$B$26,0),
MATCH(L$3,'Assumptions (START HERE)'!$B$23:$E$23,0)),K90)</f>
        <v>1450</v>
      </c>
      <c r="M90" s="91"/>
      <c r="N90" s="23" cm="1">
        <f t="array" aca="1" ref="N90" ca="1">IF(ISBLANK(M90),
INDEX('Assumptions (START HERE)'!$B$23:$E$26,
MATCH(MID(CELL("filename",$A$1),FIND("]",CELL("filename",$A$1))+1,255),'Assumptions (START HERE)'!$B$23:$B$26,0),
MATCH(N$3,'Assumptions (START HERE)'!$B$23:$E$23,0)),M90)</f>
        <v>1450</v>
      </c>
      <c r="P90" s="23" cm="1">
        <f t="array" aca="1" ref="P90" ca="1">_xlfn.IFS($F90&lt;=P$7,0,$G90&gt;P$7,0,AND(P$7&gt;$G90,P$7&lt;$H90),$J90/12*0.5,$H90&lt;P$7,$J90/12)</f>
        <v>0</v>
      </c>
      <c r="Q90" s="23" cm="1">
        <f t="array" aca="1" ref="Q90" ca="1">_xlfn.IFS($F90&lt;=Q$7,0,$G90&gt;Q$7,0,AND(Q$7&gt;$G90,Q$7&lt;$H90),$J90/12*0.5,$H90&lt;Q$7,$J90/12)</f>
        <v>0</v>
      </c>
      <c r="R90" s="23" cm="1">
        <f t="array" aca="1" ref="R90" ca="1">_xlfn.IFS($F90&lt;=R$7,0,$G90&gt;R$7,0,AND(R$7&gt;$G90,R$7&lt;$H90),$J90/12*0.5,$H90&lt;R$7,$J90/12)</f>
        <v>0</v>
      </c>
      <c r="S90" s="23" cm="1">
        <f t="array" aca="1" ref="S90" ca="1">_xlfn.IFS($F90&lt;=S$7,0,$G90&gt;S$7,0,AND(S$7&gt;$G90,S$7&lt;$H90),$J90/12*0.5,$H90&lt;S$7,$J90/12)</f>
        <v>0</v>
      </c>
      <c r="T90" s="23" cm="1">
        <f t="array" aca="1" ref="T90" ca="1">_xlfn.IFS($F90&lt;=T$7,0,$G90&gt;T$7,0,AND(T$7&gt;$G90,T$7&lt;$H90),$J90/12*0.5,$H90&lt;T$7,$J90/12)</f>
        <v>0</v>
      </c>
      <c r="U90" s="23" cm="1">
        <f t="array" aca="1" ref="U90" ca="1">_xlfn.IFS($F90&lt;=U$7,0,$G90&gt;U$7,0,AND(U$7&gt;$G90,U$7&lt;$H90),$J90/12*0.5,$H90&lt;U$7,$J90/12)</f>
        <v>0</v>
      </c>
      <c r="V90" s="23" cm="1">
        <f t="array" aca="1" ref="V90" ca="1">_xlfn.IFS($F90&lt;=V$7,0,$G90&gt;V$7,0,AND(V$7&gt;$G90,V$7&lt;$H90),$J90/12*0.5,$H90&lt;V$7,$J90/12)</f>
        <v>0</v>
      </c>
      <c r="W90" s="23" cm="1">
        <f t="array" aca="1" ref="W90" ca="1">_xlfn.IFS($F90&lt;=W$7,0,$G90&gt;W$7,0,AND(W$7&gt;$G90,W$7&lt;$H90),$J90/12*0.5,$H90&lt;W$7,$J90/12)</f>
        <v>0</v>
      </c>
      <c r="X90" s="23" cm="1">
        <f t="array" aca="1" ref="X90" ca="1">_xlfn.IFS($F90&lt;=X$7,0,$G90&gt;X$7,0,AND(X$7&gt;$G90,X$7&lt;$H90),$J90/12*0.5,$H90&lt;X$7,$J90/12)</f>
        <v>0</v>
      </c>
      <c r="Y90" s="23" cm="1">
        <f t="array" aca="1" ref="Y90" ca="1">_xlfn.IFS($F90&lt;=Y$7,0,$G90&gt;Y$7,0,AND(Y$7&gt;$G90,Y$7&lt;$H90),$J90/12*0.5,$H90&lt;Y$7,$J90/12)</f>
        <v>0</v>
      </c>
      <c r="Z90" s="23" cm="1">
        <f t="array" aca="1" ref="Z90" ca="1">_xlfn.IFS($F90&lt;=Z$7,0,$G90&gt;Z$7,0,AND(Z$7&gt;$G90,Z$7&lt;$H90),$J90/12*0.5,$H90&lt;Z$7,$J90/12)</f>
        <v>0</v>
      </c>
      <c r="AA90" s="23" cm="1">
        <f t="array" aca="1" ref="AA90" ca="1">_xlfn.IFS($F90&lt;=AA$7,0,$G90&gt;AA$7,0,AND(AA$7&gt;$G90,AA$7&lt;$H90),$J90/12*0.5,$H90&lt;AA$7,$J90/12)</f>
        <v>0</v>
      </c>
      <c r="AB90" s="23" cm="1">
        <f t="array" aca="1" ref="AB90" ca="1">_xlfn.IFS($F90&lt;=AB$7,0,$G90&gt;AB$7,0,AND(AB$7&gt;$G90,AB$7&lt;$H90),$J90/12*0.5,$H90&lt;AB$7,$J90/12)</f>
        <v>0</v>
      </c>
      <c r="AC90" s="23" cm="1">
        <f t="array" aca="1" ref="AC90" ca="1">_xlfn.IFS($F90&lt;=AC$7,0,$G90&gt;AC$7,0,AND(AC$7&gt;$G90,AC$7&lt;$H90),$L90/12*0.5,$H90&lt;AC$7,$L90/12)</f>
        <v>0</v>
      </c>
      <c r="AD90" s="23" cm="1">
        <f t="array" aca="1" ref="AD90" ca="1">_xlfn.IFS($F90&lt;=AD$7,0,$G90&gt;AD$7,0,AND(AD$7&gt;$G90,AD$7&lt;$H90),$L90/12*0.5,$H90&lt;AD$7,$L90/12)</f>
        <v>0</v>
      </c>
      <c r="AE90" s="23" cm="1">
        <f t="array" aca="1" ref="AE90" ca="1">_xlfn.IFS($F90&lt;=AE$7,0,$G90&gt;AE$7,0,AND(AE$7&gt;$G90,AE$7&lt;$H90),$L90/12*0.5,$H90&lt;AE$7,$L90/12)</f>
        <v>0</v>
      </c>
      <c r="AF90" s="23" cm="1">
        <f t="array" aca="1" ref="AF90" ca="1">_xlfn.IFS($F90&lt;=AF$7,0,$G90&gt;AF$7,0,AND(AF$7&gt;$G90,AF$7&lt;$H90),$L90/12*0.5,$H90&lt;AF$7,$L90/12)</f>
        <v>0</v>
      </c>
      <c r="AG90" s="23" cm="1">
        <f t="array" aca="1" ref="AG90" ca="1">_xlfn.IFS($F90&lt;=AG$7,0,$G90&gt;AG$7,0,AND(AG$7&gt;$G90,AG$7&lt;$H90),$L90/12*0.5,$H90&lt;AG$7,$L90/12)</f>
        <v>0</v>
      </c>
      <c r="AH90" s="23" cm="1">
        <f t="array" aca="1" ref="AH90" ca="1">_xlfn.IFS($F90&lt;=AH$7,0,$G90&gt;AH$7,0,AND(AH$7&gt;$G90,AH$7&lt;$H90),$L90/12*0.5,$H90&lt;AH$7,$L90/12)</f>
        <v>0</v>
      </c>
      <c r="AI90" s="23" cm="1">
        <f t="array" aca="1" ref="AI90" ca="1">_xlfn.IFS($F90&lt;=AI$7,0,$G90&gt;AI$7,0,AND(AI$7&gt;$G90,AI$7&lt;$H90),$L90/12*0.5,$H90&lt;AI$7,$L90/12)</f>
        <v>0</v>
      </c>
      <c r="AJ90" s="23" cm="1">
        <f t="array" aca="1" ref="AJ90" ca="1">_xlfn.IFS($F90&lt;=AJ$7,0,$G90&gt;AJ$7,0,AND(AJ$7&gt;$G90,AJ$7&lt;$H90),$L90/12*0.5,$H90&lt;AJ$7,$L90/12)</f>
        <v>0</v>
      </c>
      <c r="AK90" s="23" cm="1">
        <f t="array" aca="1" ref="AK90" ca="1">_xlfn.IFS($F90&lt;=AK$7,0,$G90&gt;AK$7,0,AND(AK$7&gt;$G90,AK$7&lt;$H90),$L90/12*0.5,$H90&lt;AK$7,$L90/12)</f>
        <v>0</v>
      </c>
      <c r="AL90" s="23" cm="1">
        <f t="array" aca="1" ref="AL90" ca="1">_xlfn.IFS($F90&lt;=AL$7,0,$G90&gt;AL$7,0,AND(AL$7&gt;$G90,AL$7&lt;$H90),$L90/12*0.5,$H90&lt;AL$7,$L90/12)</f>
        <v>0</v>
      </c>
      <c r="AM90" s="23" cm="1">
        <f t="array" aca="1" ref="AM90" ca="1">_xlfn.IFS($F90&lt;=AM$7,0,$G90&gt;AM$7,0,AND(AM$7&gt;$G90,AM$7&lt;$H90),$L90/12*0.5,$H90&lt;AM$7,$L90/12)</f>
        <v>0</v>
      </c>
      <c r="AN90" s="23" cm="1">
        <f t="array" aca="1" ref="AN90" ca="1">_xlfn.IFS($F90&lt;=AN$7,0,$G90&gt;AN$7,0,AND(AN$7&gt;$G90,AN$7&lt;$H90),$L90/12*0.5,$H90&lt;AN$7,$L90/12)</f>
        <v>0</v>
      </c>
      <c r="AO90" s="23" cm="1">
        <f t="array" aca="1" ref="AO90" ca="1">_xlfn.IFS($F90&lt;=AO$7,0,$G90&gt;AO$7,0,AND(AO$7&gt;$G90,AO$7&lt;$H90),$N90/12*0.5,$H90&lt;AO$7,$N90/12)</f>
        <v>0</v>
      </c>
      <c r="AP90" s="23" cm="1">
        <f t="array" aca="1" ref="AP90" ca="1">_xlfn.IFS($F90&lt;=AP$7,0,$G90&gt;AP$7,0,AND(AP$7&gt;$G90,AP$7&lt;$H90),$N90/12*0.5,$H90&lt;AP$7,$N90/12)</f>
        <v>60.416666666666664</v>
      </c>
      <c r="AQ90" s="23" cm="1">
        <f t="array" aca="1" ref="AQ90" ca="1">_xlfn.IFS($F90&lt;=AQ$7,0,$G90&gt;AQ$7,0,AND(AQ$7&gt;$G90,AQ$7&lt;$H90),$N90/12*0.5,$H90&lt;AQ$7,$N90/12)</f>
        <v>60.416666666666664</v>
      </c>
      <c r="AR90" s="23" cm="1">
        <f t="array" aca="1" ref="AR90" ca="1">_xlfn.IFS($F90&lt;=AR$7,0,$G90&gt;AR$7,0,AND(AR$7&gt;$G90,AR$7&lt;$H90),$N90/12*0.5,$H90&lt;AR$7,$N90/12)</f>
        <v>60.416666666666664</v>
      </c>
      <c r="AS90" s="23" cm="1">
        <f t="array" aca="1" ref="AS90" ca="1">_xlfn.IFS($F90&lt;=AS$7,0,$G90&gt;AS$7,0,AND(AS$7&gt;$G90,AS$7&lt;$H90),$N90/12*0.5,$H90&lt;AS$7,$N90/12)</f>
        <v>120.83333333333333</v>
      </c>
      <c r="AT90" s="23" cm="1">
        <f t="array" aca="1" ref="AT90" ca="1">_xlfn.IFS($F90&lt;=AT$7,0,$G90&gt;AT$7,0,AND(AT$7&gt;$G90,AT$7&lt;$H90),$N90/12*0.5,$H90&lt;AT$7,$N90/12)</f>
        <v>120.83333333333333</v>
      </c>
      <c r="AU90" s="23" cm="1">
        <f t="array" aca="1" ref="AU90" ca="1">_xlfn.IFS($F90&lt;=AU$7,0,$G90&gt;AU$7,0,AND(AU$7&gt;$G90,AU$7&lt;$H90),$N90/12*0.5,$H90&lt;AU$7,$N90/12)</f>
        <v>120.83333333333333</v>
      </c>
      <c r="AV90" s="23" cm="1">
        <f t="array" aca="1" ref="AV90" ca="1">_xlfn.IFS($F90&lt;=AV$7,0,$G90&gt;AV$7,0,AND(AV$7&gt;$G90,AV$7&lt;$H90),$N90/12*0.5,$H90&lt;AV$7,$N90/12)</f>
        <v>120.83333333333333</v>
      </c>
      <c r="AW90" s="23" cm="1">
        <f t="array" aca="1" ref="AW90" ca="1">_xlfn.IFS($F90&lt;=AW$7,0,$G90&gt;AW$7,0,AND(AW$7&gt;$G90,AW$7&lt;$H90),$N90/12*0.5,$H90&lt;AW$7,$N90/12)</f>
        <v>120.83333333333333</v>
      </c>
      <c r="AX90" s="23" cm="1">
        <f t="array" aca="1" ref="AX90" ca="1">_xlfn.IFS($F90&lt;=AX$7,0,$G90&gt;AX$7,0,AND(AX$7&gt;$G90,AX$7&lt;$H90),$N90/12*0.5,$H90&lt;AX$7,$N90/12)</f>
        <v>120.83333333333333</v>
      </c>
      <c r="AY90" s="23" cm="1">
        <f t="array" aca="1" ref="AY90" ca="1">_xlfn.IFS($F90&lt;=AY$7,0,$G90&gt;AY$7,0,AND(AY$7&gt;$G90,AY$7&lt;$H90),$N90/12*0.5,$H90&lt;AY$7,$N90/12)</f>
        <v>120.83333333333333</v>
      </c>
    </row>
    <row r="91" spans="1:51" ht="13" x14ac:dyDescent="0.15">
      <c r="A91" s="47"/>
      <c r="B91" s="87">
        <v>84</v>
      </c>
      <c r="C91" s="87" t="s">
        <v>30</v>
      </c>
      <c r="D91" s="89" t="s">
        <v>13</v>
      </c>
      <c r="E91" s="108">
        <v>46249</v>
      </c>
      <c r="F91" s="108" t="s">
        <v>7</v>
      </c>
      <c r="G91" s="21">
        <f>E91+'Assumptions (START HERE)'!$C$17</f>
        <v>46429</v>
      </c>
      <c r="H91" s="21">
        <f>E91+'Assumptions (START HERE)'!$C$18</f>
        <v>46519</v>
      </c>
      <c r="I91" s="91"/>
      <c r="J91" s="23" cm="1">
        <f t="array" aca="1" ref="J91" ca="1">IF(ISBLANK(I91),
INDEX('Assumptions (START HERE)'!$B$23:$E$26,
MATCH(MID(CELL("filename",$A$1),FIND("]",CELL("filename",$A$1))+1,255),'Assumptions (START HERE)'!$B$23:$B$26,0),
MATCH(J$3,'Assumptions (START HERE)'!$B$23:$E$23,0)),I91)</f>
        <v>1350</v>
      </c>
      <c r="K91" s="91"/>
      <c r="L91" s="23" cm="1">
        <f t="array" aca="1" ref="L91" ca="1">IF(ISBLANK(K91),
INDEX('Assumptions (START HERE)'!$B$23:$E$26,
MATCH(MID(CELL("filename",$A$1),FIND("]",CELL("filename",$A$1))+1,255),'Assumptions (START HERE)'!$B$23:$B$26,0),
MATCH(L$3,'Assumptions (START HERE)'!$B$23:$E$23,0)),K91)</f>
        <v>1450</v>
      </c>
      <c r="M91" s="91"/>
      <c r="N91" s="23" cm="1">
        <f t="array" aca="1" ref="N91" ca="1">IF(ISBLANK(M91),
INDEX('Assumptions (START HERE)'!$B$23:$E$26,
MATCH(MID(CELL("filename",$A$1),FIND("]",CELL("filename",$A$1))+1,255),'Assumptions (START HERE)'!$B$23:$B$26,0),
MATCH(N$3,'Assumptions (START HERE)'!$B$23:$E$23,0)),M91)</f>
        <v>1450</v>
      </c>
      <c r="P91" s="23" cm="1">
        <f t="array" aca="1" ref="P91" ca="1">_xlfn.IFS($F91&lt;=P$7,0,$G91&gt;P$7,0,AND(P$7&gt;$G91,P$7&lt;$H91),$J91/12*0.5,$H91&lt;P$7,$J91/12)</f>
        <v>0</v>
      </c>
      <c r="Q91" s="23" cm="1">
        <f t="array" aca="1" ref="Q91" ca="1">_xlfn.IFS($F91&lt;=Q$7,0,$G91&gt;Q$7,0,AND(Q$7&gt;$G91,Q$7&lt;$H91),$J91/12*0.5,$H91&lt;Q$7,$J91/12)</f>
        <v>0</v>
      </c>
      <c r="R91" s="23" cm="1">
        <f t="array" aca="1" ref="R91" ca="1">_xlfn.IFS($F91&lt;=R$7,0,$G91&gt;R$7,0,AND(R$7&gt;$G91,R$7&lt;$H91),$J91/12*0.5,$H91&lt;R$7,$J91/12)</f>
        <v>0</v>
      </c>
      <c r="S91" s="23" cm="1">
        <f t="array" aca="1" ref="S91" ca="1">_xlfn.IFS($F91&lt;=S$7,0,$G91&gt;S$7,0,AND(S$7&gt;$G91,S$7&lt;$H91),$J91/12*0.5,$H91&lt;S$7,$J91/12)</f>
        <v>0</v>
      </c>
      <c r="T91" s="23" cm="1">
        <f t="array" aca="1" ref="T91" ca="1">_xlfn.IFS($F91&lt;=T$7,0,$G91&gt;T$7,0,AND(T$7&gt;$G91,T$7&lt;$H91),$J91/12*0.5,$H91&lt;T$7,$J91/12)</f>
        <v>0</v>
      </c>
      <c r="U91" s="23" cm="1">
        <f t="array" aca="1" ref="U91" ca="1">_xlfn.IFS($F91&lt;=U$7,0,$G91&gt;U$7,0,AND(U$7&gt;$G91,U$7&lt;$H91),$J91/12*0.5,$H91&lt;U$7,$J91/12)</f>
        <v>0</v>
      </c>
      <c r="V91" s="23" cm="1">
        <f t="array" aca="1" ref="V91" ca="1">_xlfn.IFS($F91&lt;=V$7,0,$G91&gt;V$7,0,AND(V$7&gt;$G91,V$7&lt;$H91),$J91/12*0.5,$H91&lt;V$7,$J91/12)</f>
        <v>0</v>
      </c>
      <c r="W91" s="23" cm="1">
        <f t="array" aca="1" ref="W91" ca="1">_xlfn.IFS($F91&lt;=W$7,0,$G91&gt;W$7,0,AND(W$7&gt;$G91,W$7&lt;$H91),$J91/12*0.5,$H91&lt;W$7,$J91/12)</f>
        <v>0</v>
      </c>
      <c r="X91" s="23" cm="1">
        <f t="array" aca="1" ref="X91" ca="1">_xlfn.IFS($F91&lt;=X$7,0,$G91&gt;X$7,0,AND(X$7&gt;$G91,X$7&lt;$H91),$J91/12*0.5,$H91&lt;X$7,$J91/12)</f>
        <v>0</v>
      </c>
      <c r="Y91" s="23" cm="1">
        <f t="array" aca="1" ref="Y91" ca="1">_xlfn.IFS($F91&lt;=Y$7,0,$G91&gt;Y$7,0,AND(Y$7&gt;$G91,Y$7&lt;$H91),$J91/12*0.5,$H91&lt;Y$7,$J91/12)</f>
        <v>0</v>
      </c>
      <c r="Z91" s="23" cm="1">
        <f t="array" aca="1" ref="Z91" ca="1">_xlfn.IFS($F91&lt;=Z$7,0,$G91&gt;Z$7,0,AND(Z$7&gt;$G91,Z$7&lt;$H91),$J91/12*0.5,$H91&lt;Z$7,$J91/12)</f>
        <v>0</v>
      </c>
      <c r="AA91" s="23" cm="1">
        <f t="array" aca="1" ref="AA91" ca="1">_xlfn.IFS($F91&lt;=AA$7,0,$G91&gt;AA$7,0,AND(AA$7&gt;$G91,AA$7&lt;$H91),$J91/12*0.5,$H91&lt;AA$7,$J91/12)</f>
        <v>0</v>
      </c>
      <c r="AB91" s="23" cm="1">
        <f t="array" aca="1" ref="AB91" ca="1">_xlfn.IFS($F91&lt;=AB$7,0,$G91&gt;AB$7,0,AND(AB$7&gt;$G91,AB$7&lt;$H91),$J91/12*0.5,$H91&lt;AB$7,$J91/12)</f>
        <v>0</v>
      </c>
      <c r="AC91" s="23" cm="1">
        <f t="array" aca="1" ref="AC91" ca="1">_xlfn.IFS($F91&lt;=AC$7,0,$G91&gt;AC$7,0,AND(AC$7&gt;$G91,AC$7&lt;$H91),$L91/12*0.5,$H91&lt;AC$7,$L91/12)</f>
        <v>0</v>
      </c>
      <c r="AD91" s="23" cm="1">
        <f t="array" aca="1" ref="AD91" ca="1">_xlfn.IFS($F91&lt;=AD$7,0,$G91&gt;AD$7,0,AND(AD$7&gt;$G91,AD$7&lt;$H91),$L91/12*0.5,$H91&lt;AD$7,$L91/12)</f>
        <v>0</v>
      </c>
      <c r="AE91" s="23" cm="1">
        <f t="array" aca="1" ref="AE91" ca="1">_xlfn.IFS($F91&lt;=AE$7,0,$G91&gt;AE$7,0,AND(AE$7&gt;$G91,AE$7&lt;$H91),$L91/12*0.5,$H91&lt;AE$7,$L91/12)</f>
        <v>0</v>
      </c>
      <c r="AF91" s="23" cm="1">
        <f t="array" aca="1" ref="AF91" ca="1">_xlfn.IFS($F91&lt;=AF$7,0,$G91&gt;AF$7,0,AND(AF$7&gt;$G91,AF$7&lt;$H91),$L91/12*0.5,$H91&lt;AF$7,$L91/12)</f>
        <v>0</v>
      </c>
      <c r="AG91" s="23" cm="1">
        <f t="array" aca="1" ref="AG91" ca="1">_xlfn.IFS($F91&lt;=AG$7,0,$G91&gt;AG$7,0,AND(AG$7&gt;$G91,AG$7&lt;$H91),$L91/12*0.5,$H91&lt;AG$7,$L91/12)</f>
        <v>0</v>
      </c>
      <c r="AH91" s="23" cm="1">
        <f t="array" aca="1" ref="AH91" ca="1">_xlfn.IFS($F91&lt;=AH$7,0,$G91&gt;AH$7,0,AND(AH$7&gt;$G91,AH$7&lt;$H91),$L91/12*0.5,$H91&lt;AH$7,$L91/12)</f>
        <v>0</v>
      </c>
      <c r="AI91" s="23" cm="1">
        <f t="array" aca="1" ref="AI91" ca="1">_xlfn.IFS($F91&lt;=AI$7,0,$G91&gt;AI$7,0,AND(AI$7&gt;$G91,AI$7&lt;$H91),$L91/12*0.5,$H91&lt;AI$7,$L91/12)</f>
        <v>0</v>
      </c>
      <c r="AJ91" s="23" cm="1">
        <f t="array" aca="1" ref="AJ91" ca="1">_xlfn.IFS($F91&lt;=AJ$7,0,$G91&gt;AJ$7,0,AND(AJ$7&gt;$G91,AJ$7&lt;$H91),$L91/12*0.5,$H91&lt;AJ$7,$L91/12)</f>
        <v>0</v>
      </c>
      <c r="AK91" s="23" cm="1">
        <f t="array" aca="1" ref="AK91" ca="1">_xlfn.IFS($F91&lt;=AK$7,0,$G91&gt;AK$7,0,AND(AK$7&gt;$G91,AK$7&lt;$H91),$L91/12*0.5,$H91&lt;AK$7,$L91/12)</f>
        <v>0</v>
      </c>
      <c r="AL91" s="23" cm="1">
        <f t="array" aca="1" ref="AL91" ca="1">_xlfn.IFS($F91&lt;=AL$7,0,$G91&gt;AL$7,0,AND(AL$7&gt;$G91,AL$7&lt;$H91),$L91/12*0.5,$H91&lt;AL$7,$L91/12)</f>
        <v>0</v>
      </c>
      <c r="AM91" s="23" cm="1">
        <f t="array" aca="1" ref="AM91" ca="1">_xlfn.IFS($F91&lt;=AM$7,0,$G91&gt;AM$7,0,AND(AM$7&gt;$G91,AM$7&lt;$H91),$L91/12*0.5,$H91&lt;AM$7,$L91/12)</f>
        <v>0</v>
      </c>
      <c r="AN91" s="23" cm="1">
        <f t="array" aca="1" ref="AN91" ca="1">_xlfn.IFS($F91&lt;=AN$7,0,$G91&gt;AN$7,0,AND(AN$7&gt;$G91,AN$7&lt;$H91),$L91/12*0.5,$H91&lt;AN$7,$L91/12)</f>
        <v>0</v>
      </c>
      <c r="AO91" s="23" cm="1">
        <f t="array" aca="1" ref="AO91" ca="1">_xlfn.IFS($F91&lt;=AO$7,0,$G91&gt;AO$7,0,AND(AO$7&gt;$G91,AO$7&lt;$H91),$N91/12*0.5,$H91&lt;AO$7,$N91/12)</f>
        <v>0</v>
      </c>
      <c r="AP91" s="23" cm="1">
        <f t="array" aca="1" ref="AP91" ca="1">_xlfn.IFS($F91&lt;=AP$7,0,$G91&gt;AP$7,0,AND(AP$7&gt;$G91,AP$7&lt;$H91),$N91/12*0.5,$H91&lt;AP$7,$N91/12)</f>
        <v>60.416666666666664</v>
      </c>
      <c r="AQ91" s="23" cm="1">
        <f t="array" aca="1" ref="AQ91" ca="1">_xlfn.IFS($F91&lt;=AQ$7,0,$G91&gt;AQ$7,0,AND(AQ$7&gt;$G91,AQ$7&lt;$H91),$N91/12*0.5,$H91&lt;AQ$7,$N91/12)</f>
        <v>60.416666666666664</v>
      </c>
      <c r="AR91" s="23" cm="1">
        <f t="array" aca="1" ref="AR91" ca="1">_xlfn.IFS($F91&lt;=AR$7,0,$G91&gt;AR$7,0,AND(AR$7&gt;$G91,AR$7&lt;$H91),$N91/12*0.5,$H91&lt;AR$7,$N91/12)</f>
        <v>60.416666666666664</v>
      </c>
      <c r="AS91" s="23" cm="1">
        <f t="array" aca="1" ref="AS91" ca="1">_xlfn.IFS($F91&lt;=AS$7,0,$G91&gt;AS$7,0,AND(AS$7&gt;$G91,AS$7&lt;$H91),$N91/12*0.5,$H91&lt;AS$7,$N91/12)</f>
        <v>120.83333333333333</v>
      </c>
      <c r="AT91" s="23" cm="1">
        <f t="array" aca="1" ref="AT91" ca="1">_xlfn.IFS($F91&lt;=AT$7,0,$G91&gt;AT$7,0,AND(AT$7&gt;$G91,AT$7&lt;$H91),$N91/12*0.5,$H91&lt;AT$7,$N91/12)</f>
        <v>120.83333333333333</v>
      </c>
      <c r="AU91" s="23" cm="1">
        <f t="array" aca="1" ref="AU91" ca="1">_xlfn.IFS($F91&lt;=AU$7,0,$G91&gt;AU$7,0,AND(AU$7&gt;$G91,AU$7&lt;$H91),$N91/12*0.5,$H91&lt;AU$7,$N91/12)</f>
        <v>120.83333333333333</v>
      </c>
      <c r="AV91" s="23" cm="1">
        <f t="array" aca="1" ref="AV91" ca="1">_xlfn.IFS($F91&lt;=AV$7,0,$G91&gt;AV$7,0,AND(AV$7&gt;$G91,AV$7&lt;$H91),$N91/12*0.5,$H91&lt;AV$7,$N91/12)</f>
        <v>120.83333333333333</v>
      </c>
      <c r="AW91" s="23" cm="1">
        <f t="array" aca="1" ref="AW91" ca="1">_xlfn.IFS($F91&lt;=AW$7,0,$G91&gt;AW$7,0,AND(AW$7&gt;$G91,AW$7&lt;$H91),$N91/12*0.5,$H91&lt;AW$7,$N91/12)</f>
        <v>120.83333333333333</v>
      </c>
      <c r="AX91" s="23" cm="1">
        <f t="array" aca="1" ref="AX91" ca="1">_xlfn.IFS($F91&lt;=AX$7,0,$G91&gt;AX$7,0,AND(AX$7&gt;$G91,AX$7&lt;$H91),$N91/12*0.5,$H91&lt;AX$7,$N91/12)</f>
        <v>120.83333333333333</v>
      </c>
      <c r="AY91" s="23" cm="1">
        <f t="array" aca="1" ref="AY91" ca="1">_xlfn.IFS($F91&lt;=AY$7,0,$G91&gt;AY$7,0,AND(AY$7&gt;$G91,AY$7&lt;$H91),$N91/12*0.5,$H91&lt;AY$7,$N91/12)</f>
        <v>120.83333333333333</v>
      </c>
    </row>
    <row r="92" spans="1:51" ht="13" x14ac:dyDescent="0.15">
      <c r="A92" s="47"/>
      <c r="B92" s="87">
        <v>85</v>
      </c>
      <c r="C92" s="87" t="s">
        <v>30</v>
      </c>
      <c r="D92" s="89" t="s">
        <v>13</v>
      </c>
      <c r="E92" s="108">
        <v>46249</v>
      </c>
      <c r="F92" s="108" t="s">
        <v>7</v>
      </c>
      <c r="G92" s="21">
        <f>E92+'Assumptions (START HERE)'!$C$17</f>
        <v>46429</v>
      </c>
      <c r="H92" s="21">
        <f>E92+'Assumptions (START HERE)'!$C$18</f>
        <v>46519</v>
      </c>
      <c r="I92" s="91"/>
      <c r="J92" s="23" cm="1">
        <f t="array" aca="1" ref="J92" ca="1">IF(ISBLANK(I92),
INDEX('Assumptions (START HERE)'!$B$23:$E$26,
MATCH(MID(CELL("filename",$A$1),FIND("]",CELL("filename",$A$1))+1,255),'Assumptions (START HERE)'!$B$23:$B$26,0),
MATCH(J$3,'Assumptions (START HERE)'!$B$23:$E$23,0)),I92)</f>
        <v>1350</v>
      </c>
      <c r="K92" s="91"/>
      <c r="L92" s="23" cm="1">
        <f t="array" aca="1" ref="L92" ca="1">IF(ISBLANK(K92),
INDEX('Assumptions (START HERE)'!$B$23:$E$26,
MATCH(MID(CELL("filename",$A$1),FIND("]",CELL("filename",$A$1))+1,255),'Assumptions (START HERE)'!$B$23:$B$26,0),
MATCH(L$3,'Assumptions (START HERE)'!$B$23:$E$23,0)),K92)</f>
        <v>1450</v>
      </c>
      <c r="M92" s="91"/>
      <c r="N92" s="23" cm="1">
        <f t="array" aca="1" ref="N92" ca="1">IF(ISBLANK(M92),
INDEX('Assumptions (START HERE)'!$B$23:$E$26,
MATCH(MID(CELL("filename",$A$1),FIND("]",CELL("filename",$A$1))+1,255),'Assumptions (START HERE)'!$B$23:$B$26,0),
MATCH(N$3,'Assumptions (START HERE)'!$B$23:$E$23,0)),M92)</f>
        <v>1450</v>
      </c>
      <c r="P92" s="23" cm="1">
        <f t="array" aca="1" ref="P92" ca="1">_xlfn.IFS($F92&lt;=P$7,0,$G92&gt;P$7,0,AND(P$7&gt;$G92,P$7&lt;$H92),$J92/12*0.5,$H92&lt;P$7,$J92/12)</f>
        <v>0</v>
      </c>
      <c r="Q92" s="23" cm="1">
        <f t="array" aca="1" ref="Q92" ca="1">_xlfn.IFS($F92&lt;=Q$7,0,$G92&gt;Q$7,0,AND(Q$7&gt;$G92,Q$7&lt;$H92),$J92/12*0.5,$H92&lt;Q$7,$J92/12)</f>
        <v>0</v>
      </c>
      <c r="R92" s="23" cm="1">
        <f t="array" aca="1" ref="R92" ca="1">_xlfn.IFS($F92&lt;=R$7,0,$G92&gt;R$7,0,AND(R$7&gt;$G92,R$7&lt;$H92),$J92/12*0.5,$H92&lt;R$7,$J92/12)</f>
        <v>0</v>
      </c>
      <c r="S92" s="23" cm="1">
        <f t="array" aca="1" ref="S92" ca="1">_xlfn.IFS($F92&lt;=S$7,0,$G92&gt;S$7,0,AND(S$7&gt;$G92,S$7&lt;$H92),$J92/12*0.5,$H92&lt;S$7,$J92/12)</f>
        <v>0</v>
      </c>
      <c r="T92" s="23" cm="1">
        <f t="array" aca="1" ref="T92" ca="1">_xlfn.IFS($F92&lt;=T$7,0,$G92&gt;T$7,0,AND(T$7&gt;$G92,T$7&lt;$H92),$J92/12*0.5,$H92&lt;T$7,$J92/12)</f>
        <v>0</v>
      </c>
      <c r="U92" s="23" cm="1">
        <f t="array" aca="1" ref="U92" ca="1">_xlfn.IFS($F92&lt;=U$7,0,$G92&gt;U$7,0,AND(U$7&gt;$G92,U$7&lt;$H92),$J92/12*0.5,$H92&lt;U$7,$J92/12)</f>
        <v>0</v>
      </c>
      <c r="V92" s="23" cm="1">
        <f t="array" aca="1" ref="V92" ca="1">_xlfn.IFS($F92&lt;=V$7,0,$G92&gt;V$7,0,AND(V$7&gt;$G92,V$7&lt;$H92),$J92/12*0.5,$H92&lt;V$7,$J92/12)</f>
        <v>0</v>
      </c>
      <c r="W92" s="23" cm="1">
        <f t="array" aca="1" ref="W92" ca="1">_xlfn.IFS($F92&lt;=W$7,0,$G92&gt;W$7,0,AND(W$7&gt;$G92,W$7&lt;$H92),$J92/12*0.5,$H92&lt;W$7,$J92/12)</f>
        <v>0</v>
      </c>
      <c r="X92" s="23" cm="1">
        <f t="array" aca="1" ref="X92" ca="1">_xlfn.IFS($F92&lt;=X$7,0,$G92&gt;X$7,0,AND(X$7&gt;$G92,X$7&lt;$H92),$J92/12*0.5,$H92&lt;X$7,$J92/12)</f>
        <v>0</v>
      </c>
      <c r="Y92" s="23" cm="1">
        <f t="array" aca="1" ref="Y92" ca="1">_xlfn.IFS($F92&lt;=Y$7,0,$G92&gt;Y$7,0,AND(Y$7&gt;$G92,Y$7&lt;$H92),$J92/12*0.5,$H92&lt;Y$7,$J92/12)</f>
        <v>0</v>
      </c>
      <c r="Z92" s="23" cm="1">
        <f t="array" aca="1" ref="Z92" ca="1">_xlfn.IFS($F92&lt;=Z$7,0,$G92&gt;Z$7,0,AND(Z$7&gt;$G92,Z$7&lt;$H92),$J92/12*0.5,$H92&lt;Z$7,$J92/12)</f>
        <v>0</v>
      </c>
      <c r="AA92" s="23" cm="1">
        <f t="array" aca="1" ref="AA92" ca="1">_xlfn.IFS($F92&lt;=AA$7,0,$G92&gt;AA$7,0,AND(AA$7&gt;$G92,AA$7&lt;$H92),$J92/12*0.5,$H92&lt;AA$7,$J92/12)</f>
        <v>0</v>
      </c>
      <c r="AB92" s="23" cm="1">
        <f t="array" aca="1" ref="AB92" ca="1">_xlfn.IFS($F92&lt;=AB$7,0,$G92&gt;AB$7,0,AND(AB$7&gt;$G92,AB$7&lt;$H92),$J92/12*0.5,$H92&lt;AB$7,$J92/12)</f>
        <v>0</v>
      </c>
      <c r="AC92" s="23" cm="1">
        <f t="array" aca="1" ref="AC92" ca="1">_xlfn.IFS($F92&lt;=AC$7,0,$G92&gt;AC$7,0,AND(AC$7&gt;$G92,AC$7&lt;$H92),$L92/12*0.5,$H92&lt;AC$7,$L92/12)</f>
        <v>0</v>
      </c>
      <c r="AD92" s="23" cm="1">
        <f t="array" aca="1" ref="AD92" ca="1">_xlfn.IFS($F92&lt;=AD$7,0,$G92&gt;AD$7,0,AND(AD$7&gt;$G92,AD$7&lt;$H92),$L92/12*0.5,$H92&lt;AD$7,$L92/12)</f>
        <v>0</v>
      </c>
      <c r="AE92" s="23" cm="1">
        <f t="array" aca="1" ref="AE92" ca="1">_xlfn.IFS($F92&lt;=AE$7,0,$G92&gt;AE$7,0,AND(AE$7&gt;$G92,AE$7&lt;$H92),$L92/12*0.5,$H92&lt;AE$7,$L92/12)</f>
        <v>0</v>
      </c>
      <c r="AF92" s="23" cm="1">
        <f t="array" aca="1" ref="AF92" ca="1">_xlfn.IFS($F92&lt;=AF$7,0,$G92&gt;AF$7,0,AND(AF$7&gt;$G92,AF$7&lt;$H92),$L92/12*0.5,$H92&lt;AF$7,$L92/12)</f>
        <v>0</v>
      </c>
      <c r="AG92" s="23" cm="1">
        <f t="array" aca="1" ref="AG92" ca="1">_xlfn.IFS($F92&lt;=AG$7,0,$G92&gt;AG$7,0,AND(AG$7&gt;$G92,AG$7&lt;$H92),$L92/12*0.5,$H92&lt;AG$7,$L92/12)</f>
        <v>0</v>
      </c>
      <c r="AH92" s="23" cm="1">
        <f t="array" aca="1" ref="AH92" ca="1">_xlfn.IFS($F92&lt;=AH$7,0,$G92&gt;AH$7,0,AND(AH$7&gt;$G92,AH$7&lt;$H92),$L92/12*0.5,$H92&lt;AH$7,$L92/12)</f>
        <v>0</v>
      </c>
      <c r="AI92" s="23" cm="1">
        <f t="array" aca="1" ref="AI92" ca="1">_xlfn.IFS($F92&lt;=AI$7,0,$G92&gt;AI$7,0,AND(AI$7&gt;$G92,AI$7&lt;$H92),$L92/12*0.5,$H92&lt;AI$7,$L92/12)</f>
        <v>0</v>
      </c>
      <c r="AJ92" s="23" cm="1">
        <f t="array" aca="1" ref="AJ92" ca="1">_xlfn.IFS($F92&lt;=AJ$7,0,$G92&gt;AJ$7,0,AND(AJ$7&gt;$G92,AJ$7&lt;$H92),$L92/12*0.5,$H92&lt;AJ$7,$L92/12)</f>
        <v>0</v>
      </c>
      <c r="AK92" s="23" cm="1">
        <f t="array" aca="1" ref="AK92" ca="1">_xlfn.IFS($F92&lt;=AK$7,0,$G92&gt;AK$7,0,AND(AK$7&gt;$G92,AK$7&lt;$H92),$L92/12*0.5,$H92&lt;AK$7,$L92/12)</f>
        <v>0</v>
      </c>
      <c r="AL92" s="23" cm="1">
        <f t="array" aca="1" ref="AL92" ca="1">_xlfn.IFS($F92&lt;=AL$7,0,$G92&gt;AL$7,0,AND(AL$7&gt;$G92,AL$7&lt;$H92),$L92/12*0.5,$H92&lt;AL$7,$L92/12)</f>
        <v>0</v>
      </c>
      <c r="AM92" s="23" cm="1">
        <f t="array" aca="1" ref="AM92" ca="1">_xlfn.IFS($F92&lt;=AM$7,0,$G92&gt;AM$7,0,AND(AM$7&gt;$G92,AM$7&lt;$H92),$L92/12*0.5,$H92&lt;AM$7,$L92/12)</f>
        <v>0</v>
      </c>
      <c r="AN92" s="23" cm="1">
        <f t="array" aca="1" ref="AN92" ca="1">_xlfn.IFS($F92&lt;=AN$7,0,$G92&gt;AN$7,0,AND(AN$7&gt;$G92,AN$7&lt;$H92),$L92/12*0.5,$H92&lt;AN$7,$L92/12)</f>
        <v>0</v>
      </c>
      <c r="AO92" s="23" cm="1">
        <f t="array" aca="1" ref="AO92" ca="1">_xlfn.IFS($F92&lt;=AO$7,0,$G92&gt;AO$7,0,AND(AO$7&gt;$G92,AO$7&lt;$H92),$N92/12*0.5,$H92&lt;AO$7,$N92/12)</f>
        <v>0</v>
      </c>
      <c r="AP92" s="23" cm="1">
        <f t="array" aca="1" ref="AP92" ca="1">_xlfn.IFS($F92&lt;=AP$7,0,$G92&gt;AP$7,0,AND(AP$7&gt;$G92,AP$7&lt;$H92),$N92/12*0.5,$H92&lt;AP$7,$N92/12)</f>
        <v>60.416666666666664</v>
      </c>
      <c r="AQ92" s="23" cm="1">
        <f t="array" aca="1" ref="AQ92" ca="1">_xlfn.IFS($F92&lt;=AQ$7,0,$G92&gt;AQ$7,0,AND(AQ$7&gt;$G92,AQ$7&lt;$H92),$N92/12*0.5,$H92&lt;AQ$7,$N92/12)</f>
        <v>60.416666666666664</v>
      </c>
      <c r="AR92" s="23" cm="1">
        <f t="array" aca="1" ref="AR92" ca="1">_xlfn.IFS($F92&lt;=AR$7,0,$G92&gt;AR$7,0,AND(AR$7&gt;$G92,AR$7&lt;$H92),$N92/12*0.5,$H92&lt;AR$7,$N92/12)</f>
        <v>60.416666666666664</v>
      </c>
      <c r="AS92" s="23" cm="1">
        <f t="array" aca="1" ref="AS92" ca="1">_xlfn.IFS($F92&lt;=AS$7,0,$G92&gt;AS$7,0,AND(AS$7&gt;$G92,AS$7&lt;$H92),$N92/12*0.5,$H92&lt;AS$7,$N92/12)</f>
        <v>120.83333333333333</v>
      </c>
      <c r="AT92" s="23" cm="1">
        <f t="array" aca="1" ref="AT92" ca="1">_xlfn.IFS($F92&lt;=AT$7,0,$G92&gt;AT$7,0,AND(AT$7&gt;$G92,AT$7&lt;$H92),$N92/12*0.5,$H92&lt;AT$7,$N92/12)</f>
        <v>120.83333333333333</v>
      </c>
      <c r="AU92" s="23" cm="1">
        <f t="array" aca="1" ref="AU92" ca="1">_xlfn.IFS($F92&lt;=AU$7,0,$G92&gt;AU$7,0,AND(AU$7&gt;$G92,AU$7&lt;$H92),$N92/12*0.5,$H92&lt;AU$7,$N92/12)</f>
        <v>120.83333333333333</v>
      </c>
      <c r="AV92" s="23" cm="1">
        <f t="array" aca="1" ref="AV92" ca="1">_xlfn.IFS($F92&lt;=AV$7,0,$G92&gt;AV$7,0,AND(AV$7&gt;$G92,AV$7&lt;$H92),$N92/12*0.5,$H92&lt;AV$7,$N92/12)</f>
        <v>120.83333333333333</v>
      </c>
      <c r="AW92" s="23" cm="1">
        <f t="array" aca="1" ref="AW92" ca="1">_xlfn.IFS($F92&lt;=AW$7,0,$G92&gt;AW$7,0,AND(AW$7&gt;$G92,AW$7&lt;$H92),$N92/12*0.5,$H92&lt;AW$7,$N92/12)</f>
        <v>120.83333333333333</v>
      </c>
      <c r="AX92" s="23" cm="1">
        <f t="array" aca="1" ref="AX92" ca="1">_xlfn.IFS($F92&lt;=AX$7,0,$G92&gt;AX$7,0,AND(AX$7&gt;$G92,AX$7&lt;$H92),$N92/12*0.5,$H92&lt;AX$7,$N92/12)</f>
        <v>120.83333333333333</v>
      </c>
      <c r="AY92" s="23" cm="1">
        <f t="array" aca="1" ref="AY92" ca="1">_xlfn.IFS($F92&lt;=AY$7,0,$G92&gt;AY$7,0,AND(AY$7&gt;$G92,AY$7&lt;$H92),$N92/12*0.5,$H92&lt;AY$7,$N92/12)</f>
        <v>120.83333333333333</v>
      </c>
    </row>
    <row r="93" spans="1:51" ht="13" x14ac:dyDescent="0.15">
      <c r="A93" s="47"/>
      <c r="B93" s="87">
        <v>86</v>
      </c>
      <c r="C93" s="87" t="s">
        <v>30</v>
      </c>
      <c r="D93" s="88" t="s">
        <v>14</v>
      </c>
      <c r="E93" s="108">
        <v>46249</v>
      </c>
      <c r="F93" s="108" t="s">
        <v>7</v>
      </c>
      <c r="G93" s="21">
        <f>E93+'Assumptions (START HERE)'!$C$17</f>
        <v>46429</v>
      </c>
      <c r="H93" s="21">
        <f>E93+'Assumptions (START HERE)'!$C$18</f>
        <v>46519</v>
      </c>
      <c r="I93" s="91"/>
      <c r="J93" s="23" cm="1">
        <f t="array" aca="1" ref="J93" ca="1">IF(ISBLANK(I93),
INDEX('Assumptions (START HERE)'!$B$23:$E$26,
MATCH(MID(CELL("filename",$A$1),FIND("]",CELL("filename",$A$1))+1,255),'Assumptions (START HERE)'!$B$23:$B$26,0),
MATCH(J$3,'Assumptions (START HERE)'!$B$23:$E$23,0)),I93)</f>
        <v>1350</v>
      </c>
      <c r="K93" s="91"/>
      <c r="L93" s="23" cm="1">
        <f t="array" aca="1" ref="L93" ca="1">IF(ISBLANK(K93),
INDEX('Assumptions (START HERE)'!$B$23:$E$26,
MATCH(MID(CELL("filename",$A$1),FIND("]",CELL("filename",$A$1))+1,255),'Assumptions (START HERE)'!$B$23:$B$26,0),
MATCH(L$3,'Assumptions (START HERE)'!$B$23:$E$23,0)),K93)</f>
        <v>1450</v>
      </c>
      <c r="M93" s="91"/>
      <c r="N93" s="23" cm="1">
        <f t="array" aca="1" ref="N93" ca="1">IF(ISBLANK(M93),
INDEX('Assumptions (START HERE)'!$B$23:$E$26,
MATCH(MID(CELL("filename",$A$1),FIND("]",CELL("filename",$A$1))+1,255),'Assumptions (START HERE)'!$B$23:$B$26,0),
MATCH(N$3,'Assumptions (START HERE)'!$B$23:$E$23,0)),M93)</f>
        <v>1450</v>
      </c>
      <c r="P93" s="23" cm="1">
        <f t="array" aca="1" ref="P93" ca="1">_xlfn.IFS($F93&lt;=P$7,0,$G93&gt;P$7,0,AND(P$7&gt;$G93,P$7&lt;$H93),$J93/12*0.5,$H93&lt;P$7,$J93/12)</f>
        <v>0</v>
      </c>
      <c r="Q93" s="23" cm="1">
        <f t="array" aca="1" ref="Q93" ca="1">_xlfn.IFS($F93&lt;=Q$7,0,$G93&gt;Q$7,0,AND(Q$7&gt;$G93,Q$7&lt;$H93),$J93/12*0.5,$H93&lt;Q$7,$J93/12)</f>
        <v>0</v>
      </c>
      <c r="R93" s="23" cm="1">
        <f t="array" aca="1" ref="R93" ca="1">_xlfn.IFS($F93&lt;=R$7,0,$G93&gt;R$7,0,AND(R$7&gt;$G93,R$7&lt;$H93),$J93/12*0.5,$H93&lt;R$7,$J93/12)</f>
        <v>0</v>
      </c>
      <c r="S93" s="23" cm="1">
        <f t="array" aca="1" ref="S93" ca="1">_xlfn.IFS($F93&lt;=S$7,0,$G93&gt;S$7,0,AND(S$7&gt;$G93,S$7&lt;$H93),$J93/12*0.5,$H93&lt;S$7,$J93/12)</f>
        <v>0</v>
      </c>
      <c r="T93" s="23" cm="1">
        <f t="array" aca="1" ref="T93" ca="1">_xlfn.IFS($F93&lt;=T$7,0,$G93&gt;T$7,0,AND(T$7&gt;$G93,T$7&lt;$H93),$J93/12*0.5,$H93&lt;T$7,$J93/12)</f>
        <v>0</v>
      </c>
      <c r="U93" s="23" cm="1">
        <f t="array" aca="1" ref="U93" ca="1">_xlfn.IFS($F93&lt;=U$7,0,$G93&gt;U$7,0,AND(U$7&gt;$G93,U$7&lt;$H93),$J93/12*0.5,$H93&lt;U$7,$J93/12)</f>
        <v>0</v>
      </c>
      <c r="V93" s="23" cm="1">
        <f t="array" aca="1" ref="V93" ca="1">_xlfn.IFS($F93&lt;=V$7,0,$G93&gt;V$7,0,AND(V$7&gt;$G93,V$7&lt;$H93),$J93/12*0.5,$H93&lt;V$7,$J93/12)</f>
        <v>0</v>
      </c>
      <c r="W93" s="23" cm="1">
        <f t="array" aca="1" ref="W93" ca="1">_xlfn.IFS($F93&lt;=W$7,0,$G93&gt;W$7,0,AND(W$7&gt;$G93,W$7&lt;$H93),$J93/12*0.5,$H93&lt;W$7,$J93/12)</f>
        <v>0</v>
      </c>
      <c r="X93" s="23" cm="1">
        <f t="array" aca="1" ref="X93" ca="1">_xlfn.IFS($F93&lt;=X$7,0,$G93&gt;X$7,0,AND(X$7&gt;$G93,X$7&lt;$H93),$J93/12*0.5,$H93&lt;X$7,$J93/12)</f>
        <v>0</v>
      </c>
      <c r="Y93" s="23" cm="1">
        <f t="array" aca="1" ref="Y93" ca="1">_xlfn.IFS($F93&lt;=Y$7,0,$G93&gt;Y$7,0,AND(Y$7&gt;$G93,Y$7&lt;$H93),$J93/12*0.5,$H93&lt;Y$7,$J93/12)</f>
        <v>0</v>
      </c>
      <c r="Z93" s="23" cm="1">
        <f t="array" aca="1" ref="Z93" ca="1">_xlfn.IFS($F93&lt;=Z$7,0,$G93&gt;Z$7,0,AND(Z$7&gt;$G93,Z$7&lt;$H93),$J93/12*0.5,$H93&lt;Z$7,$J93/12)</f>
        <v>0</v>
      </c>
      <c r="AA93" s="23" cm="1">
        <f t="array" aca="1" ref="AA93" ca="1">_xlfn.IFS($F93&lt;=AA$7,0,$G93&gt;AA$7,0,AND(AA$7&gt;$G93,AA$7&lt;$H93),$J93/12*0.5,$H93&lt;AA$7,$J93/12)</f>
        <v>0</v>
      </c>
      <c r="AB93" s="23" cm="1">
        <f t="array" aca="1" ref="AB93" ca="1">_xlfn.IFS($F93&lt;=AB$7,0,$G93&gt;AB$7,0,AND(AB$7&gt;$G93,AB$7&lt;$H93),$J93/12*0.5,$H93&lt;AB$7,$J93/12)</f>
        <v>0</v>
      </c>
      <c r="AC93" s="23" cm="1">
        <f t="array" aca="1" ref="AC93" ca="1">_xlfn.IFS($F93&lt;=AC$7,0,$G93&gt;AC$7,0,AND(AC$7&gt;$G93,AC$7&lt;$H93),$L93/12*0.5,$H93&lt;AC$7,$L93/12)</f>
        <v>0</v>
      </c>
      <c r="AD93" s="23" cm="1">
        <f t="array" aca="1" ref="AD93" ca="1">_xlfn.IFS($F93&lt;=AD$7,0,$G93&gt;AD$7,0,AND(AD$7&gt;$G93,AD$7&lt;$H93),$L93/12*0.5,$H93&lt;AD$7,$L93/12)</f>
        <v>0</v>
      </c>
      <c r="AE93" s="23" cm="1">
        <f t="array" aca="1" ref="AE93" ca="1">_xlfn.IFS($F93&lt;=AE$7,0,$G93&gt;AE$7,0,AND(AE$7&gt;$G93,AE$7&lt;$H93),$L93/12*0.5,$H93&lt;AE$7,$L93/12)</f>
        <v>0</v>
      </c>
      <c r="AF93" s="23" cm="1">
        <f t="array" aca="1" ref="AF93" ca="1">_xlfn.IFS($F93&lt;=AF$7,0,$G93&gt;AF$7,0,AND(AF$7&gt;$G93,AF$7&lt;$H93),$L93/12*0.5,$H93&lt;AF$7,$L93/12)</f>
        <v>0</v>
      </c>
      <c r="AG93" s="23" cm="1">
        <f t="array" aca="1" ref="AG93" ca="1">_xlfn.IFS($F93&lt;=AG$7,0,$G93&gt;AG$7,0,AND(AG$7&gt;$G93,AG$7&lt;$H93),$L93/12*0.5,$H93&lt;AG$7,$L93/12)</f>
        <v>0</v>
      </c>
      <c r="AH93" s="23" cm="1">
        <f t="array" aca="1" ref="AH93" ca="1">_xlfn.IFS($F93&lt;=AH$7,0,$G93&gt;AH$7,0,AND(AH$7&gt;$G93,AH$7&lt;$H93),$L93/12*0.5,$H93&lt;AH$7,$L93/12)</f>
        <v>0</v>
      </c>
      <c r="AI93" s="23" cm="1">
        <f t="array" aca="1" ref="AI93" ca="1">_xlfn.IFS($F93&lt;=AI$7,0,$G93&gt;AI$7,0,AND(AI$7&gt;$G93,AI$7&lt;$H93),$L93/12*0.5,$H93&lt;AI$7,$L93/12)</f>
        <v>0</v>
      </c>
      <c r="AJ93" s="23" cm="1">
        <f t="array" aca="1" ref="AJ93" ca="1">_xlfn.IFS($F93&lt;=AJ$7,0,$G93&gt;AJ$7,0,AND(AJ$7&gt;$G93,AJ$7&lt;$H93),$L93/12*0.5,$H93&lt;AJ$7,$L93/12)</f>
        <v>0</v>
      </c>
      <c r="AK93" s="23" cm="1">
        <f t="array" aca="1" ref="AK93" ca="1">_xlfn.IFS($F93&lt;=AK$7,0,$G93&gt;AK$7,0,AND(AK$7&gt;$G93,AK$7&lt;$H93),$L93/12*0.5,$H93&lt;AK$7,$L93/12)</f>
        <v>0</v>
      </c>
      <c r="AL93" s="23" cm="1">
        <f t="array" aca="1" ref="AL93" ca="1">_xlfn.IFS($F93&lt;=AL$7,0,$G93&gt;AL$7,0,AND(AL$7&gt;$G93,AL$7&lt;$H93),$L93/12*0.5,$H93&lt;AL$7,$L93/12)</f>
        <v>0</v>
      </c>
      <c r="AM93" s="23" cm="1">
        <f t="array" aca="1" ref="AM93" ca="1">_xlfn.IFS($F93&lt;=AM$7,0,$G93&gt;AM$7,0,AND(AM$7&gt;$G93,AM$7&lt;$H93),$L93/12*0.5,$H93&lt;AM$7,$L93/12)</f>
        <v>0</v>
      </c>
      <c r="AN93" s="23" cm="1">
        <f t="array" aca="1" ref="AN93" ca="1">_xlfn.IFS($F93&lt;=AN$7,0,$G93&gt;AN$7,0,AND(AN$7&gt;$G93,AN$7&lt;$H93),$L93/12*0.5,$H93&lt;AN$7,$L93/12)</f>
        <v>0</v>
      </c>
      <c r="AO93" s="23" cm="1">
        <f t="array" aca="1" ref="AO93" ca="1">_xlfn.IFS($F93&lt;=AO$7,0,$G93&gt;AO$7,0,AND(AO$7&gt;$G93,AO$7&lt;$H93),$N93/12*0.5,$H93&lt;AO$7,$N93/12)</f>
        <v>0</v>
      </c>
      <c r="AP93" s="23" cm="1">
        <f t="array" aca="1" ref="AP93" ca="1">_xlfn.IFS($F93&lt;=AP$7,0,$G93&gt;AP$7,0,AND(AP$7&gt;$G93,AP$7&lt;$H93),$N93/12*0.5,$H93&lt;AP$7,$N93/12)</f>
        <v>60.416666666666664</v>
      </c>
      <c r="AQ93" s="23" cm="1">
        <f t="array" aca="1" ref="AQ93" ca="1">_xlfn.IFS($F93&lt;=AQ$7,0,$G93&gt;AQ$7,0,AND(AQ$7&gt;$G93,AQ$7&lt;$H93),$N93/12*0.5,$H93&lt;AQ$7,$N93/12)</f>
        <v>60.416666666666664</v>
      </c>
      <c r="AR93" s="23" cm="1">
        <f t="array" aca="1" ref="AR93" ca="1">_xlfn.IFS($F93&lt;=AR$7,0,$G93&gt;AR$7,0,AND(AR$7&gt;$G93,AR$7&lt;$H93),$N93/12*0.5,$H93&lt;AR$7,$N93/12)</f>
        <v>60.416666666666664</v>
      </c>
      <c r="AS93" s="23" cm="1">
        <f t="array" aca="1" ref="AS93" ca="1">_xlfn.IFS($F93&lt;=AS$7,0,$G93&gt;AS$7,0,AND(AS$7&gt;$G93,AS$7&lt;$H93),$N93/12*0.5,$H93&lt;AS$7,$N93/12)</f>
        <v>120.83333333333333</v>
      </c>
      <c r="AT93" s="23" cm="1">
        <f t="array" aca="1" ref="AT93" ca="1">_xlfn.IFS($F93&lt;=AT$7,0,$G93&gt;AT$7,0,AND(AT$7&gt;$G93,AT$7&lt;$H93),$N93/12*0.5,$H93&lt;AT$7,$N93/12)</f>
        <v>120.83333333333333</v>
      </c>
      <c r="AU93" s="23" cm="1">
        <f t="array" aca="1" ref="AU93" ca="1">_xlfn.IFS($F93&lt;=AU$7,0,$G93&gt;AU$7,0,AND(AU$7&gt;$G93,AU$7&lt;$H93),$N93/12*0.5,$H93&lt;AU$7,$N93/12)</f>
        <v>120.83333333333333</v>
      </c>
      <c r="AV93" s="23" cm="1">
        <f t="array" aca="1" ref="AV93" ca="1">_xlfn.IFS($F93&lt;=AV$7,0,$G93&gt;AV$7,0,AND(AV$7&gt;$G93,AV$7&lt;$H93),$N93/12*0.5,$H93&lt;AV$7,$N93/12)</f>
        <v>120.83333333333333</v>
      </c>
      <c r="AW93" s="23" cm="1">
        <f t="array" aca="1" ref="AW93" ca="1">_xlfn.IFS($F93&lt;=AW$7,0,$G93&gt;AW$7,0,AND(AW$7&gt;$G93,AW$7&lt;$H93),$N93/12*0.5,$H93&lt;AW$7,$N93/12)</f>
        <v>120.83333333333333</v>
      </c>
      <c r="AX93" s="23" cm="1">
        <f t="array" aca="1" ref="AX93" ca="1">_xlfn.IFS($F93&lt;=AX$7,0,$G93&gt;AX$7,0,AND(AX$7&gt;$G93,AX$7&lt;$H93),$N93/12*0.5,$H93&lt;AX$7,$N93/12)</f>
        <v>120.83333333333333</v>
      </c>
      <c r="AY93" s="23" cm="1">
        <f t="array" aca="1" ref="AY93" ca="1">_xlfn.IFS($F93&lt;=AY$7,0,$G93&gt;AY$7,0,AND(AY$7&gt;$G93,AY$7&lt;$H93),$N93/12*0.5,$H93&lt;AY$7,$N93/12)</f>
        <v>120.83333333333333</v>
      </c>
    </row>
    <row r="94" spans="1:51" ht="13" x14ac:dyDescent="0.15">
      <c r="A94" s="47"/>
      <c r="B94" s="87">
        <v>87</v>
      </c>
      <c r="C94" s="87" t="s">
        <v>30</v>
      </c>
      <c r="D94" s="89" t="s">
        <v>13</v>
      </c>
      <c r="E94" s="108">
        <v>46280</v>
      </c>
      <c r="F94" s="108" t="s">
        <v>7</v>
      </c>
      <c r="G94" s="21">
        <f>E94+'Assumptions (START HERE)'!$C$17</f>
        <v>46460</v>
      </c>
      <c r="H94" s="21">
        <f>E94+'Assumptions (START HERE)'!$C$18</f>
        <v>46550</v>
      </c>
      <c r="I94" s="91"/>
      <c r="J94" s="23" cm="1">
        <f t="array" aca="1" ref="J94" ca="1">IF(ISBLANK(I94),
INDEX('Assumptions (START HERE)'!$B$23:$E$26,
MATCH(MID(CELL("filename",$A$1),FIND("]",CELL("filename",$A$1))+1,255),'Assumptions (START HERE)'!$B$23:$B$26,0),
MATCH(J$3,'Assumptions (START HERE)'!$B$23:$E$23,0)),I94)</f>
        <v>1350</v>
      </c>
      <c r="K94" s="91"/>
      <c r="L94" s="23" cm="1">
        <f t="array" aca="1" ref="L94" ca="1">IF(ISBLANK(K94),
INDEX('Assumptions (START HERE)'!$B$23:$E$26,
MATCH(MID(CELL("filename",$A$1),FIND("]",CELL("filename",$A$1))+1,255),'Assumptions (START HERE)'!$B$23:$B$26,0),
MATCH(L$3,'Assumptions (START HERE)'!$B$23:$E$23,0)),K94)</f>
        <v>1450</v>
      </c>
      <c r="M94" s="91"/>
      <c r="N94" s="23" cm="1">
        <f t="array" aca="1" ref="N94" ca="1">IF(ISBLANK(M94),
INDEX('Assumptions (START HERE)'!$B$23:$E$26,
MATCH(MID(CELL("filename",$A$1),FIND("]",CELL("filename",$A$1))+1,255),'Assumptions (START HERE)'!$B$23:$B$26,0),
MATCH(N$3,'Assumptions (START HERE)'!$B$23:$E$23,0)),M94)</f>
        <v>1450</v>
      </c>
      <c r="P94" s="23" cm="1">
        <f t="array" aca="1" ref="P94" ca="1">_xlfn.IFS($F94&lt;=P$7,0,$G94&gt;P$7,0,AND(P$7&gt;$G94,P$7&lt;$H94),$J94/12*0.5,$H94&lt;P$7,$J94/12)</f>
        <v>0</v>
      </c>
      <c r="Q94" s="23" cm="1">
        <f t="array" aca="1" ref="Q94" ca="1">_xlfn.IFS($F94&lt;=Q$7,0,$G94&gt;Q$7,0,AND(Q$7&gt;$G94,Q$7&lt;$H94),$J94/12*0.5,$H94&lt;Q$7,$J94/12)</f>
        <v>0</v>
      </c>
      <c r="R94" s="23" cm="1">
        <f t="array" aca="1" ref="R94" ca="1">_xlfn.IFS($F94&lt;=R$7,0,$G94&gt;R$7,0,AND(R$7&gt;$G94,R$7&lt;$H94),$J94/12*0.5,$H94&lt;R$7,$J94/12)</f>
        <v>0</v>
      </c>
      <c r="S94" s="23" cm="1">
        <f t="array" aca="1" ref="S94" ca="1">_xlfn.IFS($F94&lt;=S$7,0,$G94&gt;S$7,0,AND(S$7&gt;$G94,S$7&lt;$H94),$J94/12*0.5,$H94&lt;S$7,$J94/12)</f>
        <v>0</v>
      </c>
      <c r="T94" s="23" cm="1">
        <f t="array" aca="1" ref="T94" ca="1">_xlfn.IFS($F94&lt;=T$7,0,$G94&gt;T$7,0,AND(T$7&gt;$G94,T$7&lt;$H94),$J94/12*0.5,$H94&lt;T$7,$J94/12)</f>
        <v>0</v>
      </c>
      <c r="U94" s="23" cm="1">
        <f t="array" aca="1" ref="U94" ca="1">_xlfn.IFS($F94&lt;=U$7,0,$G94&gt;U$7,0,AND(U$7&gt;$G94,U$7&lt;$H94),$J94/12*0.5,$H94&lt;U$7,$J94/12)</f>
        <v>0</v>
      </c>
      <c r="V94" s="23" cm="1">
        <f t="array" aca="1" ref="V94" ca="1">_xlfn.IFS($F94&lt;=V$7,0,$G94&gt;V$7,0,AND(V$7&gt;$G94,V$7&lt;$H94),$J94/12*0.5,$H94&lt;V$7,$J94/12)</f>
        <v>0</v>
      </c>
      <c r="W94" s="23" cm="1">
        <f t="array" aca="1" ref="W94" ca="1">_xlfn.IFS($F94&lt;=W$7,0,$G94&gt;W$7,0,AND(W$7&gt;$G94,W$7&lt;$H94),$J94/12*0.5,$H94&lt;W$7,$J94/12)</f>
        <v>0</v>
      </c>
      <c r="X94" s="23" cm="1">
        <f t="array" aca="1" ref="X94" ca="1">_xlfn.IFS($F94&lt;=X$7,0,$G94&gt;X$7,0,AND(X$7&gt;$G94,X$7&lt;$H94),$J94/12*0.5,$H94&lt;X$7,$J94/12)</f>
        <v>0</v>
      </c>
      <c r="Y94" s="23" cm="1">
        <f t="array" aca="1" ref="Y94" ca="1">_xlfn.IFS($F94&lt;=Y$7,0,$G94&gt;Y$7,0,AND(Y$7&gt;$G94,Y$7&lt;$H94),$J94/12*0.5,$H94&lt;Y$7,$J94/12)</f>
        <v>0</v>
      </c>
      <c r="Z94" s="23" cm="1">
        <f t="array" aca="1" ref="Z94" ca="1">_xlfn.IFS($F94&lt;=Z$7,0,$G94&gt;Z$7,0,AND(Z$7&gt;$G94,Z$7&lt;$H94),$J94/12*0.5,$H94&lt;Z$7,$J94/12)</f>
        <v>0</v>
      </c>
      <c r="AA94" s="23" cm="1">
        <f t="array" aca="1" ref="AA94" ca="1">_xlfn.IFS($F94&lt;=AA$7,0,$G94&gt;AA$7,0,AND(AA$7&gt;$G94,AA$7&lt;$H94),$J94/12*0.5,$H94&lt;AA$7,$J94/12)</f>
        <v>0</v>
      </c>
      <c r="AB94" s="23" cm="1">
        <f t="array" aca="1" ref="AB94" ca="1">_xlfn.IFS($F94&lt;=AB$7,0,$G94&gt;AB$7,0,AND(AB$7&gt;$G94,AB$7&lt;$H94),$J94/12*0.5,$H94&lt;AB$7,$J94/12)</f>
        <v>0</v>
      </c>
      <c r="AC94" s="23" cm="1">
        <f t="array" aca="1" ref="AC94" ca="1">_xlfn.IFS($F94&lt;=AC$7,0,$G94&gt;AC$7,0,AND(AC$7&gt;$G94,AC$7&lt;$H94),$L94/12*0.5,$H94&lt;AC$7,$L94/12)</f>
        <v>0</v>
      </c>
      <c r="AD94" s="23" cm="1">
        <f t="array" aca="1" ref="AD94" ca="1">_xlfn.IFS($F94&lt;=AD$7,0,$G94&gt;AD$7,0,AND(AD$7&gt;$G94,AD$7&lt;$H94),$L94/12*0.5,$H94&lt;AD$7,$L94/12)</f>
        <v>0</v>
      </c>
      <c r="AE94" s="23" cm="1">
        <f t="array" aca="1" ref="AE94" ca="1">_xlfn.IFS($F94&lt;=AE$7,0,$G94&gt;AE$7,0,AND(AE$7&gt;$G94,AE$7&lt;$H94),$L94/12*0.5,$H94&lt;AE$7,$L94/12)</f>
        <v>0</v>
      </c>
      <c r="AF94" s="23" cm="1">
        <f t="array" aca="1" ref="AF94" ca="1">_xlfn.IFS($F94&lt;=AF$7,0,$G94&gt;AF$7,0,AND(AF$7&gt;$G94,AF$7&lt;$H94),$L94/12*0.5,$H94&lt;AF$7,$L94/12)</f>
        <v>0</v>
      </c>
      <c r="AG94" s="23" cm="1">
        <f t="array" aca="1" ref="AG94" ca="1">_xlfn.IFS($F94&lt;=AG$7,0,$G94&gt;AG$7,0,AND(AG$7&gt;$G94,AG$7&lt;$H94),$L94/12*0.5,$H94&lt;AG$7,$L94/12)</f>
        <v>0</v>
      </c>
      <c r="AH94" s="23" cm="1">
        <f t="array" aca="1" ref="AH94" ca="1">_xlfn.IFS($F94&lt;=AH$7,0,$G94&gt;AH$7,0,AND(AH$7&gt;$G94,AH$7&lt;$H94),$L94/12*0.5,$H94&lt;AH$7,$L94/12)</f>
        <v>0</v>
      </c>
      <c r="AI94" s="23" cm="1">
        <f t="array" aca="1" ref="AI94" ca="1">_xlfn.IFS($F94&lt;=AI$7,0,$G94&gt;AI$7,0,AND(AI$7&gt;$G94,AI$7&lt;$H94),$L94/12*0.5,$H94&lt;AI$7,$L94/12)</f>
        <v>0</v>
      </c>
      <c r="AJ94" s="23" cm="1">
        <f t="array" aca="1" ref="AJ94" ca="1">_xlfn.IFS($F94&lt;=AJ$7,0,$G94&gt;AJ$7,0,AND(AJ$7&gt;$G94,AJ$7&lt;$H94),$L94/12*0.5,$H94&lt;AJ$7,$L94/12)</f>
        <v>0</v>
      </c>
      <c r="AK94" s="23" cm="1">
        <f t="array" aca="1" ref="AK94" ca="1">_xlfn.IFS($F94&lt;=AK$7,0,$G94&gt;AK$7,0,AND(AK$7&gt;$G94,AK$7&lt;$H94),$L94/12*0.5,$H94&lt;AK$7,$L94/12)</f>
        <v>0</v>
      </c>
      <c r="AL94" s="23" cm="1">
        <f t="array" aca="1" ref="AL94" ca="1">_xlfn.IFS($F94&lt;=AL$7,0,$G94&gt;AL$7,0,AND(AL$7&gt;$G94,AL$7&lt;$H94),$L94/12*0.5,$H94&lt;AL$7,$L94/12)</f>
        <v>0</v>
      </c>
      <c r="AM94" s="23" cm="1">
        <f t="array" aca="1" ref="AM94" ca="1">_xlfn.IFS($F94&lt;=AM$7,0,$G94&gt;AM$7,0,AND(AM$7&gt;$G94,AM$7&lt;$H94),$L94/12*0.5,$H94&lt;AM$7,$L94/12)</f>
        <v>0</v>
      </c>
      <c r="AN94" s="23" cm="1">
        <f t="array" aca="1" ref="AN94" ca="1">_xlfn.IFS($F94&lt;=AN$7,0,$G94&gt;AN$7,0,AND(AN$7&gt;$G94,AN$7&lt;$H94),$L94/12*0.5,$H94&lt;AN$7,$L94/12)</f>
        <v>0</v>
      </c>
      <c r="AO94" s="23" cm="1">
        <f t="array" aca="1" ref="AO94" ca="1">_xlfn.IFS($F94&lt;=AO$7,0,$G94&gt;AO$7,0,AND(AO$7&gt;$G94,AO$7&lt;$H94),$N94/12*0.5,$H94&lt;AO$7,$N94/12)</f>
        <v>0</v>
      </c>
      <c r="AP94" s="23" cm="1">
        <f t="array" aca="1" ref="AP94" ca="1">_xlfn.IFS($F94&lt;=AP$7,0,$G94&gt;AP$7,0,AND(AP$7&gt;$G94,AP$7&lt;$H94),$N94/12*0.5,$H94&lt;AP$7,$N94/12)</f>
        <v>0</v>
      </c>
      <c r="AQ94" s="23" cm="1">
        <f t="array" aca="1" ref="AQ94" ca="1">_xlfn.IFS($F94&lt;=AQ$7,0,$G94&gt;AQ$7,0,AND(AQ$7&gt;$G94,AQ$7&lt;$H94),$N94/12*0.5,$H94&lt;AQ$7,$N94/12)</f>
        <v>60.416666666666664</v>
      </c>
      <c r="AR94" s="23" cm="1">
        <f t="array" aca="1" ref="AR94" ca="1">_xlfn.IFS($F94&lt;=AR$7,0,$G94&gt;AR$7,0,AND(AR$7&gt;$G94,AR$7&lt;$H94),$N94/12*0.5,$H94&lt;AR$7,$N94/12)</f>
        <v>60.416666666666664</v>
      </c>
      <c r="AS94" s="23" cm="1">
        <f t="array" aca="1" ref="AS94" ca="1">_xlfn.IFS($F94&lt;=AS$7,0,$G94&gt;AS$7,0,AND(AS$7&gt;$G94,AS$7&lt;$H94),$N94/12*0.5,$H94&lt;AS$7,$N94/12)</f>
        <v>60.416666666666664</v>
      </c>
      <c r="AT94" s="23" cm="1">
        <f t="array" aca="1" ref="AT94" ca="1">_xlfn.IFS($F94&lt;=AT$7,0,$G94&gt;AT$7,0,AND(AT$7&gt;$G94,AT$7&lt;$H94),$N94/12*0.5,$H94&lt;AT$7,$N94/12)</f>
        <v>120.83333333333333</v>
      </c>
      <c r="AU94" s="23" cm="1">
        <f t="array" aca="1" ref="AU94" ca="1">_xlfn.IFS($F94&lt;=AU$7,0,$G94&gt;AU$7,0,AND(AU$7&gt;$G94,AU$7&lt;$H94),$N94/12*0.5,$H94&lt;AU$7,$N94/12)</f>
        <v>120.83333333333333</v>
      </c>
      <c r="AV94" s="23" cm="1">
        <f t="array" aca="1" ref="AV94" ca="1">_xlfn.IFS($F94&lt;=AV$7,0,$G94&gt;AV$7,0,AND(AV$7&gt;$G94,AV$7&lt;$H94),$N94/12*0.5,$H94&lt;AV$7,$N94/12)</f>
        <v>120.83333333333333</v>
      </c>
      <c r="AW94" s="23" cm="1">
        <f t="array" aca="1" ref="AW94" ca="1">_xlfn.IFS($F94&lt;=AW$7,0,$G94&gt;AW$7,0,AND(AW$7&gt;$G94,AW$7&lt;$H94),$N94/12*0.5,$H94&lt;AW$7,$N94/12)</f>
        <v>120.83333333333333</v>
      </c>
      <c r="AX94" s="23" cm="1">
        <f t="array" aca="1" ref="AX94" ca="1">_xlfn.IFS($F94&lt;=AX$7,0,$G94&gt;AX$7,0,AND(AX$7&gt;$G94,AX$7&lt;$H94),$N94/12*0.5,$H94&lt;AX$7,$N94/12)</f>
        <v>120.83333333333333</v>
      </c>
      <c r="AY94" s="23" cm="1">
        <f t="array" aca="1" ref="AY94" ca="1">_xlfn.IFS($F94&lt;=AY$7,0,$G94&gt;AY$7,0,AND(AY$7&gt;$G94,AY$7&lt;$H94),$N94/12*0.5,$H94&lt;AY$7,$N94/12)</f>
        <v>120.83333333333333</v>
      </c>
    </row>
    <row r="95" spans="1:51" ht="13" x14ac:dyDescent="0.15">
      <c r="A95" s="47"/>
      <c r="B95" s="87">
        <v>88</v>
      </c>
      <c r="C95" s="87" t="s">
        <v>30</v>
      </c>
      <c r="D95" s="88" t="s">
        <v>14</v>
      </c>
      <c r="E95" s="108">
        <v>46280</v>
      </c>
      <c r="F95" s="108" t="s">
        <v>7</v>
      </c>
      <c r="G95" s="21">
        <f>E95+'Assumptions (START HERE)'!$C$17</f>
        <v>46460</v>
      </c>
      <c r="H95" s="21">
        <f>E95+'Assumptions (START HERE)'!$C$18</f>
        <v>46550</v>
      </c>
      <c r="I95" s="91"/>
      <c r="J95" s="23" cm="1">
        <f t="array" aca="1" ref="J95" ca="1">IF(ISBLANK(I95),
INDEX('Assumptions (START HERE)'!$B$23:$E$26,
MATCH(MID(CELL("filename",$A$1),FIND("]",CELL("filename",$A$1))+1,255),'Assumptions (START HERE)'!$B$23:$B$26,0),
MATCH(J$3,'Assumptions (START HERE)'!$B$23:$E$23,0)),I95)</f>
        <v>1350</v>
      </c>
      <c r="K95" s="91"/>
      <c r="L95" s="23" cm="1">
        <f t="array" aca="1" ref="L95" ca="1">IF(ISBLANK(K95),
INDEX('Assumptions (START HERE)'!$B$23:$E$26,
MATCH(MID(CELL("filename",$A$1),FIND("]",CELL("filename",$A$1))+1,255),'Assumptions (START HERE)'!$B$23:$B$26,0),
MATCH(L$3,'Assumptions (START HERE)'!$B$23:$E$23,0)),K95)</f>
        <v>1450</v>
      </c>
      <c r="M95" s="91"/>
      <c r="N95" s="23" cm="1">
        <f t="array" aca="1" ref="N95" ca="1">IF(ISBLANK(M95),
INDEX('Assumptions (START HERE)'!$B$23:$E$26,
MATCH(MID(CELL("filename",$A$1),FIND("]",CELL("filename",$A$1))+1,255),'Assumptions (START HERE)'!$B$23:$B$26,0),
MATCH(N$3,'Assumptions (START HERE)'!$B$23:$E$23,0)),M95)</f>
        <v>1450</v>
      </c>
      <c r="P95" s="23" cm="1">
        <f t="array" aca="1" ref="P95" ca="1">_xlfn.IFS($F95&lt;=P$7,0,$G95&gt;P$7,0,AND(P$7&gt;$G95,P$7&lt;$H95),$J95/12*0.5,$H95&lt;P$7,$J95/12)</f>
        <v>0</v>
      </c>
      <c r="Q95" s="23" cm="1">
        <f t="array" aca="1" ref="Q95" ca="1">_xlfn.IFS($F95&lt;=Q$7,0,$G95&gt;Q$7,0,AND(Q$7&gt;$G95,Q$7&lt;$H95),$J95/12*0.5,$H95&lt;Q$7,$J95/12)</f>
        <v>0</v>
      </c>
      <c r="R95" s="23" cm="1">
        <f t="array" aca="1" ref="R95" ca="1">_xlfn.IFS($F95&lt;=R$7,0,$G95&gt;R$7,0,AND(R$7&gt;$G95,R$7&lt;$H95),$J95/12*0.5,$H95&lt;R$7,$J95/12)</f>
        <v>0</v>
      </c>
      <c r="S95" s="23" cm="1">
        <f t="array" aca="1" ref="S95" ca="1">_xlfn.IFS($F95&lt;=S$7,0,$G95&gt;S$7,0,AND(S$7&gt;$G95,S$7&lt;$H95),$J95/12*0.5,$H95&lt;S$7,$J95/12)</f>
        <v>0</v>
      </c>
      <c r="T95" s="23" cm="1">
        <f t="array" aca="1" ref="T95" ca="1">_xlfn.IFS($F95&lt;=T$7,0,$G95&gt;T$7,0,AND(T$7&gt;$G95,T$7&lt;$H95),$J95/12*0.5,$H95&lt;T$7,$J95/12)</f>
        <v>0</v>
      </c>
      <c r="U95" s="23" cm="1">
        <f t="array" aca="1" ref="U95" ca="1">_xlfn.IFS($F95&lt;=U$7,0,$G95&gt;U$7,0,AND(U$7&gt;$G95,U$7&lt;$H95),$J95/12*0.5,$H95&lt;U$7,$J95/12)</f>
        <v>0</v>
      </c>
      <c r="V95" s="23" cm="1">
        <f t="array" aca="1" ref="V95" ca="1">_xlfn.IFS($F95&lt;=V$7,0,$G95&gt;V$7,0,AND(V$7&gt;$G95,V$7&lt;$H95),$J95/12*0.5,$H95&lt;V$7,$J95/12)</f>
        <v>0</v>
      </c>
      <c r="W95" s="23" cm="1">
        <f t="array" aca="1" ref="W95" ca="1">_xlfn.IFS($F95&lt;=W$7,0,$G95&gt;W$7,0,AND(W$7&gt;$G95,W$7&lt;$H95),$J95/12*0.5,$H95&lt;W$7,$J95/12)</f>
        <v>0</v>
      </c>
      <c r="X95" s="23" cm="1">
        <f t="array" aca="1" ref="X95" ca="1">_xlfn.IFS($F95&lt;=X$7,0,$G95&gt;X$7,0,AND(X$7&gt;$G95,X$7&lt;$H95),$J95/12*0.5,$H95&lt;X$7,$J95/12)</f>
        <v>0</v>
      </c>
      <c r="Y95" s="23" cm="1">
        <f t="array" aca="1" ref="Y95" ca="1">_xlfn.IFS($F95&lt;=Y$7,0,$G95&gt;Y$7,0,AND(Y$7&gt;$G95,Y$7&lt;$H95),$J95/12*0.5,$H95&lt;Y$7,$J95/12)</f>
        <v>0</v>
      </c>
      <c r="Z95" s="23" cm="1">
        <f t="array" aca="1" ref="Z95" ca="1">_xlfn.IFS($F95&lt;=Z$7,0,$G95&gt;Z$7,0,AND(Z$7&gt;$G95,Z$7&lt;$H95),$J95/12*0.5,$H95&lt;Z$7,$J95/12)</f>
        <v>0</v>
      </c>
      <c r="AA95" s="23" cm="1">
        <f t="array" aca="1" ref="AA95" ca="1">_xlfn.IFS($F95&lt;=AA$7,0,$G95&gt;AA$7,0,AND(AA$7&gt;$G95,AA$7&lt;$H95),$J95/12*0.5,$H95&lt;AA$7,$J95/12)</f>
        <v>0</v>
      </c>
      <c r="AB95" s="23" cm="1">
        <f t="array" aca="1" ref="AB95" ca="1">_xlfn.IFS($F95&lt;=AB$7,0,$G95&gt;AB$7,0,AND(AB$7&gt;$G95,AB$7&lt;$H95),$J95/12*0.5,$H95&lt;AB$7,$J95/12)</f>
        <v>0</v>
      </c>
      <c r="AC95" s="23" cm="1">
        <f t="array" aca="1" ref="AC95" ca="1">_xlfn.IFS($F95&lt;=AC$7,0,$G95&gt;AC$7,0,AND(AC$7&gt;$G95,AC$7&lt;$H95),$L95/12*0.5,$H95&lt;AC$7,$L95/12)</f>
        <v>0</v>
      </c>
      <c r="AD95" s="23" cm="1">
        <f t="array" aca="1" ref="AD95" ca="1">_xlfn.IFS($F95&lt;=AD$7,0,$G95&gt;AD$7,0,AND(AD$7&gt;$G95,AD$7&lt;$H95),$L95/12*0.5,$H95&lt;AD$7,$L95/12)</f>
        <v>0</v>
      </c>
      <c r="AE95" s="23" cm="1">
        <f t="array" aca="1" ref="AE95" ca="1">_xlfn.IFS($F95&lt;=AE$7,0,$G95&gt;AE$7,0,AND(AE$7&gt;$G95,AE$7&lt;$H95),$L95/12*0.5,$H95&lt;AE$7,$L95/12)</f>
        <v>0</v>
      </c>
      <c r="AF95" s="23" cm="1">
        <f t="array" aca="1" ref="AF95" ca="1">_xlfn.IFS($F95&lt;=AF$7,0,$G95&gt;AF$7,0,AND(AF$7&gt;$G95,AF$7&lt;$H95),$L95/12*0.5,$H95&lt;AF$7,$L95/12)</f>
        <v>0</v>
      </c>
      <c r="AG95" s="23" cm="1">
        <f t="array" aca="1" ref="AG95" ca="1">_xlfn.IFS($F95&lt;=AG$7,0,$G95&gt;AG$7,0,AND(AG$7&gt;$G95,AG$7&lt;$H95),$L95/12*0.5,$H95&lt;AG$7,$L95/12)</f>
        <v>0</v>
      </c>
      <c r="AH95" s="23" cm="1">
        <f t="array" aca="1" ref="AH95" ca="1">_xlfn.IFS($F95&lt;=AH$7,0,$G95&gt;AH$7,0,AND(AH$7&gt;$G95,AH$7&lt;$H95),$L95/12*0.5,$H95&lt;AH$7,$L95/12)</f>
        <v>0</v>
      </c>
      <c r="AI95" s="23" cm="1">
        <f t="array" aca="1" ref="AI95" ca="1">_xlfn.IFS($F95&lt;=AI$7,0,$G95&gt;AI$7,0,AND(AI$7&gt;$G95,AI$7&lt;$H95),$L95/12*0.5,$H95&lt;AI$7,$L95/12)</f>
        <v>0</v>
      </c>
      <c r="AJ95" s="23" cm="1">
        <f t="array" aca="1" ref="AJ95" ca="1">_xlfn.IFS($F95&lt;=AJ$7,0,$G95&gt;AJ$7,0,AND(AJ$7&gt;$G95,AJ$7&lt;$H95),$L95/12*0.5,$H95&lt;AJ$7,$L95/12)</f>
        <v>0</v>
      </c>
      <c r="AK95" s="23" cm="1">
        <f t="array" aca="1" ref="AK95" ca="1">_xlfn.IFS($F95&lt;=AK$7,0,$G95&gt;AK$7,0,AND(AK$7&gt;$G95,AK$7&lt;$H95),$L95/12*0.5,$H95&lt;AK$7,$L95/12)</f>
        <v>0</v>
      </c>
      <c r="AL95" s="23" cm="1">
        <f t="array" aca="1" ref="AL95" ca="1">_xlfn.IFS($F95&lt;=AL$7,0,$G95&gt;AL$7,0,AND(AL$7&gt;$G95,AL$7&lt;$H95),$L95/12*0.5,$H95&lt;AL$7,$L95/12)</f>
        <v>0</v>
      </c>
      <c r="AM95" s="23" cm="1">
        <f t="array" aca="1" ref="AM95" ca="1">_xlfn.IFS($F95&lt;=AM$7,0,$G95&gt;AM$7,0,AND(AM$7&gt;$G95,AM$7&lt;$H95),$L95/12*0.5,$H95&lt;AM$7,$L95/12)</f>
        <v>0</v>
      </c>
      <c r="AN95" s="23" cm="1">
        <f t="array" aca="1" ref="AN95" ca="1">_xlfn.IFS($F95&lt;=AN$7,0,$G95&gt;AN$7,0,AND(AN$7&gt;$G95,AN$7&lt;$H95),$L95/12*0.5,$H95&lt;AN$7,$L95/12)</f>
        <v>0</v>
      </c>
      <c r="AO95" s="23" cm="1">
        <f t="array" aca="1" ref="AO95" ca="1">_xlfn.IFS($F95&lt;=AO$7,0,$G95&gt;AO$7,0,AND(AO$7&gt;$G95,AO$7&lt;$H95),$N95/12*0.5,$H95&lt;AO$7,$N95/12)</f>
        <v>0</v>
      </c>
      <c r="AP95" s="23" cm="1">
        <f t="array" aca="1" ref="AP95" ca="1">_xlfn.IFS($F95&lt;=AP$7,0,$G95&gt;AP$7,0,AND(AP$7&gt;$G95,AP$7&lt;$H95),$N95/12*0.5,$H95&lt;AP$7,$N95/12)</f>
        <v>0</v>
      </c>
      <c r="AQ95" s="23" cm="1">
        <f t="array" aca="1" ref="AQ95" ca="1">_xlfn.IFS($F95&lt;=AQ$7,0,$G95&gt;AQ$7,0,AND(AQ$7&gt;$G95,AQ$7&lt;$H95),$N95/12*0.5,$H95&lt;AQ$7,$N95/12)</f>
        <v>60.416666666666664</v>
      </c>
      <c r="AR95" s="23" cm="1">
        <f t="array" aca="1" ref="AR95" ca="1">_xlfn.IFS($F95&lt;=AR$7,0,$G95&gt;AR$7,0,AND(AR$7&gt;$G95,AR$7&lt;$H95),$N95/12*0.5,$H95&lt;AR$7,$N95/12)</f>
        <v>60.416666666666664</v>
      </c>
      <c r="AS95" s="23" cm="1">
        <f t="array" aca="1" ref="AS95" ca="1">_xlfn.IFS($F95&lt;=AS$7,0,$G95&gt;AS$7,0,AND(AS$7&gt;$G95,AS$7&lt;$H95),$N95/12*0.5,$H95&lt;AS$7,$N95/12)</f>
        <v>60.416666666666664</v>
      </c>
      <c r="AT95" s="23" cm="1">
        <f t="array" aca="1" ref="AT95" ca="1">_xlfn.IFS($F95&lt;=AT$7,0,$G95&gt;AT$7,0,AND(AT$7&gt;$G95,AT$7&lt;$H95),$N95/12*0.5,$H95&lt;AT$7,$N95/12)</f>
        <v>120.83333333333333</v>
      </c>
      <c r="AU95" s="23" cm="1">
        <f t="array" aca="1" ref="AU95" ca="1">_xlfn.IFS($F95&lt;=AU$7,0,$G95&gt;AU$7,0,AND(AU$7&gt;$G95,AU$7&lt;$H95),$N95/12*0.5,$H95&lt;AU$7,$N95/12)</f>
        <v>120.83333333333333</v>
      </c>
      <c r="AV95" s="23" cm="1">
        <f t="array" aca="1" ref="AV95" ca="1">_xlfn.IFS($F95&lt;=AV$7,0,$G95&gt;AV$7,0,AND(AV$7&gt;$G95,AV$7&lt;$H95),$N95/12*0.5,$H95&lt;AV$7,$N95/12)</f>
        <v>120.83333333333333</v>
      </c>
      <c r="AW95" s="23" cm="1">
        <f t="array" aca="1" ref="AW95" ca="1">_xlfn.IFS($F95&lt;=AW$7,0,$G95&gt;AW$7,0,AND(AW$7&gt;$G95,AW$7&lt;$H95),$N95/12*0.5,$H95&lt;AW$7,$N95/12)</f>
        <v>120.83333333333333</v>
      </c>
      <c r="AX95" s="23" cm="1">
        <f t="array" aca="1" ref="AX95" ca="1">_xlfn.IFS($F95&lt;=AX$7,0,$G95&gt;AX$7,0,AND(AX$7&gt;$G95,AX$7&lt;$H95),$N95/12*0.5,$H95&lt;AX$7,$N95/12)</f>
        <v>120.83333333333333</v>
      </c>
      <c r="AY95" s="23" cm="1">
        <f t="array" aca="1" ref="AY95" ca="1">_xlfn.IFS($F95&lt;=AY$7,0,$G95&gt;AY$7,0,AND(AY$7&gt;$G95,AY$7&lt;$H95),$N95/12*0.5,$H95&lt;AY$7,$N95/12)</f>
        <v>120.83333333333333</v>
      </c>
    </row>
    <row r="96" spans="1:51" ht="13" x14ac:dyDescent="0.15">
      <c r="A96" s="47"/>
      <c r="B96" s="87">
        <v>89</v>
      </c>
      <c r="C96" s="87" t="s">
        <v>30</v>
      </c>
      <c r="D96" s="88" t="s">
        <v>15</v>
      </c>
      <c r="E96" s="108">
        <v>46310</v>
      </c>
      <c r="F96" s="108" t="s">
        <v>7</v>
      </c>
      <c r="G96" s="21">
        <f>E96+'Assumptions (START HERE)'!$C$17</f>
        <v>46490</v>
      </c>
      <c r="H96" s="21">
        <f>E96+'Assumptions (START HERE)'!$C$18</f>
        <v>46580</v>
      </c>
      <c r="I96" s="91"/>
      <c r="J96" s="23" cm="1">
        <f t="array" aca="1" ref="J96" ca="1">IF(ISBLANK(I96),
INDEX('Assumptions (START HERE)'!$B$23:$E$26,
MATCH(MID(CELL("filename",$A$1),FIND("]",CELL("filename",$A$1))+1,255),'Assumptions (START HERE)'!$B$23:$B$26,0),
MATCH(J$3,'Assumptions (START HERE)'!$B$23:$E$23,0)),I96)</f>
        <v>1350</v>
      </c>
      <c r="K96" s="91"/>
      <c r="L96" s="23" cm="1">
        <f t="array" aca="1" ref="L96" ca="1">IF(ISBLANK(K96),
INDEX('Assumptions (START HERE)'!$B$23:$E$26,
MATCH(MID(CELL("filename",$A$1),FIND("]",CELL("filename",$A$1))+1,255),'Assumptions (START HERE)'!$B$23:$B$26,0),
MATCH(L$3,'Assumptions (START HERE)'!$B$23:$E$23,0)),K96)</f>
        <v>1450</v>
      </c>
      <c r="M96" s="91"/>
      <c r="N96" s="23" cm="1">
        <f t="array" aca="1" ref="N96" ca="1">IF(ISBLANK(M96),
INDEX('Assumptions (START HERE)'!$B$23:$E$26,
MATCH(MID(CELL("filename",$A$1),FIND("]",CELL("filename",$A$1))+1,255),'Assumptions (START HERE)'!$B$23:$B$26,0),
MATCH(N$3,'Assumptions (START HERE)'!$B$23:$E$23,0)),M96)</f>
        <v>1450</v>
      </c>
      <c r="P96" s="23" cm="1">
        <f t="array" aca="1" ref="P96" ca="1">_xlfn.IFS($F96&lt;=P$7,0,$G96&gt;P$7,0,AND(P$7&gt;$G96,P$7&lt;$H96),$J96/12*0.5,$H96&lt;P$7,$J96/12)</f>
        <v>0</v>
      </c>
      <c r="Q96" s="23" cm="1">
        <f t="array" aca="1" ref="Q96" ca="1">_xlfn.IFS($F96&lt;=Q$7,0,$G96&gt;Q$7,0,AND(Q$7&gt;$G96,Q$7&lt;$H96),$J96/12*0.5,$H96&lt;Q$7,$J96/12)</f>
        <v>0</v>
      </c>
      <c r="R96" s="23" cm="1">
        <f t="array" aca="1" ref="R96" ca="1">_xlfn.IFS($F96&lt;=R$7,0,$G96&gt;R$7,0,AND(R$7&gt;$G96,R$7&lt;$H96),$J96/12*0.5,$H96&lt;R$7,$J96/12)</f>
        <v>0</v>
      </c>
      <c r="S96" s="23" cm="1">
        <f t="array" aca="1" ref="S96" ca="1">_xlfn.IFS($F96&lt;=S$7,0,$G96&gt;S$7,0,AND(S$7&gt;$G96,S$7&lt;$H96),$J96/12*0.5,$H96&lt;S$7,$J96/12)</f>
        <v>0</v>
      </c>
      <c r="T96" s="23" cm="1">
        <f t="array" aca="1" ref="T96" ca="1">_xlfn.IFS($F96&lt;=T$7,0,$G96&gt;T$7,0,AND(T$7&gt;$G96,T$7&lt;$H96),$J96/12*0.5,$H96&lt;T$7,$J96/12)</f>
        <v>0</v>
      </c>
      <c r="U96" s="23" cm="1">
        <f t="array" aca="1" ref="U96" ca="1">_xlfn.IFS($F96&lt;=U$7,0,$G96&gt;U$7,0,AND(U$7&gt;$G96,U$7&lt;$H96),$J96/12*0.5,$H96&lt;U$7,$J96/12)</f>
        <v>0</v>
      </c>
      <c r="V96" s="23" cm="1">
        <f t="array" aca="1" ref="V96" ca="1">_xlfn.IFS($F96&lt;=V$7,0,$G96&gt;V$7,0,AND(V$7&gt;$G96,V$7&lt;$H96),$J96/12*0.5,$H96&lt;V$7,$J96/12)</f>
        <v>0</v>
      </c>
      <c r="W96" s="23" cm="1">
        <f t="array" aca="1" ref="W96" ca="1">_xlfn.IFS($F96&lt;=W$7,0,$G96&gt;W$7,0,AND(W$7&gt;$G96,W$7&lt;$H96),$J96/12*0.5,$H96&lt;W$7,$J96/12)</f>
        <v>0</v>
      </c>
      <c r="X96" s="23" cm="1">
        <f t="array" aca="1" ref="X96" ca="1">_xlfn.IFS($F96&lt;=X$7,0,$G96&gt;X$7,0,AND(X$7&gt;$G96,X$7&lt;$H96),$J96/12*0.5,$H96&lt;X$7,$J96/12)</f>
        <v>0</v>
      </c>
      <c r="Y96" s="23" cm="1">
        <f t="array" aca="1" ref="Y96" ca="1">_xlfn.IFS($F96&lt;=Y$7,0,$G96&gt;Y$7,0,AND(Y$7&gt;$G96,Y$7&lt;$H96),$J96/12*0.5,$H96&lt;Y$7,$J96/12)</f>
        <v>0</v>
      </c>
      <c r="Z96" s="23" cm="1">
        <f t="array" aca="1" ref="Z96" ca="1">_xlfn.IFS($F96&lt;=Z$7,0,$G96&gt;Z$7,0,AND(Z$7&gt;$G96,Z$7&lt;$H96),$J96/12*0.5,$H96&lt;Z$7,$J96/12)</f>
        <v>0</v>
      </c>
      <c r="AA96" s="23" cm="1">
        <f t="array" aca="1" ref="AA96" ca="1">_xlfn.IFS($F96&lt;=AA$7,0,$G96&gt;AA$7,0,AND(AA$7&gt;$G96,AA$7&lt;$H96),$J96/12*0.5,$H96&lt;AA$7,$J96/12)</f>
        <v>0</v>
      </c>
      <c r="AB96" s="23" cm="1">
        <f t="array" aca="1" ref="AB96" ca="1">_xlfn.IFS($F96&lt;=AB$7,0,$G96&gt;AB$7,0,AND(AB$7&gt;$G96,AB$7&lt;$H96),$J96/12*0.5,$H96&lt;AB$7,$J96/12)</f>
        <v>0</v>
      </c>
      <c r="AC96" s="23" cm="1">
        <f t="array" aca="1" ref="AC96" ca="1">_xlfn.IFS($F96&lt;=AC$7,0,$G96&gt;AC$7,0,AND(AC$7&gt;$G96,AC$7&lt;$H96),$L96/12*0.5,$H96&lt;AC$7,$L96/12)</f>
        <v>0</v>
      </c>
      <c r="AD96" s="23" cm="1">
        <f t="array" aca="1" ref="AD96" ca="1">_xlfn.IFS($F96&lt;=AD$7,0,$G96&gt;AD$7,0,AND(AD$7&gt;$G96,AD$7&lt;$H96),$L96/12*0.5,$H96&lt;AD$7,$L96/12)</f>
        <v>0</v>
      </c>
      <c r="AE96" s="23" cm="1">
        <f t="array" aca="1" ref="AE96" ca="1">_xlfn.IFS($F96&lt;=AE$7,0,$G96&gt;AE$7,0,AND(AE$7&gt;$G96,AE$7&lt;$H96),$L96/12*0.5,$H96&lt;AE$7,$L96/12)</f>
        <v>0</v>
      </c>
      <c r="AF96" s="23" cm="1">
        <f t="array" aca="1" ref="AF96" ca="1">_xlfn.IFS($F96&lt;=AF$7,0,$G96&gt;AF$7,0,AND(AF$7&gt;$G96,AF$7&lt;$H96),$L96/12*0.5,$H96&lt;AF$7,$L96/12)</f>
        <v>0</v>
      </c>
      <c r="AG96" s="23" cm="1">
        <f t="array" aca="1" ref="AG96" ca="1">_xlfn.IFS($F96&lt;=AG$7,0,$G96&gt;AG$7,0,AND(AG$7&gt;$G96,AG$7&lt;$H96),$L96/12*0.5,$H96&lt;AG$7,$L96/12)</f>
        <v>0</v>
      </c>
      <c r="AH96" s="23" cm="1">
        <f t="array" aca="1" ref="AH96" ca="1">_xlfn.IFS($F96&lt;=AH$7,0,$G96&gt;AH$7,0,AND(AH$7&gt;$G96,AH$7&lt;$H96),$L96/12*0.5,$H96&lt;AH$7,$L96/12)</f>
        <v>0</v>
      </c>
      <c r="AI96" s="23" cm="1">
        <f t="array" aca="1" ref="AI96" ca="1">_xlfn.IFS($F96&lt;=AI$7,0,$G96&gt;AI$7,0,AND(AI$7&gt;$G96,AI$7&lt;$H96),$L96/12*0.5,$H96&lt;AI$7,$L96/12)</f>
        <v>0</v>
      </c>
      <c r="AJ96" s="23" cm="1">
        <f t="array" aca="1" ref="AJ96" ca="1">_xlfn.IFS($F96&lt;=AJ$7,0,$G96&gt;AJ$7,0,AND(AJ$7&gt;$G96,AJ$7&lt;$H96),$L96/12*0.5,$H96&lt;AJ$7,$L96/12)</f>
        <v>0</v>
      </c>
      <c r="AK96" s="23" cm="1">
        <f t="array" aca="1" ref="AK96" ca="1">_xlfn.IFS($F96&lt;=AK$7,0,$G96&gt;AK$7,0,AND(AK$7&gt;$G96,AK$7&lt;$H96),$L96/12*0.5,$H96&lt;AK$7,$L96/12)</f>
        <v>0</v>
      </c>
      <c r="AL96" s="23" cm="1">
        <f t="array" aca="1" ref="AL96" ca="1">_xlfn.IFS($F96&lt;=AL$7,0,$G96&gt;AL$7,0,AND(AL$7&gt;$G96,AL$7&lt;$H96),$L96/12*0.5,$H96&lt;AL$7,$L96/12)</f>
        <v>0</v>
      </c>
      <c r="AM96" s="23" cm="1">
        <f t="array" aca="1" ref="AM96" ca="1">_xlfn.IFS($F96&lt;=AM$7,0,$G96&gt;AM$7,0,AND(AM$7&gt;$G96,AM$7&lt;$H96),$L96/12*0.5,$H96&lt;AM$7,$L96/12)</f>
        <v>0</v>
      </c>
      <c r="AN96" s="23" cm="1">
        <f t="array" aca="1" ref="AN96" ca="1">_xlfn.IFS($F96&lt;=AN$7,0,$G96&gt;AN$7,0,AND(AN$7&gt;$G96,AN$7&lt;$H96),$L96/12*0.5,$H96&lt;AN$7,$L96/12)</f>
        <v>0</v>
      </c>
      <c r="AO96" s="23" cm="1">
        <f t="array" aca="1" ref="AO96" ca="1">_xlfn.IFS($F96&lt;=AO$7,0,$G96&gt;AO$7,0,AND(AO$7&gt;$G96,AO$7&lt;$H96),$N96/12*0.5,$H96&lt;AO$7,$N96/12)</f>
        <v>0</v>
      </c>
      <c r="AP96" s="23" cm="1">
        <f t="array" aca="1" ref="AP96" ca="1">_xlfn.IFS($F96&lt;=AP$7,0,$G96&gt;AP$7,0,AND(AP$7&gt;$G96,AP$7&lt;$H96),$N96/12*0.5,$H96&lt;AP$7,$N96/12)</f>
        <v>0</v>
      </c>
      <c r="AQ96" s="23" cm="1">
        <f t="array" aca="1" ref="AQ96" ca="1">_xlfn.IFS($F96&lt;=AQ$7,0,$G96&gt;AQ$7,0,AND(AQ$7&gt;$G96,AQ$7&lt;$H96),$N96/12*0.5,$H96&lt;AQ$7,$N96/12)</f>
        <v>0</v>
      </c>
      <c r="AR96" s="23" cm="1">
        <f t="array" aca="1" ref="AR96" ca="1">_xlfn.IFS($F96&lt;=AR$7,0,$G96&gt;AR$7,0,AND(AR$7&gt;$G96,AR$7&lt;$H96),$N96/12*0.5,$H96&lt;AR$7,$N96/12)</f>
        <v>60.416666666666664</v>
      </c>
      <c r="AS96" s="23" cm="1">
        <f t="array" aca="1" ref="AS96" ca="1">_xlfn.IFS($F96&lt;=AS$7,0,$G96&gt;AS$7,0,AND(AS$7&gt;$G96,AS$7&lt;$H96),$N96/12*0.5,$H96&lt;AS$7,$N96/12)</f>
        <v>60.416666666666664</v>
      </c>
      <c r="AT96" s="23" cm="1">
        <f t="array" aca="1" ref="AT96" ca="1">_xlfn.IFS($F96&lt;=AT$7,0,$G96&gt;AT$7,0,AND(AT$7&gt;$G96,AT$7&lt;$H96),$N96/12*0.5,$H96&lt;AT$7,$N96/12)</f>
        <v>60.416666666666664</v>
      </c>
      <c r="AU96" s="23" cm="1">
        <f t="array" aca="1" ref="AU96" ca="1">_xlfn.IFS($F96&lt;=AU$7,0,$G96&gt;AU$7,0,AND(AU$7&gt;$G96,AU$7&lt;$H96),$N96/12*0.5,$H96&lt;AU$7,$N96/12)</f>
        <v>120.83333333333333</v>
      </c>
      <c r="AV96" s="23" cm="1">
        <f t="array" aca="1" ref="AV96" ca="1">_xlfn.IFS($F96&lt;=AV$7,0,$G96&gt;AV$7,0,AND(AV$7&gt;$G96,AV$7&lt;$H96),$N96/12*0.5,$H96&lt;AV$7,$N96/12)</f>
        <v>120.83333333333333</v>
      </c>
      <c r="AW96" s="23" cm="1">
        <f t="array" aca="1" ref="AW96" ca="1">_xlfn.IFS($F96&lt;=AW$7,0,$G96&gt;AW$7,0,AND(AW$7&gt;$G96,AW$7&lt;$H96),$N96/12*0.5,$H96&lt;AW$7,$N96/12)</f>
        <v>120.83333333333333</v>
      </c>
      <c r="AX96" s="23" cm="1">
        <f t="array" aca="1" ref="AX96" ca="1">_xlfn.IFS($F96&lt;=AX$7,0,$G96&gt;AX$7,0,AND(AX$7&gt;$G96,AX$7&lt;$H96),$N96/12*0.5,$H96&lt;AX$7,$N96/12)</f>
        <v>120.83333333333333</v>
      </c>
      <c r="AY96" s="23" cm="1">
        <f t="array" aca="1" ref="AY96" ca="1">_xlfn.IFS($F96&lt;=AY$7,0,$G96&gt;AY$7,0,AND(AY$7&gt;$G96,AY$7&lt;$H96),$N96/12*0.5,$H96&lt;AY$7,$N96/12)</f>
        <v>120.83333333333333</v>
      </c>
    </row>
    <row r="97" spans="1:51" ht="13" x14ac:dyDescent="0.15">
      <c r="A97" s="47"/>
      <c r="B97" s="87">
        <v>90</v>
      </c>
      <c r="C97" s="87" t="s">
        <v>30</v>
      </c>
      <c r="D97" s="88" t="s">
        <v>14</v>
      </c>
      <c r="E97" s="108">
        <v>46310</v>
      </c>
      <c r="F97" s="108" t="s">
        <v>7</v>
      </c>
      <c r="G97" s="21">
        <f>E97+'Assumptions (START HERE)'!$C$17</f>
        <v>46490</v>
      </c>
      <c r="H97" s="21">
        <f>E97+'Assumptions (START HERE)'!$C$18</f>
        <v>46580</v>
      </c>
      <c r="I97" s="91"/>
      <c r="J97" s="23" cm="1">
        <f t="array" aca="1" ref="J97" ca="1">IF(ISBLANK(I97),
INDEX('Assumptions (START HERE)'!$B$23:$E$26,
MATCH(MID(CELL("filename",$A$1),FIND("]",CELL("filename",$A$1))+1,255),'Assumptions (START HERE)'!$B$23:$B$26,0),
MATCH(J$3,'Assumptions (START HERE)'!$B$23:$E$23,0)),I97)</f>
        <v>1350</v>
      </c>
      <c r="K97" s="91"/>
      <c r="L97" s="23" cm="1">
        <f t="array" aca="1" ref="L97" ca="1">IF(ISBLANK(K97),
INDEX('Assumptions (START HERE)'!$B$23:$E$26,
MATCH(MID(CELL("filename",$A$1),FIND("]",CELL("filename",$A$1))+1,255),'Assumptions (START HERE)'!$B$23:$B$26,0),
MATCH(L$3,'Assumptions (START HERE)'!$B$23:$E$23,0)),K97)</f>
        <v>1450</v>
      </c>
      <c r="M97" s="91"/>
      <c r="N97" s="23" cm="1">
        <f t="array" aca="1" ref="N97" ca="1">IF(ISBLANK(M97),
INDEX('Assumptions (START HERE)'!$B$23:$E$26,
MATCH(MID(CELL("filename",$A$1),FIND("]",CELL("filename",$A$1))+1,255),'Assumptions (START HERE)'!$B$23:$B$26,0),
MATCH(N$3,'Assumptions (START HERE)'!$B$23:$E$23,0)),M97)</f>
        <v>1450</v>
      </c>
      <c r="P97" s="23" cm="1">
        <f t="array" aca="1" ref="P97" ca="1">_xlfn.IFS($F97&lt;=P$7,0,$G97&gt;P$7,0,AND(P$7&gt;$G97,P$7&lt;$H97),$J97/12*0.5,$H97&lt;P$7,$J97/12)</f>
        <v>0</v>
      </c>
      <c r="Q97" s="23" cm="1">
        <f t="array" aca="1" ref="Q97" ca="1">_xlfn.IFS($F97&lt;=Q$7,0,$G97&gt;Q$7,0,AND(Q$7&gt;$G97,Q$7&lt;$H97),$J97/12*0.5,$H97&lt;Q$7,$J97/12)</f>
        <v>0</v>
      </c>
      <c r="R97" s="23" cm="1">
        <f t="array" aca="1" ref="R97" ca="1">_xlfn.IFS($F97&lt;=R$7,0,$G97&gt;R$7,0,AND(R$7&gt;$G97,R$7&lt;$H97),$J97/12*0.5,$H97&lt;R$7,$J97/12)</f>
        <v>0</v>
      </c>
      <c r="S97" s="23" cm="1">
        <f t="array" aca="1" ref="S97" ca="1">_xlfn.IFS($F97&lt;=S$7,0,$G97&gt;S$7,0,AND(S$7&gt;$G97,S$7&lt;$H97),$J97/12*0.5,$H97&lt;S$7,$J97/12)</f>
        <v>0</v>
      </c>
      <c r="T97" s="23" cm="1">
        <f t="array" aca="1" ref="T97" ca="1">_xlfn.IFS($F97&lt;=T$7,0,$G97&gt;T$7,0,AND(T$7&gt;$G97,T$7&lt;$H97),$J97/12*0.5,$H97&lt;T$7,$J97/12)</f>
        <v>0</v>
      </c>
      <c r="U97" s="23" cm="1">
        <f t="array" aca="1" ref="U97" ca="1">_xlfn.IFS($F97&lt;=U$7,0,$G97&gt;U$7,0,AND(U$7&gt;$G97,U$7&lt;$H97),$J97/12*0.5,$H97&lt;U$7,$J97/12)</f>
        <v>0</v>
      </c>
      <c r="V97" s="23" cm="1">
        <f t="array" aca="1" ref="V97" ca="1">_xlfn.IFS($F97&lt;=V$7,0,$G97&gt;V$7,0,AND(V$7&gt;$G97,V$7&lt;$H97),$J97/12*0.5,$H97&lt;V$7,$J97/12)</f>
        <v>0</v>
      </c>
      <c r="W97" s="23" cm="1">
        <f t="array" aca="1" ref="W97" ca="1">_xlfn.IFS($F97&lt;=W$7,0,$G97&gt;W$7,0,AND(W$7&gt;$G97,W$7&lt;$H97),$J97/12*0.5,$H97&lt;W$7,$J97/12)</f>
        <v>0</v>
      </c>
      <c r="X97" s="23" cm="1">
        <f t="array" aca="1" ref="X97" ca="1">_xlfn.IFS($F97&lt;=X$7,0,$G97&gt;X$7,0,AND(X$7&gt;$G97,X$7&lt;$H97),$J97/12*0.5,$H97&lt;X$7,$J97/12)</f>
        <v>0</v>
      </c>
      <c r="Y97" s="23" cm="1">
        <f t="array" aca="1" ref="Y97" ca="1">_xlfn.IFS($F97&lt;=Y$7,0,$G97&gt;Y$7,0,AND(Y$7&gt;$G97,Y$7&lt;$H97),$J97/12*0.5,$H97&lt;Y$7,$J97/12)</f>
        <v>0</v>
      </c>
      <c r="Z97" s="23" cm="1">
        <f t="array" aca="1" ref="Z97" ca="1">_xlfn.IFS($F97&lt;=Z$7,0,$G97&gt;Z$7,0,AND(Z$7&gt;$G97,Z$7&lt;$H97),$J97/12*0.5,$H97&lt;Z$7,$J97/12)</f>
        <v>0</v>
      </c>
      <c r="AA97" s="23" cm="1">
        <f t="array" aca="1" ref="AA97" ca="1">_xlfn.IFS($F97&lt;=AA$7,0,$G97&gt;AA$7,0,AND(AA$7&gt;$G97,AA$7&lt;$H97),$J97/12*0.5,$H97&lt;AA$7,$J97/12)</f>
        <v>0</v>
      </c>
      <c r="AB97" s="23" cm="1">
        <f t="array" aca="1" ref="AB97" ca="1">_xlfn.IFS($F97&lt;=AB$7,0,$G97&gt;AB$7,0,AND(AB$7&gt;$G97,AB$7&lt;$H97),$J97/12*0.5,$H97&lt;AB$7,$J97/12)</f>
        <v>0</v>
      </c>
      <c r="AC97" s="23" cm="1">
        <f t="array" aca="1" ref="AC97" ca="1">_xlfn.IFS($F97&lt;=AC$7,0,$G97&gt;AC$7,0,AND(AC$7&gt;$G97,AC$7&lt;$H97),$L97/12*0.5,$H97&lt;AC$7,$L97/12)</f>
        <v>0</v>
      </c>
      <c r="AD97" s="23" cm="1">
        <f t="array" aca="1" ref="AD97" ca="1">_xlfn.IFS($F97&lt;=AD$7,0,$G97&gt;AD$7,0,AND(AD$7&gt;$G97,AD$7&lt;$H97),$L97/12*0.5,$H97&lt;AD$7,$L97/12)</f>
        <v>0</v>
      </c>
      <c r="AE97" s="23" cm="1">
        <f t="array" aca="1" ref="AE97" ca="1">_xlfn.IFS($F97&lt;=AE$7,0,$G97&gt;AE$7,0,AND(AE$7&gt;$G97,AE$7&lt;$H97),$L97/12*0.5,$H97&lt;AE$7,$L97/12)</f>
        <v>0</v>
      </c>
      <c r="AF97" s="23" cm="1">
        <f t="array" aca="1" ref="AF97" ca="1">_xlfn.IFS($F97&lt;=AF$7,0,$G97&gt;AF$7,0,AND(AF$7&gt;$G97,AF$7&lt;$H97),$L97/12*0.5,$H97&lt;AF$7,$L97/12)</f>
        <v>0</v>
      </c>
      <c r="AG97" s="23" cm="1">
        <f t="array" aca="1" ref="AG97" ca="1">_xlfn.IFS($F97&lt;=AG$7,0,$G97&gt;AG$7,0,AND(AG$7&gt;$G97,AG$7&lt;$H97),$L97/12*0.5,$H97&lt;AG$7,$L97/12)</f>
        <v>0</v>
      </c>
      <c r="AH97" s="23" cm="1">
        <f t="array" aca="1" ref="AH97" ca="1">_xlfn.IFS($F97&lt;=AH$7,0,$G97&gt;AH$7,0,AND(AH$7&gt;$G97,AH$7&lt;$H97),$L97/12*0.5,$H97&lt;AH$7,$L97/12)</f>
        <v>0</v>
      </c>
      <c r="AI97" s="23" cm="1">
        <f t="array" aca="1" ref="AI97" ca="1">_xlfn.IFS($F97&lt;=AI$7,0,$G97&gt;AI$7,0,AND(AI$7&gt;$G97,AI$7&lt;$H97),$L97/12*0.5,$H97&lt;AI$7,$L97/12)</f>
        <v>0</v>
      </c>
      <c r="AJ97" s="23" cm="1">
        <f t="array" aca="1" ref="AJ97" ca="1">_xlfn.IFS($F97&lt;=AJ$7,0,$G97&gt;AJ$7,0,AND(AJ$7&gt;$G97,AJ$7&lt;$H97),$L97/12*0.5,$H97&lt;AJ$7,$L97/12)</f>
        <v>0</v>
      </c>
      <c r="AK97" s="23" cm="1">
        <f t="array" aca="1" ref="AK97" ca="1">_xlfn.IFS($F97&lt;=AK$7,0,$G97&gt;AK$7,0,AND(AK$7&gt;$G97,AK$7&lt;$H97),$L97/12*0.5,$H97&lt;AK$7,$L97/12)</f>
        <v>0</v>
      </c>
      <c r="AL97" s="23" cm="1">
        <f t="array" aca="1" ref="AL97" ca="1">_xlfn.IFS($F97&lt;=AL$7,0,$G97&gt;AL$7,0,AND(AL$7&gt;$G97,AL$7&lt;$H97),$L97/12*0.5,$H97&lt;AL$7,$L97/12)</f>
        <v>0</v>
      </c>
      <c r="AM97" s="23" cm="1">
        <f t="array" aca="1" ref="AM97" ca="1">_xlfn.IFS($F97&lt;=AM$7,0,$G97&gt;AM$7,0,AND(AM$7&gt;$G97,AM$7&lt;$H97),$L97/12*0.5,$H97&lt;AM$7,$L97/12)</f>
        <v>0</v>
      </c>
      <c r="AN97" s="23" cm="1">
        <f t="array" aca="1" ref="AN97" ca="1">_xlfn.IFS($F97&lt;=AN$7,0,$G97&gt;AN$7,0,AND(AN$7&gt;$G97,AN$7&lt;$H97),$L97/12*0.5,$H97&lt;AN$7,$L97/12)</f>
        <v>0</v>
      </c>
      <c r="AO97" s="23" cm="1">
        <f t="array" aca="1" ref="AO97" ca="1">_xlfn.IFS($F97&lt;=AO$7,0,$G97&gt;AO$7,0,AND(AO$7&gt;$G97,AO$7&lt;$H97),$N97/12*0.5,$H97&lt;AO$7,$N97/12)</f>
        <v>0</v>
      </c>
      <c r="AP97" s="23" cm="1">
        <f t="array" aca="1" ref="AP97" ca="1">_xlfn.IFS($F97&lt;=AP$7,0,$G97&gt;AP$7,0,AND(AP$7&gt;$G97,AP$7&lt;$H97),$N97/12*0.5,$H97&lt;AP$7,$N97/12)</f>
        <v>0</v>
      </c>
      <c r="AQ97" s="23" cm="1">
        <f t="array" aca="1" ref="AQ97" ca="1">_xlfn.IFS($F97&lt;=AQ$7,0,$G97&gt;AQ$7,0,AND(AQ$7&gt;$G97,AQ$7&lt;$H97),$N97/12*0.5,$H97&lt;AQ$7,$N97/12)</f>
        <v>0</v>
      </c>
      <c r="AR97" s="23" cm="1">
        <f t="array" aca="1" ref="AR97" ca="1">_xlfn.IFS($F97&lt;=AR$7,0,$G97&gt;AR$7,0,AND(AR$7&gt;$G97,AR$7&lt;$H97),$N97/12*0.5,$H97&lt;AR$7,$N97/12)</f>
        <v>60.416666666666664</v>
      </c>
      <c r="AS97" s="23" cm="1">
        <f t="array" aca="1" ref="AS97" ca="1">_xlfn.IFS($F97&lt;=AS$7,0,$G97&gt;AS$7,0,AND(AS$7&gt;$G97,AS$7&lt;$H97),$N97/12*0.5,$H97&lt;AS$7,$N97/12)</f>
        <v>60.416666666666664</v>
      </c>
      <c r="AT97" s="23" cm="1">
        <f t="array" aca="1" ref="AT97" ca="1">_xlfn.IFS($F97&lt;=AT$7,0,$G97&gt;AT$7,0,AND(AT$7&gt;$G97,AT$7&lt;$H97),$N97/12*0.5,$H97&lt;AT$7,$N97/12)</f>
        <v>60.416666666666664</v>
      </c>
      <c r="AU97" s="23" cm="1">
        <f t="array" aca="1" ref="AU97" ca="1">_xlfn.IFS($F97&lt;=AU$7,0,$G97&gt;AU$7,0,AND(AU$7&gt;$G97,AU$7&lt;$H97),$N97/12*0.5,$H97&lt;AU$7,$N97/12)</f>
        <v>120.83333333333333</v>
      </c>
      <c r="AV97" s="23" cm="1">
        <f t="array" aca="1" ref="AV97" ca="1">_xlfn.IFS($F97&lt;=AV$7,0,$G97&gt;AV$7,0,AND(AV$7&gt;$G97,AV$7&lt;$H97),$N97/12*0.5,$H97&lt;AV$7,$N97/12)</f>
        <v>120.83333333333333</v>
      </c>
      <c r="AW97" s="23" cm="1">
        <f t="array" aca="1" ref="AW97" ca="1">_xlfn.IFS($F97&lt;=AW$7,0,$G97&gt;AW$7,0,AND(AW$7&gt;$G97,AW$7&lt;$H97),$N97/12*0.5,$H97&lt;AW$7,$N97/12)</f>
        <v>120.83333333333333</v>
      </c>
      <c r="AX97" s="23" cm="1">
        <f t="array" aca="1" ref="AX97" ca="1">_xlfn.IFS($F97&lt;=AX$7,0,$G97&gt;AX$7,0,AND(AX$7&gt;$G97,AX$7&lt;$H97),$N97/12*0.5,$H97&lt;AX$7,$N97/12)</f>
        <v>120.83333333333333</v>
      </c>
      <c r="AY97" s="23" cm="1">
        <f t="array" aca="1" ref="AY97" ca="1">_xlfn.IFS($F97&lt;=AY$7,0,$G97&gt;AY$7,0,AND(AY$7&gt;$G97,AY$7&lt;$H97),$N97/12*0.5,$H97&lt;AY$7,$N97/12)</f>
        <v>120.83333333333333</v>
      </c>
    </row>
    <row r="98" spans="1:51" ht="13" x14ac:dyDescent="0.15">
      <c r="A98" s="47"/>
      <c r="B98" s="87">
        <v>91</v>
      </c>
      <c r="C98" s="87" t="s">
        <v>30</v>
      </c>
      <c r="D98" s="88" t="s">
        <v>15</v>
      </c>
      <c r="E98" s="108">
        <v>46310</v>
      </c>
      <c r="F98" s="108" t="s">
        <v>7</v>
      </c>
      <c r="G98" s="21">
        <f>E98+'Assumptions (START HERE)'!$C$17</f>
        <v>46490</v>
      </c>
      <c r="H98" s="21">
        <f>E98+'Assumptions (START HERE)'!$C$18</f>
        <v>46580</v>
      </c>
      <c r="I98" s="91"/>
      <c r="J98" s="23" cm="1">
        <f t="array" aca="1" ref="J98" ca="1">IF(ISBLANK(I98),
INDEX('Assumptions (START HERE)'!$B$23:$E$26,
MATCH(MID(CELL("filename",$A$1),FIND("]",CELL("filename",$A$1))+1,255),'Assumptions (START HERE)'!$B$23:$B$26,0),
MATCH(J$3,'Assumptions (START HERE)'!$B$23:$E$23,0)),I98)</f>
        <v>1350</v>
      </c>
      <c r="K98" s="91"/>
      <c r="L98" s="23" cm="1">
        <f t="array" aca="1" ref="L98" ca="1">IF(ISBLANK(K98),
INDEX('Assumptions (START HERE)'!$B$23:$E$26,
MATCH(MID(CELL("filename",$A$1),FIND("]",CELL("filename",$A$1))+1,255),'Assumptions (START HERE)'!$B$23:$B$26,0),
MATCH(L$3,'Assumptions (START HERE)'!$B$23:$E$23,0)),K98)</f>
        <v>1450</v>
      </c>
      <c r="M98" s="91"/>
      <c r="N98" s="23" cm="1">
        <f t="array" aca="1" ref="N98" ca="1">IF(ISBLANK(M98),
INDEX('Assumptions (START HERE)'!$B$23:$E$26,
MATCH(MID(CELL("filename",$A$1),FIND("]",CELL("filename",$A$1))+1,255),'Assumptions (START HERE)'!$B$23:$B$26,0),
MATCH(N$3,'Assumptions (START HERE)'!$B$23:$E$23,0)),M98)</f>
        <v>1450</v>
      </c>
      <c r="P98" s="23" cm="1">
        <f t="array" aca="1" ref="P98" ca="1">_xlfn.IFS($F98&lt;=P$7,0,$G98&gt;P$7,0,AND(P$7&gt;$G98,P$7&lt;$H98),$J98/12*0.5,$H98&lt;P$7,$J98/12)</f>
        <v>0</v>
      </c>
      <c r="Q98" s="23" cm="1">
        <f t="array" aca="1" ref="Q98" ca="1">_xlfn.IFS($F98&lt;=Q$7,0,$G98&gt;Q$7,0,AND(Q$7&gt;$G98,Q$7&lt;$H98),$J98/12*0.5,$H98&lt;Q$7,$J98/12)</f>
        <v>0</v>
      </c>
      <c r="R98" s="23" cm="1">
        <f t="array" aca="1" ref="R98" ca="1">_xlfn.IFS($F98&lt;=R$7,0,$G98&gt;R$7,0,AND(R$7&gt;$G98,R$7&lt;$H98),$J98/12*0.5,$H98&lt;R$7,$J98/12)</f>
        <v>0</v>
      </c>
      <c r="S98" s="23" cm="1">
        <f t="array" aca="1" ref="S98" ca="1">_xlfn.IFS($F98&lt;=S$7,0,$G98&gt;S$7,0,AND(S$7&gt;$G98,S$7&lt;$H98),$J98/12*0.5,$H98&lt;S$7,$J98/12)</f>
        <v>0</v>
      </c>
      <c r="T98" s="23" cm="1">
        <f t="array" aca="1" ref="T98" ca="1">_xlfn.IFS($F98&lt;=T$7,0,$G98&gt;T$7,0,AND(T$7&gt;$G98,T$7&lt;$H98),$J98/12*0.5,$H98&lt;T$7,$J98/12)</f>
        <v>0</v>
      </c>
      <c r="U98" s="23" cm="1">
        <f t="array" aca="1" ref="U98" ca="1">_xlfn.IFS($F98&lt;=U$7,0,$G98&gt;U$7,0,AND(U$7&gt;$G98,U$7&lt;$H98),$J98/12*0.5,$H98&lt;U$7,$J98/12)</f>
        <v>0</v>
      </c>
      <c r="V98" s="23" cm="1">
        <f t="array" aca="1" ref="V98" ca="1">_xlfn.IFS($F98&lt;=V$7,0,$G98&gt;V$7,0,AND(V$7&gt;$G98,V$7&lt;$H98),$J98/12*0.5,$H98&lt;V$7,$J98/12)</f>
        <v>0</v>
      </c>
      <c r="W98" s="23" cm="1">
        <f t="array" aca="1" ref="W98" ca="1">_xlfn.IFS($F98&lt;=W$7,0,$G98&gt;W$7,0,AND(W$7&gt;$G98,W$7&lt;$H98),$J98/12*0.5,$H98&lt;W$7,$J98/12)</f>
        <v>0</v>
      </c>
      <c r="X98" s="23" cm="1">
        <f t="array" aca="1" ref="X98" ca="1">_xlfn.IFS($F98&lt;=X$7,0,$G98&gt;X$7,0,AND(X$7&gt;$G98,X$7&lt;$H98),$J98/12*0.5,$H98&lt;X$7,$J98/12)</f>
        <v>0</v>
      </c>
      <c r="Y98" s="23" cm="1">
        <f t="array" aca="1" ref="Y98" ca="1">_xlfn.IFS($F98&lt;=Y$7,0,$G98&gt;Y$7,0,AND(Y$7&gt;$G98,Y$7&lt;$H98),$J98/12*0.5,$H98&lt;Y$7,$J98/12)</f>
        <v>0</v>
      </c>
      <c r="Z98" s="23" cm="1">
        <f t="array" aca="1" ref="Z98" ca="1">_xlfn.IFS($F98&lt;=Z$7,0,$G98&gt;Z$7,0,AND(Z$7&gt;$G98,Z$7&lt;$H98),$J98/12*0.5,$H98&lt;Z$7,$J98/12)</f>
        <v>0</v>
      </c>
      <c r="AA98" s="23" cm="1">
        <f t="array" aca="1" ref="AA98" ca="1">_xlfn.IFS($F98&lt;=AA$7,0,$G98&gt;AA$7,0,AND(AA$7&gt;$G98,AA$7&lt;$H98),$J98/12*0.5,$H98&lt;AA$7,$J98/12)</f>
        <v>0</v>
      </c>
      <c r="AB98" s="23" cm="1">
        <f t="array" aca="1" ref="AB98" ca="1">_xlfn.IFS($F98&lt;=AB$7,0,$G98&gt;AB$7,0,AND(AB$7&gt;$G98,AB$7&lt;$H98),$J98/12*0.5,$H98&lt;AB$7,$J98/12)</f>
        <v>0</v>
      </c>
      <c r="AC98" s="23" cm="1">
        <f t="array" aca="1" ref="AC98" ca="1">_xlfn.IFS($F98&lt;=AC$7,0,$G98&gt;AC$7,0,AND(AC$7&gt;$G98,AC$7&lt;$H98),$L98/12*0.5,$H98&lt;AC$7,$L98/12)</f>
        <v>0</v>
      </c>
      <c r="AD98" s="23" cm="1">
        <f t="array" aca="1" ref="AD98" ca="1">_xlfn.IFS($F98&lt;=AD$7,0,$G98&gt;AD$7,0,AND(AD$7&gt;$G98,AD$7&lt;$H98),$L98/12*0.5,$H98&lt;AD$7,$L98/12)</f>
        <v>0</v>
      </c>
      <c r="AE98" s="23" cm="1">
        <f t="array" aca="1" ref="AE98" ca="1">_xlfn.IFS($F98&lt;=AE$7,0,$G98&gt;AE$7,0,AND(AE$7&gt;$G98,AE$7&lt;$H98),$L98/12*0.5,$H98&lt;AE$7,$L98/12)</f>
        <v>0</v>
      </c>
      <c r="AF98" s="23" cm="1">
        <f t="array" aca="1" ref="AF98" ca="1">_xlfn.IFS($F98&lt;=AF$7,0,$G98&gt;AF$7,0,AND(AF$7&gt;$G98,AF$7&lt;$H98),$L98/12*0.5,$H98&lt;AF$7,$L98/12)</f>
        <v>0</v>
      </c>
      <c r="AG98" s="23" cm="1">
        <f t="array" aca="1" ref="AG98" ca="1">_xlfn.IFS($F98&lt;=AG$7,0,$G98&gt;AG$7,0,AND(AG$7&gt;$G98,AG$7&lt;$H98),$L98/12*0.5,$H98&lt;AG$7,$L98/12)</f>
        <v>0</v>
      </c>
      <c r="AH98" s="23" cm="1">
        <f t="array" aca="1" ref="AH98" ca="1">_xlfn.IFS($F98&lt;=AH$7,0,$G98&gt;AH$7,0,AND(AH$7&gt;$G98,AH$7&lt;$H98),$L98/12*0.5,$H98&lt;AH$7,$L98/12)</f>
        <v>0</v>
      </c>
      <c r="AI98" s="23" cm="1">
        <f t="array" aca="1" ref="AI98" ca="1">_xlfn.IFS($F98&lt;=AI$7,0,$G98&gt;AI$7,0,AND(AI$7&gt;$G98,AI$7&lt;$H98),$L98/12*0.5,$H98&lt;AI$7,$L98/12)</f>
        <v>0</v>
      </c>
      <c r="AJ98" s="23" cm="1">
        <f t="array" aca="1" ref="AJ98" ca="1">_xlfn.IFS($F98&lt;=AJ$7,0,$G98&gt;AJ$7,0,AND(AJ$7&gt;$G98,AJ$7&lt;$H98),$L98/12*0.5,$H98&lt;AJ$7,$L98/12)</f>
        <v>0</v>
      </c>
      <c r="AK98" s="23" cm="1">
        <f t="array" aca="1" ref="AK98" ca="1">_xlfn.IFS($F98&lt;=AK$7,0,$G98&gt;AK$7,0,AND(AK$7&gt;$G98,AK$7&lt;$H98),$L98/12*0.5,$H98&lt;AK$7,$L98/12)</f>
        <v>0</v>
      </c>
      <c r="AL98" s="23" cm="1">
        <f t="array" aca="1" ref="AL98" ca="1">_xlfn.IFS($F98&lt;=AL$7,0,$G98&gt;AL$7,0,AND(AL$7&gt;$G98,AL$7&lt;$H98),$L98/12*0.5,$H98&lt;AL$7,$L98/12)</f>
        <v>0</v>
      </c>
      <c r="AM98" s="23" cm="1">
        <f t="array" aca="1" ref="AM98" ca="1">_xlfn.IFS($F98&lt;=AM$7,0,$G98&gt;AM$7,0,AND(AM$7&gt;$G98,AM$7&lt;$H98),$L98/12*0.5,$H98&lt;AM$7,$L98/12)</f>
        <v>0</v>
      </c>
      <c r="AN98" s="23" cm="1">
        <f t="array" aca="1" ref="AN98" ca="1">_xlfn.IFS($F98&lt;=AN$7,0,$G98&gt;AN$7,0,AND(AN$7&gt;$G98,AN$7&lt;$H98),$L98/12*0.5,$H98&lt;AN$7,$L98/12)</f>
        <v>0</v>
      </c>
      <c r="AO98" s="23" cm="1">
        <f t="array" aca="1" ref="AO98" ca="1">_xlfn.IFS($F98&lt;=AO$7,0,$G98&gt;AO$7,0,AND(AO$7&gt;$G98,AO$7&lt;$H98),$N98/12*0.5,$H98&lt;AO$7,$N98/12)</f>
        <v>0</v>
      </c>
      <c r="AP98" s="23" cm="1">
        <f t="array" aca="1" ref="AP98" ca="1">_xlfn.IFS($F98&lt;=AP$7,0,$G98&gt;AP$7,0,AND(AP$7&gt;$G98,AP$7&lt;$H98),$N98/12*0.5,$H98&lt;AP$7,$N98/12)</f>
        <v>0</v>
      </c>
      <c r="AQ98" s="23" cm="1">
        <f t="array" aca="1" ref="AQ98" ca="1">_xlfn.IFS($F98&lt;=AQ$7,0,$G98&gt;AQ$7,0,AND(AQ$7&gt;$G98,AQ$7&lt;$H98),$N98/12*0.5,$H98&lt;AQ$7,$N98/12)</f>
        <v>0</v>
      </c>
      <c r="AR98" s="23" cm="1">
        <f t="array" aca="1" ref="AR98" ca="1">_xlfn.IFS($F98&lt;=AR$7,0,$G98&gt;AR$7,0,AND(AR$7&gt;$G98,AR$7&lt;$H98),$N98/12*0.5,$H98&lt;AR$7,$N98/12)</f>
        <v>60.416666666666664</v>
      </c>
      <c r="AS98" s="23" cm="1">
        <f t="array" aca="1" ref="AS98" ca="1">_xlfn.IFS($F98&lt;=AS$7,0,$G98&gt;AS$7,0,AND(AS$7&gt;$G98,AS$7&lt;$H98),$N98/12*0.5,$H98&lt;AS$7,$N98/12)</f>
        <v>60.416666666666664</v>
      </c>
      <c r="AT98" s="23" cm="1">
        <f t="array" aca="1" ref="AT98" ca="1">_xlfn.IFS($F98&lt;=AT$7,0,$G98&gt;AT$7,0,AND(AT$7&gt;$G98,AT$7&lt;$H98),$N98/12*0.5,$H98&lt;AT$7,$N98/12)</f>
        <v>60.416666666666664</v>
      </c>
      <c r="AU98" s="23" cm="1">
        <f t="array" aca="1" ref="AU98" ca="1">_xlfn.IFS($F98&lt;=AU$7,0,$G98&gt;AU$7,0,AND(AU$7&gt;$G98,AU$7&lt;$H98),$N98/12*0.5,$H98&lt;AU$7,$N98/12)</f>
        <v>120.83333333333333</v>
      </c>
      <c r="AV98" s="23" cm="1">
        <f t="array" aca="1" ref="AV98" ca="1">_xlfn.IFS($F98&lt;=AV$7,0,$G98&gt;AV$7,0,AND(AV$7&gt;$G98,AV$7&lt;$H98),$N98/12*0.5,$H98&lt;AV$7,$N98/12)</f>
        <v>120.83333333333333</v>
      </c>
      <c r="AW98" s="23" cm="1">
        <f t="array" aca="1" ref="AW98" ca="1">_xlfn.IFS($F98&lt;=AW$7,0,$G98&gt;AW$7,0,AND(AW$7&gt;$G98,AW$7&lt;$H98),$N98/12*0.5,$H98&lt;AW$7,$N98/12)</f>
        <v>120.83333333333333</v>
      </c>
      <c r="AX98" s="23" cm="1">
        <f t="array" aca="1" ref="AX98" ca="1">_xlfn.IFS($F98&lt;=AX$7,0,$G98&gt;AX$7,0,AND(AX$7&gt;$G98,AX$7&lt;$H98),$N98/12*0.5,$H98&lt;AX$7,$N98/12)</f>
        <v>120.83333333333333</v>
      </c>
      <c r="AY98" s="23" cm="1">
        <f t="array" aca="1" ref="AY98" ca="1">_xlfn.IFS($F98&lt;=AY$7,0,$G98&gt;AY$7,0,AND(AY$7&gt;$G98,AY$7&lt;$H98),$N98/12*0.5,$H98&lt;AY$7,$N98/12)</f>
        <v>120.83333333333333</v>
      </c>
    </row>
    <row r="99" spans="1:51" ht="13" x14ac:dyDescent="0.15">
      <c r="A99" s="47"/>
      <c r="B99" s="87">
        <v>92</v>
      </c>
      <c r="C99" s="87" t="s">
        <v>30</v>
      </c>
      <c r="D99" s="88" t="s">
        <v>15</v>
      </c>
      <c r="E99" s="108">
        <v>46341</v>
      </c>
      <c r="F99" s="108" t="s">
        <v>7</v>
      </c>
      <c r="G99" s="21">
        <f>E99+'Assumptions (START HERE)'!$C$17</f>
        <v>46521</v>
      </c>
      <c r="H99" s="21">
        <f>E99+'Assumptions (START HERE)'!$C$18</f>
        <v>46611</v>
      </c>
      <c r="I99" s="91"/>
      <c r="J99" s="23" cm="1">
        <f t="array" aca="1" ref="J99" ca="1">IF(ISBLANK(I99),
INDEX('Assumptions (START HERE)'!$B$23:$E$26,
MATCH(MID(CELL("filename",$A$1),FIND("]",CELL("filename",$A$1))+1,255),'Assumptions (START HERE)'!$B$23:$B$26,0),
MATCH(J$3,'Assumptions (START HERE)'!$B$23:$E$23,0)),I99)</f>
        <v>1350</v>
      </c>
      <c r="K99" s="91"/>
      <c r="L99" s="23" cm="1">
        <f t="array" aca="1" ref="L99" ca="1">IF(ISBLANK(K99),
INDEX('Assumptions (START HERE)'!$B$23:$E$26,
MATCH(MID(CELL("filename",$A$1),FIND("]",CELL("filename",$A$1))+1,255),'Assumptions (START HERE)'!$B$23:$B$26,0),
MATCH(L$3,'Assumptions (START HERE)'!$B$23:$E$23,0)),K99)</f>
        <v>1450</v>
      </c>
      <c r="M99" s="91"/>
      <c r="N99" s="23" cm="1">
        <f t="array" aca="1" ref="N99" ca="1">IF(ISBLANK(M99),
INDEX('Assumptions (START HERE)'!$B$23:$E$26,
MATCH(MID(CELL("filename",$A$1),FIND("]",CELL("filename",$A$1))+1,255),'Assumptions (START HERE)'!$B$23:$B$26,0),
MATCH(N$3,'Assumptions (START HERE)'!$B$23:$E$23,0)),M99)</f>
        <v>1450</v>
      </c>
      <c r="P99" s="23" cm="1">
        <f t="array" aca="1" ref="P99" ca="1">_xlfn.IFS($F99&lt;=P$7,0,$G99&gt;P$7,0,AND(P$7&gt;$G99,P$7&lt;$H99),$J99/12*0.5,$H99&lt;P$7,$J99/12)</f>
        <v>0</v>
      </c>
      <c r="Q99" s="23" cm="1">
        <f t="array" aca="1" ref="Q99" ca="1">_xlfn.IFS($F99&lt;=Q$7,0,$G99&gt;Q$7,0,AND(Q$7&gt;$G99,Q$7&lt;$H99),$J99/12*0.5,$H99&lt;Q$7,$J99/12)</f>
        <v>0</v>
      </c>
      <c r="R99" s="23" cm="1">
        <f t="array" aca="1" ref="R99" ca="1">_xlfn.IFS($F99&lt;=R$7,0,$G99&gt;R$7,0,AND(R$7&gt;$G99,R$7&lt;$H99),$J99/12*0.5,$H99&lt;R$7,$J99/12)</f>
        <v>0</v>
      </c>
      <c r="S99" s="23" cm="1">
        <f t="array" aca="1" ref="S99" ca="1">_xlfn.IFS($F99&lt;=S$7,0,$G99&gt;S$7,0,AND(S$7&gt;$G99,S$7&lt;$H99),$J99/12*0.5,$H99&lt;S$7,$J99/12)</f>
        <v>0</v>
      </c>
      <c r="T99" s="23" cm="1">
        <f t="array" aca="1" ref="T99" ca="1">_xlfn.IFS($F99&lt;=T$7,0,$G99&gt;T$7,0,AND(T$7&gt;$G99,T$7&lt;$H99),$J99/12*0.5,$H99&lt;T$7,$J99/12)</f>
        <v>0</v>
      </c>
      <c r="U99" s="23" cm="1">
        <f t="array" aca="1" ref="U99" ca="1">_xlfn.IFS($F99&lt;=U$7,0,$G99&gt;U$7,0,AND(U$7&gt;$G99,U$7&lt;$H99),$J99/12*0.5,$H99&lt;U$7,$J99/12)</f>
        <v>0</v>
      </c>
      <c r="V99" s="23" cm="1">
        <f t="array" aca="1" ref="V99" ca="1">_xlfn.IFS($F99&lt;=V$7,0,$G99&gt;V$7,0,AND(V$7&gt;$G99,V$7&lt;$H99),$J99/12*0.5,$H99&lt;V$7,$J99/12)</f>
        <v>0</v>
      </c>
      <c r="W99" s="23" cm="1">
        <f t="array" aca="1" ref="W99" ca="1">_xlfn.IFS($F99&lt;=W$7,0,$G99&gt;W$7,0,AND(W$7&gt;$G99,W$7&lt;$H99),$J99/12*0.5,$H99&lt;W$7,$J99/12)</f>
        <v>0</v>
      </c>
      <c r="X99" s="23" cm="1">
        <f t="array" aca="1" ref="X99" ca="1">_xlfn.IFS($F99&lt;=X$7,0,$G99&gt;X$7,0,AND(X$7&gt;$G99,X$7&lt;$H99),$J99/12*0.5,$H99&lt;X$7,$J99/12)</f>
        <v>0</v>
      </c>
      <c r="Y99" s="23" cm="1">
        <f t="array" aca="1" ref="Y99" ca="1">_xlfn.IFS($F99&lt;=Y$7,0,$G99&gt;Y$7,0,AND(Y$7&gt;$G99,Y$7&lt;$H99),$J99/12*0.5,$H99&lt;Y$7,$J99/12)</f>
        <v>0</v>
      </c>
      <c r="Z99" s="23" cm="1">
        <f t="array" aca="1" ref="Z99" ca="1">_xlfn.IFS($F99&lt;=Z$7,0,$G99&gt;Z$7,0,AND(Z$7&gt;$G99,Z$7&lt;$H99),$J99/12*0.5,$H99&lt;Z$7,$J99/12)</f>
        <v>0</v>
      </c>
      <c r="AA99" s="23" cm="1">
        <f t="array" aca="1" ref="AA99" ca="1">_xlfn.IFS($F99&lt;=AA$7,0,$G99&gt;AA$7,0,AND(AA$7&gt;$G99,AA$7&lt;$H99),$J99/12*0.5,$H99&lt;AA$7,$J99/12)</f>
        <v>0</v>
      </c>
      <c r="AB99" s="23" cm="1">
        <f t="array" aca="1" ref="AB99" ca="1">_xlfn.IFS($F99&lt;=AB$7,0,$G99&gt;AB$7,0,AND(AB$7&gt;$G99,AB$7&lt;$H99),$J99/12*0.5,$H99&lt;AB$7,$J99/12)</f>
        <v>0</v>
      </c>
      <c r="AC99" s="23" cm="1">
        <f t="array" aca="1" ref="AC99" ca="1">_xlfn.IFS($F99&lt;=AC$7,0,$G99&gt;AC$7,0,AND(AC$7&gt;$G99,AC$7&lt;$H99),$L99/12*0.5,$H99&lt;AC$7,$L99/12)</f>
        <v>0</v>
      </c>
      <c r="AD99" s="23" cm="1">
        <f t="array" aca="1" ref="AD99" ca="1">_xlfn.IFS($F99&lt;=AD$7,0,$G99&gt;AD$7,0,AND(AD$7&gt;$G99,AD$7&lt;$H99),$L99/12*0.5,$H99&lt;AD$7,$L99/12)</f>
        <v>0</v>
      </c>
      <c r="AE99" s="23" cm="1">
        <f t="array" aca="1" ref="AE99" ca="1">_xlfn.IFS($F99&lt;=AE$7,0,$G99&gt;AE$7,0,AND(AE$7&gt;$G99,AE$7&lt;$H99),$L99/12*0.5,$H99&lt;AE$7,$L99/12)</f>
        <v>0</v>
      </c>
      <c r="AF99" s="23" cm="1">
        <f t="array" aca="1" ref="AF99" ca="1">_xlfn.IFS($F99&lt;=AF$7,0,$G99&gt;AF$7,0,AND(AF$7&gt;$G99,AF$7&lt;$H99),$L99/12*0.5,$H99&lt;AF$7,$L99/12)</f>
        <v>0</v>
      </c>
      <c r="AG99" s="23" cm="1">
        <f t="array" aca="1" ref="AG99" ca="1">_xlfn.IFS($F99&lt;=AG$7,0,$G99&gt;AG$7,0,AND(AG$7&gt;$G99,AG$7&lt;$H99),$L99/12*0.5,$H99&lt;AG$7,$L99/12)</f>
        <v>0</v>
      </c>
      <c r="AH99" s="23" cm="1">
        <f t="array" aca="1" ref="AH99" ca="1">_xlfn.IFS($F99&lt;=AH$7,0,$G99&gt;AH$7,0,AND(AH$7&gt;$G99,AH$7&lt;$H99),$L99/12*0.5,$H99&lt;AH$7,$L99/12)</f>
        <v>0</v>
      </c>
      <c r="AI99" s="23" cm="1">
        <f t="array" aca="1" ref="AI99" ca="1">_xlfn.IFS($F99&lt;=AI$7,0,$G99&gt;AI$7,0,AND(AI$7&gt;$G99,AI$7&lt;$H99),$L99/12*0.5,$H99&lt;AI$7,$L99/12)</f>
        <v>0</v>
      </c>
      <c r="AJ99" s="23" cm="1">
        <f t="array" aca="1" ref="AJ99" ca="1">_xlfn.IFS($F99&lt;=AJ$7,0,$G99&gt;AJ$7,0,AND(AJ$7&gt;$G99,AJ$7&lt;$H99),$L99/12*0.5,$H99&lt;AJ$7,$L99/12)</f>
        <v>0</v>
      </c>
      <c r="AK99" s="23" cm="1">
        <f t="array" aca="1" ref="AK99" ca="1">_xlfn.IFS($F99&lt;=AK$7,0,$G99&gt;AK$7,0,AND(AK$7&gt;$G99,AK$7&lt;$H99),$L99/12*0.5,$H99&lt;AK$7,$L99/12)</f>
        <v>0</v>
      </c>
      <c r="AL99" s="23" cm="1">
        <f t="array" aca="1" ref="AL99" ca="1">_xlfn.IFS($F99&lt;=AL$7,0,$G99&gt;AL$7,0,AND(AL$7&gt;$G99,AL$7&lt;$H99),$L99/12*0.5,$H99&lt;AL$7,$L99/12)</f>
        <v>0</v>
      </c>
      <c r="AM99" s="23" cm="1">
        <f t="array" aca="1" ref="AM99" ca="1">_xlfn.IFS($F99&lt;=AM$7,0,$G99&gt;AM$7,0,AND(AM$7&gt;$G99,AM$7&lt;$H99),$L99/12*0.5,$H99&lt;AM$7,$L99/12)</f>
        <v>0</v>
      </c>
      <c r="AN99" s="23" cm="1">
        <f t="array" aca="1" ref="AN99" ca="1">_xlfn.IFS($F99&lt;=AN$7,0,$G99&gt;AN$7,0,AND(AN$7&gt;$G99,AN$7&lt;$H99),$L99/12*0.5,$H99&lt;AN$7,$L99/12)</f>
        <v>0</v>
      </c>
      <c r="AO99" s="23" cm="1">
        <f t="array" aca="1" ref="AO99" ca="1">_xlfn.IFS($F99&lt;=AO$7,0,$G99&gt;AO$7,0,AND(AO$7&gt;$G99,AO$7&lt;$H99),$N99/12*0.5,$H99&lt;AO$7,$N99/12)</f>
        <v>0</v>
      </c>
      <c r="AP99" s="23" cm="1">
        <f t="array" aca="1" ref="AP99" ca="1">_xlfn.IFS($F99&lt;=AP$7,0,$G99&gt;AP$7,0,AND(AP$7&gt;$G99,AP$7&lt;$H99),$N99/12*0.5,$H99&lt;AP$7,$N99/12)</f>
        <v>0</v>
      </c>
      <c r="AQ99" s="23" cm="1">
        <f t="array" aca="1" ref="AQ99" ca="1">_xlfn.IFS($F99&lt;=AQ$7,0,$G99&gt;AQ$7,0,AND(AQ$7&gt;$G99,AQ$7&lt;$H99),$N99/12*0.5,$H99&lt;AQ$7,$N99/12)</f>
        <v>0</v>
      </c>
      <c r="AR99" s="23" cm="1">
        <f t="array" aca="1" ref="AR99" ca="1">_xlfn.IFS($F99&lt;=AR$7,0,$G99&gt;AR$7,0,AND(AR$7&gt;$G99,AR$7&lt;$H99),$N99/12*0.5,$H99&lt;AR$7,$N99/12)</f>
        <v>0</v>
      </c>
      <c r="AS99" s="23" cm="1">
        <f t="array" aca="1" ref="AS99" ca="1">_xlfn.IFS($F99&lt;=AS$7,0,$G99&gt;AS$7,0,AND(AS$7&gt;$G99,AS$7&lt;$H99),$N99/12*0.5,$H99&lt;AS$7,$N99/12)</f>
        <v>60.416666666666664</v>
      </c>
      <c r="AT99" s="23" cm="1">
        <f t="array" aca="1" ref="AT99" ca="1">_xlfn.IFS($F99&lt;=AT$7,0,$G99&gt;AT$7,0,AND(AT$7&gt;$G99,AT$7&lt;$H99),$N99/12*0.5,$H99&lt;AT$7,$N99/12)</f>
        <v>60.416666666666664</v>
      </c>
      <c r="AU99" s="23" cm="1">
        <f t="array" aca="1" ref="AU99" ca="1">_xlfn.IFS($F99&lt;=AU$7,0,$G99&gt;AU$7,0,AND(AU$7&gt;$G99,AU$7&lt;$H99),$N99/12*0.5,$H99&lt;AU$7,$N99/12)</f>
        <v>60.416666666666664</v>
      </c>
      <c r="AV99" s="23" cm="1">
        <f t="array" aca="1" ref="AV99" ca="1">_xlfn.IFS($F99&lt;=AV$7,0,$G99&gt;AV$7,0,AND(AV$7&gt;$G99,AV$7&lt;$H99),$N99/12*0.5,$H99&lt;AV$7,$N99/12)</f>
        <v>120.83333333333333</v>
      </c>
      <c r="AW99" s="23" cm="1">
        <f t="array" aca="1" ref="AW99" ca="1">_xlfn.IFS($F99&lt;=AW$7,0,$G99&gt;AW$7,0,AND(AW$7&gt;$G99,AW$7&lt;$H99),$N99/12*0.5,$H99&lt;AW$7,$N99/12)</f>
        <v>120.83333333333333</v>
      </c>
      <c r="AX99" s="23" cm="1">
        <f t="array" aca="1" ref="AX99" ca="1">_xlfn.IFS($F99&lt;=AX$7,0,$G99&gt;AX$7,0,AND(AX$7&gt;$G99,AX$7&lt;$H99),$N99/12*0.5,$H99&lt;AX$7,$N99/12)</f>
        <v>120.83333333333333</v>
      </c>
      <c r="AY99" s="23" cm="1">
        <f t="array" aca="1" ref="AY99" ca="1">_xlfn.IFS($F99&lt;=AY$7,0,$G99&gt;AY$7,0,AND(AY$7&gt;$G99,AY$7&lt;$H99),$N99/12*0.5,$H99&lt;AY$7,$N99/12)</f>
        <v>120.83333333333333</v>
      </c>
    </row>
    <row r="100" spans="1:51" ht="13" x14ac:dyDescent="0.15">
      <c r="A100" s="47"/>
      <c r="B100" s="87">
        <v>93</v>
      </c>
      <c r="C100" s="87" t="s">
        <v>30</v>
      </c>
      <c r="D100" s="88" t="s">
        <v>15</v>
      </c>
      <c r="E100" s="108">
        <v>46341</v>
      </c>
      <c r="F100" s="108" t="s">
        <v>7</v>
      </c>
      <c r="G100" s="21">
        <f>E100+'Assumptions (START HERE)'!$C$17</f>
        <v>46521</v>
      </c>
      <c r="H100" s="21">
        <f>E100+'Assumptions (START HERE)'!$C$18</f>
        <v>46611</v>
      </c>
      <c r="I100" s="91"/>
      <c r="J100" s="23" cm="1">
        <f t="array" aca="1" ref="J100" ca="1">IF(ISBLANK(I100),
INDEX('Assumptions (START HERE)'!$B$23:$E$26,
MATCH(MID(CELL("filename",$A$1),FIND("]",CELL("filename",$A$1))+1,255),'Assumptions (START HERE)'!$B$23:$B$26,0),
MATCH(J$3,'Assumptions (START HERE)'!$B$23:$E$23,0)),I100)</f>
        <v>1350</v>
      </c>
      <c r="K100" s="91"/>
      <c r="L100" s="23" cm="1">
        <f t="array" aca="1" ref="L100" ca="1">IF(ISBLANK(K100),
INDEX('Assumptions (START HERE)'!$B$23:$E$26,
MATCH(MID(CELL("filename",$A$1),FIND("]",CELL("filename",$A$1))+1,255),'Assumptions (START HERE)'!$B$23:$B$26,0),
MATCH(L$3,'Assumptions (START HERE)'!$B$23:$E$23,0)),K100)</f>
        <v>1450</v>
      </c>
      <c r="M100" s="91"/>
      <c r="N100" s="23" cm="1">
        <f t="array" aca="1" ref="N100" ca="1">IF(ISBLANK(M100),
INDEX('Assumptions (START HERE)'!$B$23:$E$26,
MATCH(MID(CELL("filename",$A$1),FIND("]",CELL("filename",$A$1))+1,255),'Assumptions (START HERE)'!$B$23:$B$26,0),
MATCH(N$3,'Assumptions (START HERE)'!$B$23:$E$23,0)),M100)</f>
        <v>1450</v>
      </c>
      <c r="P100" s="23" cm="1">
        <f t="array" aca="1" ref="P100" ca="1">_xlfn.IFS($F100&lt;=P$7,0,$G100&gt;P$7,0,AND(P$7&gt;$G100,P$7&lt;$H100),$J100/12*0.5,$H100&lt;P$7,$J100/12)</f>
        <v>0</v>
      </c>
      <c r="Q100" s="23" cm="1">
        <f t="array" aca="1" ref="Q100" ca="1">_xlfn.IFS($F100&lt;=Q$7,0,$G100&gt;Q$7,0,AND(Q$7&gt;$G100,Q$7&lt;$H100),$J100/12*0.5,$H100&lt;Q$7,$J100/12)</f>
        <v>0</v>
      </c>
      <c r="R100" s="23" cm="1">
        <f t="array" aca="1" ref="R100" ca="1">_xlfn.IFS($F100&lt;=R$7,0,$G100&gt;R$7,0,AND(R$7&gt;$G100,R$7&lt;$H100),$J100/12*0.5,$H100&lt;R$7,$J100/12)</f>
        <v>0</v>
      </c>
      <c r="S100" s="23" cm="1">
        <f t="array" aca="1" ref="S100" ca="1">_xlfn.IFS($F100&lt;=S$7,0,$G100&gt;S$7,0,AND(S$7&gt;$G100,S$7&lt;$H100),$J100/12*0.5,$H100&lt;S$7,$J100/12)</f>
        <v>0</v>
      </c>
      <c r="T100" s="23" cm="1">
        <f t="array" aca="1" ref="T100" ca="1">_xlfn.IFS($F100&lt;=T$7,0,$G100&gt;T$7,0,AND(T$7&gt;$G100,T$7&lt;$H100),$J100/12*0.5,$H100&lt;T$7,$J100/12)</f>
        <v>0</v>
      </c>
      <c r="U100" s="23" cm="1">
        <f t="array" aca="1" ref="U100" ca="1">_xlfn.IFS($F100&lt;=U$7,0,$G100&gt;U$7,0,AND(U$7&gt;$G100,U$7&lt;$H100),$J100/12*0.5,$H100&lt;U$7,$J100/12)</f>
        <v>0</v>
      </c>
      <c r="V100" s="23" cm="1">
        <f t="array" aca="1" ref="V100" ca="1">_xlfn.IFS($F100&lt;=V$7,0,$G100&gt;V$7,0,AND(V$7&gt;$G100,V$7&lt;$H100),$J100/12*0.5,$H100&lt;V$7,$J100/12)</f>
        <v>0</v>
      </c>
      <c r="W100" s="23" cm="1">
        <f t="array" aca="1" ref="W100" ca="1">_xlfn.IFS($F100&lt;=W$7,0,$G100&gt;W$7,0,AND(W$7&gt;$G100,W$7&lt;$H100),$J100/12*0.5,$H100&lt;W$7,$J100/12)</f>
        <v>0</v>
      </c>
      <c r="X100" s="23" cm="1">
        <f t="array" aca="1" ref="X100" ca="1">_xlfn.IFS($F100&lt;=X$7,0,$G100&gt;X$7,0,AND(X$7&gt;$G100,X$7&lt;$H100),$J100/12*0.5,$H100&lt;X$7,$J100/12)</f>
        <v>0</v>
      </c>
      <c r="Y100" s="23" cm="1">
        <f t="array" aca="1" ref="Y100" ca="1">_xlfn.IFS($F100&lt;=Y$7,0,$G100&gt;Y$7,0,AND(Y$7&gt;$G100,Y$7&lt;$H100),$J100/12*0.5,$H100&lt;Y$7,$J100/12)</f>
        <v>0</v>
      </c>
      <c r="Z100" s="23" cm="1">
        <f t="array" aca="1" ref="Z100" ca="1">_xlfn.IFS($F100&lt;=Z$7,0,$G100&gt;Z$7,0,AND(Z$7&gt;$G100,Z$7&lt;$H100),$J100/12*0.5,$H100&lt;Z$7,$J100/12)</f>
        <v>0</v>
      </c>
      <c r="AA100" s="23" cm="1">
        <f t="array" aca="1" ref="AA100" ca="1">_xlfn.IFS($F100&lt;=AA$7,0,$G100&gt;AA$7,0,AND(AA$7&gt;$G100,AA$7&lt;$H100),$J100/12*0.5,$H100&lt;AA$7,$J100/12)</f>
        <v>0</v>
      </c>
      <c r="AB100" s="23" cm="1">
        <f t="array" aca="1" ref="AB100" ca="1">_xlfn.IFS($F100&lt;=AB$7,0,$G100&gt;AB$7,0,AND(AB$7&gt;$G100,AB$7&lt;$H100),$J100/12*0.5,$H100&lt;AB$7,$J100/12)</f>
        <v>0</v>
      </c>
      <c r="AC100" s="23" cm="1">
        <f t="array" aca="1" ref="AC100" ca="1">_xlfn.IFS($F100&lt;=AC$7,0,$G100&gt;AC$7,0,AND(AC$7&gt;$G100,AC$7&lt;$H100),$L100/12*0.5,$H100&lt;AC$7,$L100/12)</f>
        <v>0</v>
      </c>
      <c r="AD100" s="23" cm="1">
        <f t="array" aca="1" ref="AD100" ca="1">_xlfn.IFS($F100&lt;=AD$7,0,$G100&gt;AD$7,0,AND(AD$7&gt;$G100,AD$7&lt;$H100),$L100/12*0.5,$H100&lt;AD$7,$L100/12)</f>
        <v>0</v>
      </c>
      <c r="AE100" s="23" cm="1">
        <f t="array" aca="1" ref="AE100" ca="1">_xlfn.IFS($F100&lt;=AE$7,0,$G100&gt;AE$7,0,AND(AE$7&gt;$G100,AE$7&lt;$H100),$L100/12*0.5,$H100&lt;AE$7,$L100/12)</f>
        <v>0</v>
      </c>
      <c r="AF100" s="23" cm="1">
        <f t="array" aca="1" ref="AF100" ca="1">_xlfn.IFS($F100&lt;=AF$7,0,$G100&gt;AF$7,0,AND(AF$7&gt;$G100,AF$7&lt;$H100),$L100/12*0.5,$H100&lt;AF$7,$L100/12)</f>
        <v>0</v>
      </c>
      <c r="AG100" s="23" cm="1">
        <f t="array" aca="1" ref="AG100" ca="1">_xlfn.IFS($F100&lt;=AG$7,0,$G100&gt;AG$7,0,AND(AG$7&gt;$G100,AG$7&lt;$H100),$L100/12*0.5,$H100&lt;AG$7,$L100/12)</f>
        <v>0</v>
      </c>
      <c r="AH100" s="23" cm="1">
        <f t="array" aca="1" ref="AH100" ca="1">_xlfn.IFS($F100&lt;=AH$7,0,$G100&gt;AH$7,0,AND(AH$7&gt;$G100,AH$7&lt;$H100),$L100/12*0.5,$H100&lt;AH$7,$L100/12)</f>
        <v>0</v>
      </c>
      <c r="AI100" s="23" cm="1">
        <f t="array" aca="1" ref="AI100" ca="1">_xlfn.IFS($F100&lt;=AI$7,0,$G100&gt;AI$7,0,AND(AI$7&gt;$G100,AI$7&lt;$H100),$L100/12*0.5,$H100&lt;AI$7,$L100/12)</f>
        <v>0</v>
      </c>
      <c r="AJ100" s="23" cm="1">
        <f t="array" aca="1" ref="AJ100" ca="1">_xlfn.IFS($F100&lt;=AJ$7,0,$G100&gt;AJ$7,0,AND(AJ$7&gt;$G100,AJ$7&lt;$H100),$L100/12*0.5,$H100&lt;AJ$7,$L100/12)</f>
        <v>0</v>
      </c>
      <c r="AK100" s="23" cm="1">
        <f t="array" aca="1" ref="AK100" ca="1">_xlfn.IFS($F100&lt;=AK$7,0,$G100&gt;AK$7,0,AND(AK$7&gt;$G100,AK$7&lt;$H100),$L100/12*0.5,$H100&lt;AK$7,$L100/12)</f>
        <v>0</v>
      </c>
      <c r="AL100" s="23" cm="1">
        <f t="array" aca="1" ref="AL100" ca="1">_xlfn.IFS($F100&lt;=AL$7,0,$G100&gt;AL$7,0,AND(AL$7&gt;$G100,AL$7&lt;$H100),$L100/12*0.5,$H100&lt;AL$7,$L100/12)</f>
        <v>0</v>
      </c>
      <c r="AM100" s="23" cm="1">
        <f t="array" aca="1" ref="AM100" ca="1">_xlfn.IFS($F100&lt;=AM$7,0,$G100&gt;AM$7,0,AND(AM$7&gt;$G100,AM$7&lt;$H100),$L100/12*0.5,$H100&lt;AM$7,$L100/12)</f>
        <v>0</v>
      </c>
      <c r="AN100" s="23" cm="1">
        <f t="array" aca="1" ref="AN100" ca="1">_xlfn.IFS($F100&lt;=AN$7,0,$G100&gt;AN$7,0,AND(AN$7&gt;$G100,AN$7&lt;$H100),$L100/12*0.5,$H100&lt;AN$7,$L100/12)</f>
        <v>0</v>
      </c>
      <c r="AO100" s="23" cm="1">
        <f t="array" aca="1" ref="AO100" ca="1">_xlfn.IFS($F100&lt;=AO$7,0,$G100&gt;AO$7,0,AND(AO$7&gt;$G100,AO$7&lt;$H100),$N100/12*0.5,$H100&lt;AO$7,$N100/12)</f>
        <v>0</v>
      </c>
      <c r="AP100" s="23" cm="1">
        <f t="array" aca="1" ref="AP100" ca="1">_xlfn.IFS($F100&lt;=AP$7,0,$G100&gt;AP$7,0,AND(AP$7&gt;$G100,AP$7&lt;$H100),$N100/12*0.5,$H100&lt;AP$7,$N100/12)</f>
        <v>0</v>
      </c>
      <c r="AQ100" s="23" cm="1">
        <f t="array" aca="1" ref="AQ100" ca="1">_xlfn.IFS($F100&lt;=AQ$7,0,$G100&gt;AQ$7,0,AND(AQ$7&gt;$G100,AQ$7&lt;$H100),$N100/12*0.5,$H100&lt;AQ$7,$N100/12)</f>
        <v>0</v>
      </c>
      <c r="AR100" s="23" cm="1">
        <f t="array" aca="1" ref="AR100" ca="1">_xlfn.IFS($F100&lt;=AR$7,0,$G100&gt;AR$7,0,AND(AR$7&gt;$G100,AR$7&lt;$H100),$N100/12*0.5,$H100&lt;AR$7,$N100/12)</f>
        <v>0</v>
      </c>
      <c r="AS100" s="23" cm="1">
        <f t="array" aca="1" ref="AS100" ca="1">_xlfn.IFS($F100&lt;=AS$7,0,$G100&gt;AS$7,0,AND(AS$7&gt;$G100,AS$7&lt;$H100),$N100/12*0.5,$H100&lt;AS$7,$N100/12)</f>
        <v>60.416666666666664</v>
      </c>
      <c r="AT100" s="23" cm="1">
        <f t="array" aca="1" ref="AT100" ca="1">_xlfn.IFS($F100&lt;=AT$7,0,$G100&gt;AT$7,0,AND(AT$7&gt;$G100,AT$7&lt;$H100),$N100/12*0.5,$H100&lt;AT$7,$N100/12)</f>
        <v>60.416666666666664</v>
      </c>
      <c r="AU100" s="23" cm="1">
        <f t="array" aca="1" ref="AU100" ca="1">_xlfn.IFS($F100&lt;=AU$7,0,$G100&gt;AU$7,0,AND(AU$7&gt;$G100,AU$7&lt;$H100),$N100/12*0.5,$H100&lt;AU$7,$N100/12)</f>
        <v>60.416666666666664</v>
      </c>
      <c r="AV100" s="23" cm="1">
        <f t="array" aca="1" ref="AV100" ca="1">_xlfn.IFS($F100&lt;=AV$7,0,$G100&gt;AV$7,0,AND(AV$7&gt;$G100,AV$7&lt;$H100),$N100/12*0.5,$H100&lt;AV$7,$N100/12)</f>
        <v>120.83333333333333</v>
      </c>
      <c r="AW100" s="23" cm="1">
        <f t="array" aca="1" ref="AW100" ca="1">_xlfn.IFS($F100&lt;=AW$7,0,$G100&gt;AW$7,0,AND(AW$7&gt;$G100,AW$7&lt;$H100),$N100/12*0.5,$H100&lt;AW$7,$N100/12)</f>
        <v>120.83333333333333</v>
      </c>
      <c r="AX100" s="23" cm="1">
        <f t="array" aca="1" ref="AX100" ca="1">_xlfn.IFS($F100&lt;=AX$7,0,$G100&gt;AX$7,0,AND(AX$7&gt;$G100,AX$7&lt;$H100),$N100/12*0.5,$H100&lt;AX$7,$N100/12)</f>
        <v>120.83333333333333</v>
      </c>
      <c r="AY100" s="23" cm="1">
        <f t="array" aca="1" ref="AY100" ca="1">_xlfn.IFS($F100&lt;=AY$7,0,$G100&gt;AY$7,0,AND(AY$7&gt;$G100,AY$7&lt;$H100),$N100/12*0.5,$H100&lt;AY$7,$N100/12)</f>
        <v>120.83333333333333</v>
      </c>
    </row>
    <row r="101" spans="1:51" ht="13" x14ac:dyDescent="0.15">
      <c r="A101" s="47"/>
      <c r="B101" s="87">
        <v>94</v>
      </c>
      <c r="C101" s="87" t="s">
        <v>30</v>
      </c>
      <c r="D101" s="88" t="s">
        <v>15</v>
      </c>
      <c r="E101" s="108">
        <v>46371</v>
      </c>
      <c r="F101" s="108" t="s">
        <v>7</v>
      </c>
      <c r="G101" s="21">
        <f>E101+'Assumptions (START HERE)'!$C$17</f>
        <v>46551</v>
      </c>
      <c r="H101" s="21">
        <f>E101+'Assumptions (START HERE)'!$C$18</f>
        <v>46641</v>
      </c>
      <c r="I101" s="91"/>
      <c r="J101" s="23" cm="1">
        <f t="array" aca="1" ref="J101" ca="1">IF(ISBLANK(I101),
INDEX('Assumptions (START HERE)'!$B$23:$E$26,
MATCH(MID(CELL("filename",$A$1),FIND("]",CELL("filename",$A$1))+1,255),'Assumptions (START HERE)'!$B$23:$B$26,0),
MATCH(J$3,'Assumptions (START HERE)'!$B$23:$E$23,0)),I101)</f>
        <v>1350</v>
      </c>
      <c r="K101" s="91"/>
      <c r="L101" s="23" cm="1">
        <f t="array" aca="1" ref="L101" ca="1">IF(ISBLANK(K101),
INDEX('Assumptions (START HERE)'!$B$23:$E$26,
MATCH(MID(CELL("filename",$A$1),FIND("]",CELL("filename",$A$1))+1,255),'Assumptions (START HERE)'!$B$23:$B$26,0),
MATCH(L$3,'Assumptions (START HERE)'!$B$23:$E$23,0)),K101)</f>
        <v>1450</v>
      </c>
      <c r="M101" s="91"/>
      <c r="N101" s="23" cm="1">
        <f t="array" aca="1" ref="N101" ca="1">IF(ISBLANK(M101),
INDEX('Assumptions (START HERE)'!$B$23:$E$26,
MATCH(MID(CELL("filename",$A$1),FIND("]",CELL("filename",$A$1))+1,255),'Assumptions (START HERE)'!$B$23:$B$26,0),
MATCH(N$3,'Assumptions (START HERE)'!$B$23:$E$23,0)),M101)</f>
        <v>1450</v>
      </c>
      <c r="P101" s="23" cm="1">
        <f t="array" aca="1" ref="P101" ca="1">_xlfn.IFS($F101&lt;=P$7,0,$G101&gt;P$7,0,AND(P$7&gt;$G101,P$7&lt;$H101),$J101/12*0.5,$H101&lt;P$7,$J101/12)</f>
        <v>0</v>
      </c>
      <c r="Q101" s="23" cm="1">
        <f t="array" aca="1" ref="Q101" ca="1">_xlfn.IFS($F101&lt;=Q$7,0,$G101&gt;Q$7,0,AND(Q$7&gt;$G101,Q$7&lt;$H101),$J101/12*0.5,$H101&lt;Q$7,$J101/12)</f>
        <v>0</v>
      </c>
      <c r="R101" s="23" cm="1">
        <f t="array" aca="1" ref="R101" ca="1">_xlfn.IFS($F101&lt;=R$7,0,$G101&gt;R$7,0,AND(R$7&gt;$G101,R$7&lt;$H101),$J101/12*0.5,$H101&lt;R$7,$J101/12)</f>
        <v>0</v>
      </c>
      <c r="S101" s="23" cm="1">
        <f t="array" aca="1" ref="S101" ca="1">_xlfn.IFS($F101&lt;=S$7,0,$G101&gt;S$7,0,AND(S$7&gt;$G101,S$7&lt;$H101),$J101/12*0.5,$H101&lt;S$7,$J101/12)</f>
        <v>0</v>
      </c>
      <c r="T101" s="23" cm="1">
        <f t="array" aca="1" ref="T101" ca="1">_xlfn.IFS($F101&lt;=T$7,0,$G101&gt;T$7,0,AND(T$7&gt;$G101,T$7&lt;$H101),$J101/12*0.5,$H101&lt;T$7,$J101/12)</f>
        <v>0</v>
      </c>
      <c r="U101" s="23" cm="1">
        <f t="array" aca="1" ref="U101" ca="1">_xlfn.IFS($F101&lt;=U$7,0,$G101&gt;U$7,0,AND(U$7&gt;$G101,U$7&lt;$H101),$J101/12*0.5,$H101&lt;U$7,$J101/12)</f>
        <v>0</v>
      </c>
      <c r="V101" s="23" cm="1">
        <f t="array" aca="1" ref="V101" ca="1">_xlfn.IFS($F101&lt;=V$7,0,$G101&gt;V$7,0,AND(V$7&gt;$G101,V$7&lt;$H101),$J101/12*0.5,$H101&lt;V$7,$J101/12)</f>
        <v>0</v>
      </c>
      <c r="W101" s="23" cm="1">
        <f t="array" aca="1" ref="W101" ca="1">_xlfn.IFS($F101&lt;=W$7,0,$G101&gt;W$7,0,AND(W$7&gt;$G101,W$7&lt;$H101),$J101/12*0.5,$H101&lt;W$7,$J101/12)</f>
        <v>0</v>
      </c>
      <c r="X101" s="23" cm="1">
        <f t="array" aca="1" ref="X101" ca="1">_xlfn.IFS($F101&lt;=X$7,0,$G101&gt;X$7,0,AND(X$7&gt;$G101,X$7&lt;$H101),$J101/12*0.5,$H101&lt;X$7,$J101/12)</f>
        <v>0</v>
      </c>
      <c r="Y101" s="23" cm="1">
        <f t="array" aca="1" ref="Y101" ca="1">_xlfn.IFS($F101&lt;=Y$7,0,$G101&gt;Y$7,0,AND(Y$7&gt;$G101,Y$7&lt;$H101),$J101/12*0.5,$H101&lt;Y$7,$J101/12)</f>
        <v>0</v>
      </c>
      <c r="Z101" s="23" cm="1">
        <f t="array" aca="1" ref="Z101" ca="1">_xlfn.IFS($F101&lt;=Z$7,0,$G101&gt;Z$7,0,AND(Z$7&gt;$G101,Z$7&lt;$H101),$J101/12*0.5,$H101&lt;Z$7,$J101/12)</f>
        <v>0</v>
      </c>
      <c r="AA101" s="23" cm="1">
        <f t="array" aca="1" ref="AA101" ca="1">_xlfn.IFS($F101&lt;=AA$7,0,$G101&gt;AA$7,0,AND(AA$7&gt;$G101,AA$7&lt;$H101),$J101/12*0.5,$H101&lt;AA$7,$J101/12)</f>
        <v>0</v>
      </c>
      <c r="AB101" s="23" cm="1">
        <f t="array" aca="1" ref="AB101" ca="1">_xlfn.IFS($F101&lt;=AB$7,0,$G101&gt;AB$7,0,AND(AB$7&gt;$G101,AB$7&lt;$H101),$J101/12*0.5,$H101&lt;AB$7,$J101/12)</f>
        <v>0</v>
      </c>
      <c r="AC101" s="23" cm="1">
        <f t="array" aca="1" ref="AC101" ca="1">_xlfn.IFS($F101&lt;=AC$7,0,$G101&gt;AC$7,0,AND(AC$7&gt;$G101,AC$7&lt;$H101),$L101/12*0.5,$H101&lt;AC$7,$L101/12)</f>
        <v>0</v>
      </c>
      <c r="AD101" s="23" cm="1">
        <f t="array" aca="1" ref="AD101" ca="1">_xlfn.IFS($F101&lt;=AD$7,0,$G101&gt;AD$7,0,AND(AD$7&gt;$G101,AD$7&lt;$H101),$L101/12*0.5,$H101&lt;AD$7,$L101/12)</f>
        <v>0</v>
      </c>
      <c r="AE101" s="23" cm="1">
        <f t="array" aca="1" ref="AE101" ca="1">_xlfn.IFS($F101&lt;=AE$7,0,$G101&gt;AE$7,0,AND(AE$7&gt;$G101,AE$7&lt;$H101),$L101/12*0.5,$H101&lt;AE$7,$L101/12)</f>
        <v>0</v>
      </c>
      <c r="AF101" s="23" cm="1">
        <f t="array" aca="1" ref="AF101" ca="1">_xlfn.IFS($F101&lt;=AF$7,0,$G101&gt;AF$7,0,AND(AF$7&gt;$G101,AF$7&lt;$H101),$L101/12*0.5,$H101&lt;AF$7,$L101/12)</f>
        <v>0</v>
      </c>
      <c r="AG101" s="23" cm="1">
        <f t="array" aca="1" ref="AG101" ca="1">_xlfn.IFS($F101&lt;=AG$7,0,$G101&gt;AG$7,0,AND(AG$7&gt;$G101,AG$7&lt;$H101),$L101/12*0.5,$H101&lt;AG$7,$L101/12)</f>
        <v>0</v>
      </c>
      <c r="AH101" s="23" cm="1">
        <f t="array" aca="1" ref="AH101" ca="1">_xlfn.IFS($F101&lt;=AH$7,0,$G101&gt;AH$7,0,AND(AH$7&gt;$G101,AH$7&lt;$H101),$L101/12*0.5,$H101&lt;AH$7,$L101/12)</f>
        <v>0</v>
      </c>
      <c r="AI101" s="23" cm="1">
        <f t="array" aca="1" ref="AI101" ca="1">_xlfn.IFS($F101&lt;=AI$7,0,$G101&gt;AI$7,0,AND(AI$7&gt;$G101,AI$7&lt;$H101),$L101/12*0.5,$H101&lt;AI$7,$L101/12)</f>
        <v>0</v>
      </c>
      <c r="AJ101" s="23" cm="1">
        <f t="array" aca="1" ref="AJ101" ca="1">_xlfn.IFS($F101&lt;=AJ$7,0,$G101&gt;AJ$7,0,AND(AJ$7&gt;$G101,AJ$7&lt;$H101),$L101/12*0.5,$H101&lt;AJ$7,$L101/12)</f>
        <v>0</v>
      </c>
      <c r="AK101" s="23" cm="1">
        <f t="array" aca="1" ref="AK101" ca="1">_xlfn.IFS($F101&lt;=AK$7,0,$G101&gt;AK$7,0,AND(AK$7&gt;$G101,AK$7&lt;$H101),$L101/12*0.5,$H101&lt;AK$7,$L101/12)</f>
        <v>0</v>
      </c>
      <c r="AL101" s="23" cm="1">
        <f t="array" aca="1" ref="AL101" ca="1">_xlfn.IFS($F101&lt;=AL$7,0,$G101&gt;AL$7,0,AND(AL$7&gt;$G101,AL$7&lt;$H101),$L101/12*0.5,$H101&lt;AL$7,$L101/12)</f>
        <v>0</v>
      </c>
      <c r="AM101" s="23" cm="1">
        <f t="array" aca="1" ref="AM101" ca="1">_xlfn.IFS($F101&lt;=AM$7,0,$G101&gt;AM$7,0,AND(AM$7&gt;$G101,AM$7&lt;$H101),$L101/12*0.5,$H101&lt;AM$7,$L101/12)</f>
        <v>0</v>
      </c>
      <c r="AN101" s="23" cm="1">
        <f t="array" aca="1" ref="AN101" ca="1">_xlfn.IFS($F101&lt;=AN$7,0,$G101&gt;AN$7,0,AND(AN$7&gt;$G101,AN$7&lt;$H101),$L101/12*0.5,$H101&lt;AN$7,$L101/12)</f>
        <v>0</v>
      </c>
      <c r="AO101" s="23" cm="1">
        <f t="array" aca="1" ref="AO101" ca="1">_xlfn.IFS($F101&lt;=AO$7,0,$G101&gt;AO$7,0,AND(AO$7&gt;$G101,AO$7&lt;$H101),$N101/12*0.5,$H101&lt;AO$7,$N101/12)</f>
        <v>0</v>
      </c>
      <c r="AP101" s="23" cm="1">
        <f t="array" aca="1" ref="AP101" ca="1">_xlfn.IFS($F101&lt;=AP$7,0,$G101&gt;AP$7,0,AND(AP$7&gt;$G101,AP$7&lt;$H101),$N101/12*0.5,$H101&lt;AP$7,$N101/12)</f>
        <v>0</v>
      </c>
      <c r="AQ101" s="23" cm="1">
        <f t="array" aca="1" ref="AQ101" ca="1">_xlfn.IFS($F101&lt;=AQ$7,0,$G101&gt;AQ$7,0,AND(AQ$7&gt;$G101,AQ$7&lt;$H101),$N101/12*0.5,$H101&lt;AQ$7,$N101/12)</f>
        <v>0</v>
      </c>
      <c r="AR101" s="23" cm="1">
        <f t="array" aca="1" ref="AR101" ca="1">_xlfn.IFS($F101&lt;=AR$7,0,$G101&gt;AR$7,0,AND(AR$7&gt;$G101,AR$7&lt;$H101),$N101/12*0.5,$H101&lt;AR$7,$N101/12)</f>
        <v>0</v>
      </c>
      <c r="AS101" s="23" cm="1">
        <f t="array" aca="1" ref="AS101" ca="1">_xlfn.IFS($F101&lt;=AS$7,0,$G101&gt;AS$7,0,AND(AS$7&gt;$G101,AS$7&lt;$H101),$N101/12*0.5,$H101&lt;AS$7,$N101/12)</f>
        <v>0</v>
      </c>
      <c r="AT101" s="23" cm="1">
        <f t="array" aca="1" ref="AT101" ca="1">_xlfn.IFS($F101&lt;=AT$7,0,$G101&gt;AT$7,0,AND(AT$7&gt;$G101,AT$7&lt;$H101),$N101/12*0.5,$H101&lt;AT$7,$N101/12)</f>
        <v>60.416666666666664</v>
      </c>
      <c r="AU101" s="23" cm="1">
        <f t="array" aca="1" ref="AU101" ca="1">_xlfn.IFS($F101&lt;=AU$7,0,$G101&gt;AU$7,0,AND(AU$7&gt;$G101,AU$7&lt;$H101),$N101/12*0.5,$H101&lt;AU$7,$N101/12)</f>
        <v>60.416666666666664</v>
      </c>
      <c r="AV101" s="23" cm="1">
        <f t="array" aca="1" ref="AV101" ca="1">_xlfn.IFS($F101&lt;=AV$7,0,$G101&gt;AV$7,0,AND(AV$7&gt;$G101,AV$7&lt;$H101),$N101/12*0.5,$H101&lt;AV$7,$N101/12)</f>
        <v>60.416666666666664</v>
      </c>
      <c r="AW101" s="23" cm="1">
        <f t="array" aca="1" ref="AW101" ca="1">_xlfn.IFS($F101&lt;=AW$7,0,$G101&gt;AW$7,0,AND(AW$7&gt;$G101,AW$7&lt;$H101),$N101/12*0.5,$H101&lt;AW$7,$N101/12)</f>
        <v>120.83333333333333</v>
      </c>
      <c r="AX101" s="23" cm="1">
        <f t="array" aca="1" ref="AX101" ca="1">_xlfn.IFS($F101&lt;=AX$7,0,$G101&gt;AX$7,0,AND(AX$7&gt;$G101,AX$7&lt;$H101),$N101/12*0.5,$H101&lt;AX$7,$N101/12)</f>
        <v>120.83333333333333</v>
      </c>
      <c r="AY101" s="23" cm="1">
        <f t="array" aca="1" ref="AY101" ca="1">_xlfn.IFS($F101&lt;=AY$7,0,$G101&gt;AY$7,0,AND(AY$7&gt;$G101,AY$7&lt;$H101),$N101/12*0.5,$H101&lt;AY$7,$N101/12)</f>
        <v>120.83333333333333</v>
      </c>
    </row>
    <row r="102" spans="1:51" ht="13" x14ac:dyDescent="0.15">
      <c r="A102" s="47"/>
      <c r="B102" s="87">
        <v>95</v>
      </c>
      <c r="C102" s="87" t="s">
        <v>30</v>
      </c>
      <c r="D102" s="88" t="s">
        <v>15</v>
      </c>
      <c r="E102" s="108">
        <v>46371</v>
      </c>
      <c r="F102" s="108" t="s">
        <v>7</v>
      </c>
      <c r="G102" s="21">
        <f>E102+'Assumptions (START HERE)'!$C$17</f>
        <v>46551</v>
      </c>
      <c r="H102" s="21">
        <f>E102+'Assumptions (START HERE)'!$C$18</f>
        <v>46641</v>
      </c>
      <c r="I102" s="91"/>
      <c r="J102" s="23" cm="1">
        <f t="array" aca="1" ref="J102" ca="1">IF(ISBLANK(I102),
INDEX('Assumptions (START HERE)'!$B$23:$E$26,
MATCH(MID(CELL("filename",$A$1),FIND("]",CELL("filename",$A$1))+1,255),'Assumptions (START HERE)'!$B$23:$B$26,0),
MATCH(J$3,'Assumptions (START HERE)'!$B$23:$E$23,0)),I102)</f>
        <v>1350</v>
      </c>
      <c r="K102" s="91"/>
      <c r="L102" s="23" cm="1">
        <f t="array" aca="1" ref="L102" ca="1">IF(ISBLANK(K102),
INDEX('Assumptions (START HERE)'!$B$23:$E$26,
MATCH(MID(CELL("filename",$A$1),FIND("]",CELL("filename",$A$1))+1,255),'Assumptions (START HERE)'!$B$23:$B$26,0),
MATCH(L$3,'Assumptions (START HERE)'!$B$23:$E$23,0)),K102)</f>
        <v>1450</v>
      </c>
      <c r="M102" s="91"/>
      <c r="N102" s="23" cm="1">
        <f t="array" aca="1" ref="N102" ca="1">IF(ISBLANK(M102),
INDEX('Assumptions (START HERE)'!$B$23:$E$26,
MATCH(MID(CELL("filename",$A$1),FIND("]",CELL("filename",$A$1))+1,255),'Assumptions (START HERE)'!$B$23:$B$26,0),
MATCH(N$3,'Assumptions (START HERE)'!$B$23:$E$23,0)),M102)</f>
        <v>1450</v>
      </c>
      <c r="P102" s="23" cm="1">
        <f t="array" aca="1" ref="P102" ca="1">_xlfn.IFS($F102&lt;=P$7,0,$G102&gt;P$7,0,AND(P$7&gt;$G102,P$7&lt;$H102),$J102/12*0.5,$H102&lt;P$7,$J102/12)</f>
        <v>0</v>
      </c>
      <c r="Q102" s="23" cm="1">
        <f t="array" aca="1" ref="Q102" ca="1">_xlfn.IFS($F102&lt;=Q$7,0,$G102&gt;Q$7,0,AND(Q$7&gt;$G102,Q$7&lt;$H102),$J102/12*0.5,$H102&lt;Q$7,$J102/12)</f>
        <v>0</v>
      </c>
      <c r="R102" s="23" cm="1">
        <f t="array" aca="1" ref="R102" ca="1">_xlfn.IFS($F102&lt;=R$7,0,$G102&gt;R$7,0,AND(R$7&gt;$G102,R$7&lt;$H102),$J102/12*0.5,$H102&lt;R$7,$J102/12)</f>
        <v>0</v>
      </c>
      <c r="S102" s="23" cm="1">
        <f t="array" aca="1" ref="S102" ca="1">_xlfn.IFS($F102&lt;=S$7,0,$G102&gt;S$7,0,AND(S$7&gt;$G102,S$7&lt;$H102),$J102/12*0.5,$H102&lt;S$7,$J102/12)</f>
        <v>0</v>
      </c>
      <c r="T102" s="23" cm="1">
        <f t="array" aca="1" ref="T102" ca="1">_xlfn.IFS($F102&lt;=T$7,0,$G102&gt;T$7,0,AND(T$7&gt;$G102,T$7&lt;$H102),$J102/12*0.5,$H102&lt;T$7,$J102/12)</f>
        <v>0</v>
      </c>
      <c r="U102" s="23" cm="1">
        <f t="array" aca="1" ref="U102" ca="1">_xlfn.IFS($F102&lt;=U$7,0,$G102&gt;U$7,0,AND(U$7&gt;$G102,U$7&lt;$H102),$J102/12*0.5,$H102&lt;U$7,$J102/12)</f>
        <v>0</v>
      </c>
      <c r="V102" s="23" cm="1">
        <f t="array" aca="1" ref="V102" ca="1">_xlfn.IFS($F102&lt;=V$7,0,$G102&gt;V$7,0,AND(V$7&gt;$G102,V$7&lt;$H102),$J102/12*0.5,$H102&lt;V$7,$J102/12)</f>
        <v>0</v>
      </c>
      <c r="W102" s="23" cm="1">
        <f t="array" aca="1" ref="W102" ca="1">_xlfn.IFS($F102&lt;=W$7,0,$G102&gt;W$7,0,AND(W$7&gt;$G102,W$7&lt;$H102),$J102/12*0.5,$H102&lt;W$7,$J102/12)</f>
        <v>0</v>
      </c>
      <c r="X102" s="23" cm="1">
        <f t="array" aca="1" ref="X102" ca="1">_xlfn.IFS($F102&lt;=X$7,0,$G102&gt;X$7,0,AND(X$7&gt;$G102,X$7&lt;$H102),$J102/12*0.5,$H102&lt;X$7,$J102/12)</f>
        <v>0</v>
      </c>
      <c r="Y102" s="23" cm="1">
        <f t="array" aca="1" ref="Y102" ca="1">_xlfn.IFS($F102&lt;=Y$7,0,$G102&gt;Y$7,0,AND(Y$7&gt;$G102,Y$7&lt;$H102),$J102/12*0.5,$H102&lt;Y$7,$J102/12)</f>
        <v>0</v>
      </c>
      <c r="Z102" s="23" cm="1">
        <f t="array" aca="1" ref="Z102" ca="1">_xlfn.IFS($F102&lt;=Z$7,0,$G102&gt;Z$7,0,AND(Z$7&gt;$G102,Z$7&lt;$H102),$J102/12*0.5,$H102&lt;Z$7,$J102/12)</f>
        <v>0</v>
      </c>
      <c r="AA102" s="23" cm="1">
        <f t="array" aca="1" ref="AA102" ca="1">_xlfn.IFS($F102&lt;=AA$7,0,$G102&gt;AA$7,0,AND(AA$7&gt;$G102,AA$7&lt;$H102),$J102/12*0.5,$H102&lt;AA$7,$J102/12)</f>
        <v>0</v>
      </c>
      <c r="AB102" s="23" cm="1">
        <f t="array" aca="1" ref="AB102" ca="1">_xlfn.IFS($F102&lt;=AB$7,0,$G102&gt;AB$7,0,AND(AB$7&gt;$G102,AB$7&lt;$H102),$J102/12*0.5,$H102&lt;AB$7,$J102/12)</f>
        <v>0</v>
      </c>
      <c r="AC102" s="23" cm="1">
        <f t="array" aca="1" ref="AC102" ca="1">_xlfn.IFS($F102&lt;=AC$7,0,$G102&gt;AC$7,0,AND(AC$7&gt;$G102,AC$7&lt;$H102),$L102/12*0.5,$H102&lt;AC$7,$L102/12)</f>
        <v>0</v>
      </c>
      <c r="AD102" s="23" cm="1">
        <f t="array" aca="1" ref="AD102" ca="1">_xlfn.IFS($F102&lt;=AD$7,0,$G102&gt;AD$7,0,AND(AD$7&gt;$G102,AD$7&lt;$H102),$L102/12*0.5,$H102&lt;AD$7,$L102/12)</f>
        <v>0</v>
      </c>
      <c r="AE102" s="23" cm="1">
        <f t="array" aca="1" ref="AE102" ca="1">_xlfn.IFS($F102&lt;=AE$7,0,$G102&gt;AE$7,0,AND(AE$7&gt;$G102,AE$7&lt;$H102),$L102/12*0.5,$H102&lt;AE$7,$L102/12)</f>
        <v>0</v>
      </c>
      <c r="AF102" s="23" cm="1">
        <f t="array" aca="1" ref="AF102" ca="1">_xlfn.IFS($F102&lt;=AF$7,0,$G102&gt;AF$7,0,AND(AF$7&gt;$G102,AF$7&lt;$H102),$L102/12*0.5,$H102&lt;AF$7,$L102/12)</f>
        <v>0</v>
      </c>
      <c r="AG102" s="23" cm="1">
        <f t="array" aca="1" ref="AG102" ca="1">_xlfn.IFS($F102&lt;=AG$7,0,$G102&gt;AG$7,0,AND(AG$7&gt;$G102,AG$7&lt;$H102),$L102/12*0.5,$H102&lt;AG$7,$L102/12)</f>
        <v>0</v>
      </c>
      <c r="AH102" s="23" cm="1">
        <f t="array" aca="1" ref="AH102" ca="1">_xlfn.IFS($F102&lt;=AH$7,0,$G102&gt;AH$7,0,AND(AH$7&gt;$G102,AH$7&lt;$H102),$L102/12*0.5,$H102&lt;AH$7,$L102/12)</f>
        <v>0</v>
      </c>
      <c r="AI102" s="23" cm="1">
        <f t="array" aca="1" ref="AI102" ca="1">_xlfn.IFS($F102&lt;=AI$7,0,$G102&gt;AI$7,0,AND(AI$7&gt;$G102,AI$7&lt;$H102),$L102/12*0.5,$H102&lt;AI$7,$L102/12)</f>
        <v>0</v>
      </c>
      <c r="AJ102" s="23" cm="1">
        <f t="array" aca="1" ref="AJ102" ca="1">_xlfn.IFS($F102&lt;=AJ$7,0,$G102&gt;AJ$7,0,AND(AJ$7&gt;$G102,AJ$7&lt;$H102),$L102/12*0.5,$H102&lt;AJ$7,$L102/12)</f>
        <v>0</v>
      </c>
      <c r="AK102" s="23" cm="1">
        <f t="array" aca="1" ref="AK102" ca="1">_xlfn.IFS($F102&lt;=AK$7,0,$G102&gt;AK$7,0,AND(AK$7&gt;$G102,AK$7&lt;$H102),$L102/12*0.5,$H102&lt;AK$7,$L102/12)</f>
        <v>0</v>
      </c>
      <c r="AL102" s="23" cm="1">
        <f t="array" aca="1" ref="AL102" ca="1">_xlfn.IFS($F102&lt;=AL$7,0,$G102&gt;AL$7,0,AND(AL$7&gt;$G102,AL$7&lt;$H102),$L102/12*0.5,$H102&lt;AL$7,$L102/12)</f>
        <v>0</v>
      </c>
      <c r="AM102" s="23" cm="1">
        <f t="array" aca="1" ref="AM102" ca="1">_xlfn.IFS($F102&lt;=AM$7,0,$G102&gt;AM$7,0,AND(AM$7&gt;$G102,AM$7&lt;$H102),$L102/12*0.5,$H102&lt;AM$7,$L102/12)</f>
        <v>0</v>
      </c>
      <c r="AN102" s="23" cm="1">
        <f t="array" aca="1" ref="AN102" ca="1">_xlfn.IFS($F102&lt;=AN$7,0,$G102&gt;AN$7,0,AND(AN$7&gt;$G102,AN$7&lt;$H102),$L102/12*0.5,$H102&lt;AN$7,$L102/12)</f>
        <v>0</v>
      </c>
      <c r="AO102" s="23" cm="1">
        <f t="array" aca="1" ref="AO102" ca="1">_xlfn.IFS($F102&lt;=AO$7,0,$G102&gt;AO$7,0,AND(AO$7&gt;$G102,AO$7&lt;$H102),$N102/12*0.5,$H102&lt;AO$7,$N102/12)</f>
        <v>0</v>
      </c>
      <c r="AP102" s="23" cm="1">
        <f t="array" aca="1" ref="AP102" ca="1">_xlfn.IFS($F102&lt;=AP$7,0,$G102&gt;AP$7,0,AND(AP$7&gt;$G102,AP$7&lt;$H102),$N102/12*0.5,$H102&lt;AP$7,$N102/12)</f>
        <v>0</v>
      </c>
      <c r="AQ102" s="23" cm="1">
        <f t="array" aca="1" ref="AQ102" ca="1">_xlfn.IFS($F102&lt;=AQ$7,0,$G102&gt;AQ$7,0,AND(AQ$7&gt;$G102,AQ$7&lt;$H102),$N102/12*0.5,$H102&lt;AQ$7,$N102/12)</f>
        <v>0</v>
      </c>
      <c r="AR102" s="23" cm="1">
        <f t="array" aca="1" ref="AR102" ca="1">_xlfn.IFS($F102&lt;=AR$7,0,$G102&gt;AR$7,0,AND(AR$7&gt;$G102,AR$7&lt;$H102),$N102/12*0.5,$H102&lt;AR$7,$N102/12)</f>
        <v>0</v>
      </c>
      <c r="AS102" s="23" cm="1">
        <f t="array" aca="1" ref="AS102" ca="1">_xlfn.IFS($F102&lt;=AS$7,0,$G102&gt;AS$7,0,AND(AS$7&gt;$G102,AS$7&lt;$H102),$N102/12*0.5,$H102&lt;AS$7,$N102/12)</f>
        <v>0</v>
      </c>
      <c r="AT102" s="23" cm="1">
        <f t="array" aca="1" ref="AT102" ca="1">_xlfn.IFS($F102&lt;=AT$7,0,$G102&gt;AT$7,0,AND(AT$7&gt;$G102,AT$7&lt;$H102),$N102/12*0.5,$H102&lt;AT$7,$N102/12)</f>
        <v>60.416666666666664</v>
      </c>
      <c r="AU102" s="23" cm="1">
        <f t="array" aca="1" ref="AU102" ca="1">_xlfn.IFS($F102&lt;=AU$7,0,$G102&gt;AU$7,0,AND(AU$7&gt;$G102,AU$7&lt;$H102),$N102/12*0.5,$H102&lt;AU$7,$N102/12)</f>
        <v>60.416666666666664</v>
      </c>
      <c r="AV102" s="23" cm="1">
        <f t="array" aca="1" ref="AV102" ca="1">_xlfn.IFS($F102&lt;=AV$7,0,$G102&gt;AV$7,0,AND(AV$7&gt;$G102,AV$7&lt;$H102),$N102/12*0.5,$H102&lt;AV$7,$N102/12)</f>
        <v>60.416666666666664</v>
      </c>
      <c r="AW102" s="23" cm="1">
        <f t="array" aca="1" ref="AW102" ca="1">_xlfn.IFS($F102&lt;=AW$7,0,$G102&gt;AW$7,0,AND(AW$7&gt;$G102,AW$7&lt;$H102),$N102/12*0.5,$H102&lt;AW$7,$N102/12)</f>
        <v>120.83333333333333</v>
      </c>
      <c r="AX102" s="23" cm="1">
        <f t="array" aca="1" ref="AX102" ca="1">_xlfn.IFS($F102&lt;=AX$7,0,$G102&gt;AX$7,0,AND(AX$7&gt;$G102,AX$7&lt;$H102),$N102/12*0.5,$H102&lt;AX$7,$N102/12)</f>
        <v>120.83333333333333</v>
      </c>
      <c r="AY102" s="23" cm="1">
        <f t="array" aca="1" ref="AY102" ca="1">_xlfn.IFS($F102&lt;=AY$7,0,$G102&gt;AY$7,0,AND(AY$7&gt;$G102,AY$7&lt;$H102),$N102/12*0.5,$H102&lt;AY$7,$N102/12)</f>
        <v>120.83333333333333</v>
      </c>
    </row>
    <row r="103" spans="1:51" ht="13" x14ac:dyDescent="0.15">
      <c r="A103" s="47"/>
      <c r="B103" s="87">
        <v>96</v>
      </c>
      <c r="C103" s="87" t="s">
        <v>30</v>
      </c>
      <c r="D103" s="88" t="s">
        <v>15</v>
      </c>
      <c r="E103" s="108">
        <v>46402</v>
      </c>
      <c r="F103" s="108" t="s">
        <v>7</v>
      </c>
      <c r="G103" s="21">
        <f>E103+'Assumptions (START HERE)'!$C$17</f>
        <v>46582</v>
      </c>
      <c r="H103" s="21">
        <f>E103+'Assumptions (START HERE)'!$C$18</f>
        <v>46672</v>
      </c>
      <c r="I103" s="91"/>
      <c r="J103" s="23" cm="1">
        <f t="array" aca="1" ref="J103" ca="1">IF(ISBLANK(I103),
INDEX('Assumptions (START HERE)'!$B$23:$E$26,
MATCH(MID(CELL("filename",$A$1),FIND("]",CELL("filename",$A$1))+1,255),'Assumptions (START HERE)'!$B$23:$B$26,0),
MATCH(J$3,'Assumptions (START HERE)'!$B$23:$E$23,0)),I103)</f>
        <v>1350</v>
      </c>
      <c r="K103" s="91"/>
      <c r="L103" s="23" cm="1">
        <f t="array" aca="1" ref="L103" ca="1">IF(ISBLANK(K103),
INDEX('Assumptions (START HERE)'!$B$23:$E$26,
MATCH(MID(CELL("filename",$A$1),FIND("]",CELL("filename",$A$1))+1,255),'Assumptions (START HERE)'!$B$23:$B$26,0),
MATCH(L$3,'Assumptions (START HERE)'!$B$23:$E$23,0)),K103)</f>
        <v>1450</v>
      </c>
      <c r="M103" s="91"/>
      <c r="N103" s="23" cm="1">
        <f t="array" aca="1" ref="N103" ca="1">IF(ISBLANK(M103),
INDEX('Assumptions (START HERE)'!$B$23:$E$26,
MATCH(MID(CELL("filename",$A$1),FIND("]",CELL("filename",$A$1))+1,255),'Assumptions (START HERE)'!$B$23:$B$26,0),
MATCH(N$3,'Assumptions (START HERE)'!$B$23:$E$23,0)),M103)</f>
        <v>1450</v>
      </c>
      <c r="P103" s="23" cm="1">
        <f t="array" aca="1" ref="P103" ca="1">_xlfn.IFS($F103&lt;=P$7,0,$G103&gt;P$7,0,AND(P$7&gt;$G103,P$7&lt;$H103),$J103/12*0.5,$H103&lt;P$7,$J103/12)</f>
        <v>0</v>
      </c>
      <c r="Q103" s="23" cm="1">
        <f t="array" aca="1" ref="Q103" ca="1">_xlfn.IFS($F103&lt;=Q$7,0,$G103&gt;Q$7,0,AND(Q$7&gt;$G103,Q$7&lt;$H103),$J103/12*0.5,$H103&lt;Q$7,$J103/12)</f>
        <v>0</v>
      </c>
      <c r="R103" s="23" cm="1">
        <f t="array" aca="1" ref="R103" ca="1">_xlfn.IFS($F103&lt;=R$7,0,$G103&gt;R$7,0,AND(R$7&gt;$G103,R$7&lt;$H103),$J103/12*0.5,$H103&lt;R$7,$J103/12)</f>
        <v>0</v>
      </c>
      <c r="S103" s="23" cm="1">
        <f t="array" aca="1" ref="S103" ca="1">_xlfn.IFS($F103&lt;=S$7,0,$G103&gt;S$7,0,AND(S$7&gt;$G103,S$7&lt;$H103),$J103/12*0.5,$H103&lt;S$7,$J103/12)</f>
        <v>0</v>
      </c>
      <c r="T103" s="23" cm="1">
        <f t="array" aca="1" ref="T103" ca="1">_xlfn.IFS($F103&lt;=T$7,0,$G103&gt;T$7,0,AND(T$7&gt;$G103,T$7&lt;$H103),$J103/12*0.5,$H103&lt;T$7,$J103/12)</f>
        <v>0</v>
      </c>
      <c r="U103" s="23" cm="1">
        <f t="array" aca="1" ref="U103" ca="1">_xlfn.IFS($F103&lt;=U$7,0,$G103&gt;U$7,0,AND(U$7&gt;$G103,U$7&lt;$H103),$J103/12*0.5,$H103&lt;U$7,$J103/12)</f>
        <v>0</v>
      </c>
      <c r="V103" s="23" cm="1">
        <f t="array" aca="1" ref="V103" ca="1">_xlfn.IFS($F103&lt;=V$7,0,$G103&gt;V$7,0,AND(V$7&gt;$G103,V$7&lt;$H103),$J103/12*0.5,$H103&lt;V$7,$J103/12)</f>
        <v>0</v>
      </c>
      <c r="W103" s="23" cm="1">
        <f t="array" aca="1" ref="W103" ca="1">_xlfn.IFS($F103&lt;=W$7,0,$G103&gt;W$7,0,AND(W$7&gt;$G103,W$7&lt;$H103),$J103/12*0.5,$H103&lt;W$7,$J103/12)</f>
        <v>0</v>
      </c>
      <c r="X103" s="23" cm="1">
        <f t="array" aca="1" ref="X103" ca="1">_xlfn.IFS($F103&lt;=X$7,0,$G103&gt;X$7,0,AND(X$7&gt;$G103,X$7&lt;$H103),$J103/12*0.5,$H103&lt;X$7,$J103/12)</f>
        <v>0</v>
      </c>
      <c r="Y103" s="23" cm="1">
        <f t="array" aca="1" ref="Y103" ca="1">_xlfn.IFS($F103&lt;=Y$7,0,$G103&gt;Y$7,0,AND(Y$7&gt;$G103,Y$7&lt;$H103),$J103/12*0.5,$H103&lt;Y$7,$J103/12)</f>
        <v>0</v>
      </c>
      <c r="Z103" s="23" cm="1">
        <f t="array" aca="1" ref="Z103" ca="1">_xlfn.IFS($F103&lt;=Z$7,0,$G103&gt;Z$7,0,AND(Z$7&gt;$G103,Z$7&lt;$H103),$J103/12*0.5,$H103&lt;Z$7,$J103/12)</f>
        <v>0</v>
      </c>
      <c r="AA103" s="23" cm="1">
        <f t="array" aca="1" ref="AA103" ca="1">_xlfn.IFS($F103&lt;=AA$7,0,$G103&gt;AA$7,0,AND(AA$7&gt;$G103,AA$7&lt;$H103),$J103/12*0.5,$H103&lt;AA$7,$J103/12)</f>
        <v>0</v>
      </c>
      <c r="AB103" s="23" cm="1">
        <f t="array" aca="1" ref="AB103" ca="1">_xlfn.IFS($F103&lt;=AB$7,0,$G103&gt;AB$7,0,AND(AB$7&gt;$G103,AB$7&lt;$H103),$J103/12*0.5,$H103&lt;AB$7,$J103/12)</f>
        <v>0</v>
      </c>
      <c r="AC103" s="23" cm="1">
        <f t="array" aca="1" ref="AC103" ca="1">_xlfn.IFS($F103&lt;=AC$7,0,$G103&gt;AC$7,0,AND(AC$7&gt;$G103,AC$7&lt;$H103),$L103/12*0.5,$H103&lt;AC$7,$L103/12)</f>
        <v>0</v>
      </c>
      <c r="AD103" s="23" cm="1">
        <f t="array" aca="1" ref="AD103" ca="1">_xlfn.IFS($F103&lt;=AD$7,0,$G103&gt;AD$7,0,AND(AD$7&gt;$G103,AD$7&lt;$H103),$L103/12*0.5,$H103&lt;AD$7,$L103/12)</f>
        <v>0</v>
      </c>
      <c r="AE103" s="23" cm="1">
        <f t="array" aca="1" ref="AE103" ca="1">_xlfn.IFS($F103&lt;=AE$7,0,$G103&gt;AE$7,0,AND(AE$7&gt;$G103,AE$7&lt;$H103),$L103/12*0.5,$H103&lt;AE$7,$L103/12)</f>
        <v>0</v>
      </c>
      <c r="AF103" s="23" cm="1">
        <f t="array" aca="1" ref="AF103" ca="1">_xlfn.IFS($F103&lt;=AF$7,0,$G103&gt;AF$7,0,AND(AF$7&gt;$G103,AF$7&lt;$H103),$L103/12*0.5,$H103&lt;AF$7,$L103/12)</f>
        <v>0</v>
      </c>
      <c r="AG103" s="23" cm="1">
        <f t="array" aca="1" ref="AG103" ca="1">_xlfn.IFS($F103&lt;=AG$7,0,$G103&gt;AG$7,0,AND(AG$7&gt;$G103,AG$7&lt;$H103),$L103/12*0.5,$H103&lt;AG$7,$L103/12)</f>
        <v>0</v>
      </c>
      <c r="AH103" s="23" cm="1">
        <f t="array" aca="1" ref="AH103" ca="1">_xlfn.IFS($F103&lt;=AH$7,0,$G103&gt;AH$7,0,AND(AH$7&gt;$G103,AH$7&lt;$H103),$L103/12*0.5,$H103&lt;AH$7,$L103/12)</f>
        <v>0</v>
      </c>
      <c r="AI103" s="23" cm="1">
        <f t="array" aca="1" ref="AI103" ca="1">_xlfn.IFS($F103&lt;=AI$7,0,$G103&gt;AI$7,0,AND(AI$7&gt;$G103,AI$7&lt;$H103),$L103/12*0.5,$H103&lt;AI$7,$L103/12)</f>
        <v>0</v>
      </c>
      <c r="AJ103" s="23" cm="1">
        <f t="array" aca="1" ref="AJ103" ca="1">_xlfn.IFS($F103&lt;=AJ$7,0,$G103&gt;AJ$7,0,AND(AJ$7&gt;$G103,AJ$7&lt;$H103),$L103/12*0.5,$H103&lt;AJ$7,$L103/12)</f>
        <v>0</v>
      </c>
      <c r="AK103" s="23" cm="1">
        <f t="array" aca="1" ref="AK103" ca="1">_xlfn.IFS($F103&lt;=AK$7,0,$G103&gt;AK$7,0,AND(AK$7&gt;$G103,AK$7&lt;$H103),$L103/12*0.5,$H103&lt;AK$7,$L103/12)</f>
        <v>0</v>
      </c>
      <c r="AL103" s="23" cm="1">
        <f t="array" aca="1" ref="AL103" ca="1">_xlfn.IFS($F103&lt;=AL$7,0,$G103&gt;AL$7,0,AND(AL$7&gt;$G103,AL$7&lt;$H103),$L103/12*0.5,$H103&lt;AL$7,$L103/12)</f>
        <v>0</v>
      </c>
      <c r="AM103" s="23" cm="1">
        <f t="array" aca="1" ref="AM103" ca="1">_xlfn.IFS($F103&lt;=AM$7,0,$G103&gt;AM$7,0,AND(AM$7&gt;$G103,AM$7&lt;$H103),$L103/12*0.5,$H103&lt;AM$7,$L103/12)</f>
        <v>0</v>
      </c>
      <c r="AN103" s="23" cm="1">
        <f t="array" aca="1" ref="AN103" ca="1">_xlfn.IFS($F103&lt;=AN$7,0,$G103&gt;AN$7,0,AND(AN$7&gt;$G103,AN$7&lt;$H103),$L103/12*0.5,$H103&lt;AN$7,$L103/12)</f>
        <v>0</v>
      </c>
      <c r="AO103" s="23" cm="1">
        <f t="array" aca="1" ref="AO103" ca="1">_xlfn.IFS($F103&lt;=AO$7,0,$G103&gt;AO$7,0,AND(AO$7&gt;$G103,AO$7&lt;$H103),$N103/12*0.5,$H103&lt;AO$7,$N103/12)</f>
        <v>0</v>
      </c>
      <c r="AP103" s="23" cm="1">
        <f t="array" aca="1" ref="AP103" ca="1">_xlfn.IFS($F103&lt;=AP$7,0,$G103&gt;AP$7,0,AND(AP$7&gt;$G103,AP$7&lt;$H103),$N103/12*0.5,$H103&lt;AP$7,$N103/12)</f>
        <v>0</v>
      </c>
      <c r="AQ103" s="23" cm="1">
        <f t="array" aca="1" ref="AQ103" ca="1">_xlfn.IFS($F103&lt;=AQ$7,0,$G103&gt;AQ$7,0,AND(AQ$7&gt;$G103,AQ$7&lt;$H103),$N103/12*0.5,$H103&lt;AQ$7,$N103/12)</f>
        <v>0</v>
      </c>
      <c r="AR103" s="23" cm="1">
        <f t="array" aca="1" ref="AR103" ca="1">_xlfn.IFS($F103&lt;=AR$7,0,$G103&gt;AR$7,0,AND(AR$7&gt;$G103,AR$7&lt;$H103),$N103/12*0.5,$H103&lt;AR$7,$N103/12)</f>
        <v>0</v>
      </c>
      <c r="AS103" s="23" cm="1">
        <f t="array" aca="1" ref="AS103" ca="1">_xlfn.IFS($F103&lt;=AS$7,0,$G103&gt;AS$7,0,AND(AS$7&gt;$G103,AS$7&lt;$H103),$N103/12*0.5,$H103&lt;AS$7,$N103/12)</f>
        <v>0</v>
      </c>
      <c r="AT103" s="23" cm="1">
        <f t="array" aca="1" ref="AT103" ca="1">_xlfn.IFS($F103&lt;=AT$7,0,$G103&gt;AT$7,0,AND(AT$7&gt;$G103,AT$7&lt;$H103),$N103/12*0.5,$H103&lt;AT$7,$N103/12)</f>
        <v>0</v>
      </c>
      <c r="AU103" s="23" cm="1">
        <f t="array" aca="1" ref="AU103" ca="1">_xlfn.IFS($F103&lt;=AU$7,0,$G103&gt;AU$7,0,AND(AU$7&gt;$G103,AU$7&lt;$H103),$N103/12*0.5,$H103&lt;AU$7,$N103/12)</f>
        <v>60.416666666666664</v>
      </c>
      <c r="AV103" s="23" cm="1">
        <f t="array" aca="1" ref="AV103" ca="1">_xlfn.IFS($F103&lt;=AV$7,0,$G103&gt;AV$7,0,AND(AV$7&gt;$G103,AV$7&lt;$H103),$N103/12*0.5,$H103&lt;AV$7,$N103/12)</f>
        <v>60.416666666666664</v>
      </c>
      <c r="AW103" s="23" cm="1">
        <f t="array" aca="1" ref="AW103" ca="1">_xlfn.IFS($F103&lt;=AW$7,0,$G103&gt;AW$7,0,AND(AW$7&gt;$G103,AW$7&lt;$H103),$N103/12*0.5,$H103&lt;AW$7,$N103/12)</f>
        <v>60.416666666666664</v>
      </c>
      <c r="AX103" s="23" cm="1">
        <f t="array" aca="1" ref="AX103" ca="1">_xlfn.IFS($F103&lt;=AX$7,0,$G103&gt;AX$7,0,AND(AX$7&gt;$G103,AX$7&lt;$H103),$N103/12*0.5,$H103&lt;AX$7,$N103/12)</f>
        <v>120.83333333333333</v>
      </c>
      <c r="AY103" s="23" cm="1">
        <f t="array" aca="1" ref="AY103" ca="1">_xlfn.IFS($F103&lt;=AY$7,0,$G103&gt;AY$7,0,AND(AY$7&gt;$G103,AY$7&lt;$H103),$N103/12*0.5,$H103&lt;AY$7,$N103/12)</f>
        <v>120.83333333333333</v>
      </c>
    </row>
    <row r="104" spans="1:51" ht="13" x14ac:dyDescent="0.15">
      <c r="A104" s="47"/>
      <c r="B104" s="87">
        <v>97</v>
      </c>
      <c r="C104" s="87" t="s">
        <v>30</v>
      </c>
      <c r="D104" s="88" t="s">
        <v>15</v>
      </c>
      <c r="E104" s="108">
        <v>46402</v>
      </c>
      <c r="F104" s="108" t="s">
        <v>7</v>
      </c>
      <c r="G104" s="21">
        <f>E104+'Assumptions (START HERE)'!$C$17</f>
        <v>46582</v>
      </c>
      <c r="H104" s="21">
        <f>E104+'Assumptions (START HERE)'!$C$18</f>
        <v>46672</v>
      </c>
      <c r="I104" s="91"/>
      <c r="J104" s="23" cm="1">
        <f t="array" aca="1" ref="J104" ca="1">IF(ISBLANK(I104),
INDEX('Assumptions (START HERE)'!$B$23:$E$26,
MATCH(MID(CELL("filename",$A$1),FIND("]",CELL("filename",$A$1))+1,255),'Assumptions (START HERE)'!$B$23:$B$26,0),
MATCH(J$3,'Assumptions (START HERE)'!$B$23:$E$23,0)),I104)</f>
        <v>1350</v>
      </c>
      <c r="K104" s="91"/>
      <c r="L104" s="23" cm="1">
        <f t="array" aca="1" ref="L104" ca="1">IF(ISBLANK(K104),
INDEX('Assumptions (START HERE)'!$B$23:$E$26,
MATCH(MID(CELL("filename",$A$1),FIND("]",CELL("filename",$A$1))+1,255),'Assumptions (START HERE)'!$B$23:$B$26,0),
MATCH(L$3,'Assumptions (START HERE)'!$B$23:$E$23,0)),K104)</f>
        <v>1450</v>
      </c>
      <c r="M104" s="91"/>
      <c r="N104" s="23" cm="1">
        <f t="array" aca="1" ref="N104" ca="1">IF(ISBLANK(M104),
INDEX('Assumptions (START HERE)'!$B$23:$E$26,
MATCH(MID(CELL("filename",$A$1),FIND("]",CELL("filename",$A$1))+1,255),'Assumptions (START HERE)'!$B$23:$B$26,0),
MATCH(N$3,'Assumptions (START HERE)'!$B$23:$E$23,0)),M104)</f>
        <v>1450</v>
      </c>
      <c r="P104" s="23" cm="1">
        <f t="array" aca="1" ref="P104" ca="1">_xlfn.IFS($F104&lt;=P$7,0,$G104&gt;P$7,0,AND(P$7&gt;$G104,P$7&lt;$H104),$J104/12*0.5,$H104&lt;P$7,$J104/12)</f>
        <v>0</v>
      </c>
      <c r="Q104" s="23" cm="1">
        <f t="array" aca="1" ref="Q104" ca="1">_xlfn.IFS($F104&lt;=Q$7,0,$G104&gt;Q$7,0,AND(Q$7&gt;$G104,Q$7&lt;$H104),$J104/12*0.5,$H104&lt;Q$7,$J104/12)</f>
        <v>0</v>
      </c>
      <c r="R104" s="23" cm="1">
        <f t="array" aca="1" ref="R104" ca="1">_xlfn.IFS($F104&lt;=R$7,0,$G104&gt;R$7,0,AND(R$7&gt;$G104,R$7&lt;$H104),$J104/12*0.5,$H104&lt;R$7,$J104/12)</f>
        <v>0</v>
      </c>
      <c r="S104" s="23" cm="1">
        <f t="array" aca="1" ref="S104" ca="1">_xlfn.IFS($F104&lt;=S$7,0,$G104&gt;S$7,0,AND(S$7&gt;$G104,S$7&lt;$H104),$J104/12*0.5,$H104&lt;S$7,$J104/12)</f>
        <v>0</v>
      </c>
      <c r="T104" s="23" cm="1">
        <f t="array" aca="1" ref="T104" ca="1">_xlfn.IFS($F104&lt;=T$7,0,$G104&gt;T$7,0,AND(T$7&gt;$G104,T$7&lt;$H104),$J104/12*0.5,$H104&lt;T$7,$J104/12)</f>
        <v>0</v>
      </c>
      <c r="U104" s="23" cm="1">
        <f t="array" aca="1" ref="U104" ca="1">_xlfn.IFS($F104&lt;=U$7,0,$G104&gt;U$7,0,AND(U$7&gt;$G104,U$7&lt;$H104),$J104/12*0.5,$H104&lt;U$7,$J104/12)</f>
        <v>0</v>
      </c>
      <c r="V104" s="23" cm="1">
        <f t="array" aca="1" ref="V104" ca="1">_xlfn.IFS($F104&lt;=V$7,0,$G104&gt;V$7,0,AND(V$7&gt;$G104,V$7&lt;$H104),$J104/12*0.5,$H104&lt;V$7,$J104/12)</f>
        <v>0</v>
      </c>
      <c r="W104" s="23" cm="1">
        <f t="array" aca="1" ref="W104" ca="1">_xlfn.IFS($F104&lt;=W$7,0,$G104&gt;W$7,0,AND(W$7&gt;$G104,W$7&lt;$H104),$J104/12*0.5,$H104&lt;W$7,$J104/12)</f>
        <v>0</v>
      </c>
      <c r="X104" s="23" cm="1">
        <f t="array" aca="1" ref="X104" ca="1">_xlfn.IFS($F104&lt;=X$7,0,$G104&gt;X$7,0,AND(X$7&gt;$G104,X$7&lt;$H104),$J104/12*0.5,$H104&lt;X$7,$J104/12)</f>
        <v>0</v>
      </c>
      <c r="Y104" s="23" cm="1">
        <f t="array" aca="1" ref="Y104" ca="1">_xlfn.IFS($F104&lt;=Y$7,0,$G104&gt;Y$7,0,AND(Y$7&gt;$G104,Y$7&lt;$H104),$J104/12*0.5,$H104&lt;Y$7,$J104/12)</f>
        <v>0</v>
      </c>
      <c r="Z104" s="23" cm="1">
        <f t="array" aca="1" ref="Z104" ca="1">_xlfn.IFS($F104&lt;=Z$7,0,$G104&gt;Z$7,0,AND(Z$7&gt;$G104,Z$7&lt;$H104),$J104/12*0.5,$H104&lt;Z$7,$J104/12)</f>
        <v>0</v>
      </c>
      <c r="AA104" s="23" cm="1">
        <f t="array" aca="1" ref="AA104" ca="1">_xlfn.IFS($F104&lt;=AA$7,0,$G104&gt;AA$7,0,AND(AA$7&gt;$G104,AA$7&lt;$H104),$J104/12*0.5,$H104&lt;AA$7,$J104/12)</f>
        <v>0</v>
      </c>
      <c r="AB104" s="23" cm="1">
        <f t="array" aca="1" ref="AB104" ca="1">_xlfn.IFS($F104&lt;=AB$7,0,$G104&gt;AB$7,0,AND(AB$7&gt;$G104,AB$7&lt;$H104),$J104/12*0.5,$H104&lt;AB$7,$J104/12)</f>
        <v>0</v>
      </c>
      <c r="AC104" s="23" cm="1">
        <f t="array" aca="1" ref="AC104" ca="1">_xlfn.IFS($F104&lt;=AC$7,0,$G104&gt;AC$7,0,AND(AC$7&gt;$G104,AC$7&lt;$H104),$L104/12*0.5,$H104&lt;AC$7,$L104/12)</f>
        <v>0</v>
      </c>
      <c r="AD104" s="23" cm="1">
        <f t="array" aca="1" ref="AD104" ca="1">_xlfn.IFS($F104&lt;=AD$7,0,$G104&gt;AD$7,0,AND(AD$7&gt;$G104,AD$7&lt;$H104),$L104/12*0.5,$H104&lt;AD$7,$L104/12)</f>
        <v>0</v>
      </c>
      <c r="AE104" s="23" cm="1">
        <f t="array" aca="1" ref="AE104" ca="1">_xlfn.IFS($F104&lt;=AE$7,0,$G104&gt;AE$7,0,AND(AE$7&gt;$G104,AE$7&lt;$H104),$L104/12*0.5,$H104&lt;AE$7,$L104/12)</f>
        <v>0</v>
      </c>
      <c r="AF104" s="23" cm="1">
        <f t="array" aca="1" ref="AF104" ca="1">_xlfn.IFS($F104&lt;=AF$7,0,$G104&gt;AF$7,0,AND(AF$7&gt;$G104,AF$7&lt;$H104),$L104/12*0.5,$H104&lt;AF$7,$L104/12)</f>
        <v>0</v>
      </c>
      <c r="AG104" s="23" cm="1">
        <f t="array" aca="1" ref="AG104" ca="1">_xlfn.IFS($F104&lt;=AG$7,0,$G104&gt;AG$7,0,AND(AG$7&gt;$G104,AG$7&lt;$H104),$L104/12*0.5,$H104&lt;AG$7,$L104/12)</f>
        <v>0</v>
      </c>
      <c r="AH104" s="23" cm="1">
        <f t="array" aca="1" ref="AH104" ca="1">_xlfn.IFS($F104&lt;=AH$7,0,$G104&gt;AH$7,0,AND(AH$7&gt;$G104,AH$7&lt;$H104),$L104/12*0.5,$H104&lt;AH$7,$L104/12)</f>
        <v>0</v>
      </c>
      <c r="AI104" s="23" cm="1">
        <f t="array" aca="1" ref="AI104" ca="1">_xlfn.IFS($F104&lt;=AI$7,0,$G104&gt;AI$7,0,AND(AI$7&gt;$G104,AI$7&lt;$H104),$L104/12*0.5,$H104&lt;AI$7,$L104/12)</f>
        <v>0</v>
      </c>
      <c r="AJ104" s="23" cm="1">
        <f t="array" aca="1" ref="AJ104" ca="1">_xlfn.IFS($F104&lt;=AJ$7,0,$G104&gt;AJ$7,0,AND(AJ$7&gt;$G104,AJ$7&lt;$H104),$L104/12*0.5,$H104&lt;AJ$7,$L104/12)</f>
        <v>0</v>
      </c>
      <c r="AK104" s="23" cm="1">
        <f t="array" aca="1" ref="AK104" ca="1">_xlfn.IFS($F104&lt;=AK$7,0,$G104&gt;AK$7,0,AND(AK$7&gt;$G104,AK$7&lt;$H104),$L104/12*0.5,$H104&lt;AK$7,$L104/12)</f>
        <v>0</v>
      </c>
      <c r="AL104" s="23" cm="1">
        <f t="array" aca="1" ref="AL104" ca="1">_xlfn.IFS($F104&lt;=AL$7,0,$G104&gt;AL$7,0,AND(AL$7&gt;$G104,AL$7&lt;$H104),$L104/12*0.5,$H104&lt;AL$7,$L104/12)</f>
        <v>0</v>
      </c>
      <c r="AM104" s="23" cm="1">
        <f t="array" aca="1" ref="AM104" ca="1">_xlfn.IFS($F104&lt;=AM$7,0,$G104&gt;AM$7,0,AND(AM$7&gt;$G104,AM$7&lt;$H104),$L104/12*0.5,$H104&lt;AM$7,$L104/12)</f>
        <v>0</v>
      </c>
      <c r="AN104" s="23" cm="1">
        <f t="array" aca="1" ref="AN104" ca="1">_xlfn.IFS($F104&lt;=AN$7,0,$G104&gt;AN$7,0,AND(AN$7&gt;$G104,AN$7&lt;$H104),$L104/12*0.5,$H104&lt;AN$7,$L104/12)</f>
        <v>0</v>
      </c>
      <c r="AO104" s="23" cm="1">
        <f t="array" aca="1" ref="AO104" ca="1">_xlfn.IFS($F104&lt;=AO$7,0,$G104&gt;AO$7,0,AND(AO$7&gt;$G104,AO$7&lt;$H104),$N104/12*0.5,$H104&lt;AO$7,$N104/12)</f>
        <v>0</v>
      </c>
      <c r="AP104" s="23" cm="1">
        <f t="array" aca="1" ref="AP104" ca="1">_xlfn.IFS($F104&lt;=AP$7,0,$G104&gt;AP$7,0,AND(AP$7&gt;$G104,AP$7&lt;$H104),$N104/12*0.5,$H104&lt;AP$7,$N104/12)</f>
        <v>0</v>
      </c>
      <c r="AQ104" s="23" cm="1">
        <f t="array" aca="1" ref="AQ104" ca="1">_xlfn.IFS($F104&lt;=AQ$7,0,$G104&gt;AQ$7,0,AND(AQ$7&gt;$G104,AQ$7&lt;$H104),$N104/12*0.5,$H104&lt;AQ$7,$N104/12)</f>
        <v>0</v>
      </c>
      <c r="AR104" s="23" cm="1">
        <f t="array" aca="1" ref="AR104" ca="1">_xlfn.IFS($F104&lt;=AR$7,0,$G104&gt;AR$7,0,AND(AR$7&gt;$G104,AR$7&lt;$H104),$N104/12*0.5,$H104&lt;AR$7,$N104/12)</f>
        <v>0</v>
      </c>
      <c r="AS104" s="23" cm="1">
        <f t="array" aca="1" ref="AS104" ca="1">_xlfn.IFS($F104&lt;=AS$7,0,$G104&gt;AS$7,0,AND(AS$7&gt;$G104,AS$7&lt;$H104),$N104/12*0.5,$H104&lt;AS$7,$N104/12)</f>
        <v>0</v>
      </c>
      <c r="AT104" s="23" cm="1">
        <f t="array" aca="1" ref="AT104" ca="1">_xlfn.IFS($F104&lt;=AT$7,0,$G104&gt;AT$7,0,AND(AT$7&gt;$G104,AT$7&lt;$H104),$N104/12*0.5,$H104&lt;AT$7,$N104/12)</f>
        <v>0</v>
      </c>
      <c r="AU104" s="23" cm="1">
        <f t="array" aca="1" ref="AU104" ca="1">_xlfn.IFS($F104&lt;=AU$7,0,$G104&gt;AU$7,0,AND(AU$7&gt;$G104,AU$7&lt;$H104),$N104/12*0.5,$H104&lt;AU$7,$N104/12)</f>
        <v>60.416666666666664</v>
      </c>
      <c r="AV104" s="23" cm="1">
        <f t="array" aca="1" ref="AV104" ca="1">_xlfn.IFS($F104&lt;=AV$7,0,$G104&gt;AV$7,0,AND(AV$7&gt;$G104,AV$7&lt;$H104),$N104/12*0.5,$H104&lt;AV$7,$N104/12)</f>
        <v>60.416666666666664</v>
      </c>
      <c r="AW104" s="23" cm="1">
        <f t="array" aca="1" ref="AW104" ca="1">_xlfn.IFS($F104&lt;=AW$7,0,$G104&gt;AW$7,0,AND(AW$7&gt;$G104,AW$7&lt;$H104),$N104/12*0.5,$H104&lt;AW$7,$N104/12)</f>
        <v>60.416666666666664</v>
      </c>
      <c r="AX104" s="23" cm="1">
        <f t="array" aca="1" ref="AX104" ca="1">_xlfn.IFS($F104&lt;=AX$7,0,$G104&gt;AX$7,0,AND(AX$7&gt;$G104,AX$7&lt;$H104),$N104/12*0.5,$H104&lt;AX$7,$N104/12)</f>
        <v>120.83333333333333</v>
      </c>
      <c r="AY104" s="23" cm="1">
        <f t="array" aca="1" ref="AY104" ca="1">_xlfn.IFS($F104&lt;=AY$7,0,$G104&gt;AY$7,0,AND(AY$7&gt;$G104,AY$7&lt;$H104),$N104/12*0.5,$H104&lt;AY$7,$N104/12)</f>
        <v>120.83333333333333</v>
      </c>
    </row>
    <row r="105" spans="1:51" ht="13" x14ac:dyDescent="0.15">
      <c r="A105" s="47"/>
      <c r="B105" s="87">
        <v>98</v>
      </c>
      <c r="C105" s="87" t="s">
        <v>30</v>
      </c>
      <c r="D105" s="88" t="s">
        <v>15</v>
      </c>
      <c r="E105" s="108">
        <v>46402</v>
      </c>
      <c r="F105" s="108" t="s">
        <v>7</v>
      </c>
      <c r="G105" s="21">
        <f>E105+'Assumptions (START HERE)'!$C$17</f>
        <v>46582</v>
      </c>
      <c r="H105" s="21">
        <f>E105+'Assumptions (START HERE)'!$C$18</f>
        <v>46672</v>
      </c>
      <c r="I105" s="91"/>
      <c r="J105" s="23" cm="1">
        <f t="array" aca="1" ref="J105" ca="1">IF(ISBLANK(I105),
INDEX('Assumptions (START HERE)'!$B$23:$E$26,
MATCH(MID(CELL("filename",$A$1),FIND("]",CELL("filename",$A$1))+1,255),'Assumptions (START HERE)'!$B$23:$B$26,0),
MATCH(J$3,'Assumptions (START HERE)'!$B$23:$E$23,0)),I105)</f>
        <v>1350</v>
      </c>
      <c r="K105" s="91"/>
      <c r="L105" s="23" cm="1">
        <f t="array" aca="1" ref="L105" ca="1">IF(ISBLANK(K105),
INDEX('Assumptions (START HERE)'!$B$23:$E$26,
MATCH(MID(CELL("filename",$A$1),FIND("]",CELL("filename",$A$1))+1,255),'Assumptions (START HERE)'!$B$23:$B$26,0),
MATCH(L$3,'Assumptions (START HERE)'!$B$23:$E$23,0)),K105)</f>
        <v>1450</v>
      </c>
      <c r="M105" s="91"/>
      <c r="N105" s="23" cm="1">
        <f t="array" aca="1" ref="N105" ca="1">IF(ISBLANK(M105),
INDEX('Assumptions (START HERE)'!$B$23:$E$26,
MATCH(MID(CELL("filename",$A$1),FIND("]",CELL("filename",$A$1))+1,255),'Assumptions (START HERE)'!$B$23:$B$26,0),
MATCH(N$3,'Assumptions (START HERE)'!$B$23:$E$23,0)),M105)</f>
        <v>1450</v>
      </c>
      <c r="P105" s="23" cm="1">
        <f t="array" aca="1" ref="P105" ca="1">_xlfn.IFS($F105&lt;=P$7,0,$G105&gt;P$7,0,AND(P$7&gt;$G105,P$7&lt;$H105),$J105/12*0.5,$H105&lt;P$7,$J105/12)</f>
        <v>0</v>
      </c>
      <c r="Q105" s="23" cm="1">
        <f t="array" aca="1" ref="Q105" ca="1">_xlfn.IFS($F105&lt;=Q$7,0,$G105&gt;Q$7,0,AND(Q$7&gt;$G105,Q$7&lt;$H105),$J105/12*0.5,$H105&lt;Q$7,$J105/12)</f>
        <v>0</v>
      </c>
      <c r="R105" s="23" cm="1">
        <f t="array" aca="1" ref="R105" ca="1">_xlfn.IFS($F105&lt;=R$7,0,$G105&gt;R$7,0,AND(R$7&gt;$G105,R$7&lt;$H105),$J105/12*0.5,$H105&lt;R$7,$J105/12)</f>
        <v>0</v>
      </c>
      <c r="S105" s="23" cm="1">
        <f t="array" aca="1" ref="S105" ca="1">_xlfn.IFS($F105&lt;=S$7,0,$G105&gt;S$7,0,AND(S$7&gt;$G105,S$7&lt;$H105),$J105/12*0.5,$H105&lt;S$7,$J105/12)</f>
        <v>0</v>
      </c>
      <c r="T105" s="23" cm="1">
        <f t="array" aca="1" ref="T105" ca="1">_xlfn.IFS($F105&lt;=T$7,0,$G105&gt;T$7,0,AND(T$7&gt;$G105,T$7&lt;$H105),$J105/12*0.5,$H105&lt;T$7,$J105/12)</f>
        <v>0</v>
      </c>
      <c r="U105" s="23" cm="1">
        <f t="array" aca="1" ref="U105" ca="1">_xlfn.IFS($F105&lt;=U$7,0,$G105&gt;U$7,0,AND(U$7&gt;$G105,U$7&lt;$H105),$J105/12*0.5,$H105&lt;U$7,$J105/12)</f>
        <v>0</v>
      </c>
      <c r="V105" s="23" cm="1">
        <f t="array" aca="1" ref="V105" ca="1">_xlfn.IFS($F105&lt;=V$7,0,$G105&gt;V$7,0,AND(V$7&gt;$G105,V$7&lt;$H105),$J105/12*0.5,$H105&lt;V$7,$J105/12)</f>
        <v>0</v>
      </c>
      <c r="W105" s="23" cm="1">
        <f t="array" aca="1" ref="W105" ca="1">_xlfn.IFS($F105&lt;=W$7,0,$G105&gt;W$7,0,AND(W$7&gt;$G105,W$7&lt;$H105),$J105/12*0.5,$H105&lt;W$7,$J105/12)</f>
        <v>0</v>
      </c>
      <c r="X105" s="23" cm="1">
        <f t="array" aca="1" ref="X105" ca="1">_xlfn.IFS($F105&lt;=X$7,0,$G105&gt;X$7,0,AND(X$7&gt;$G105,X$7&lt;$H105),$J105/12*0.5,$H105&lt;X$7,$J105/12)</f>
        <v>0</v>
      </c>
      <c r="Y105" s="23" cm="1">
        <f t="array" aca="1" ref="Y105" ca="1">_xlfn.IFS($F105&lt;=Y$7,0,$G105&gt;Y$7,0,AND(Y$7&gt;$G105,Y$7&lt;$H105),$J105/12*0.5,$H105&lt;Y$7,$J105/12)</f>
        <v>0</v>
      </c>
      <c r="Z105" s="23" cm="1">
        <f t="array" aca="1" ref="Z105" ca="1">_xlfn.IFS($F105&lt;=Z$7,0,$G105&gt;Z$7,0,AND(Z$7&gt;$G105,Z$7&lt;$H105),$J105/12*0.5,$H105&lt;Z$7,$J105/12)</f>
        <v>0</v>
      </c>
      <c r="AA105" s="23" cm="1">
        <f t="array" aca="1" ref="AA105" ca="1">_xlfn.IFS($F105&lt;=AA$7,0,$G105&gt;AA$7,0,AND(AA$7&gt;$G105,AA$7&lt;$H105),$J105/12*0.5,$H105&lt;AA$7,$J105/12)</f>
        <v>0</v>
      </c>
      <c r="AB105" s="23" cm="1">
        <f t="array" aca="1" ref="AB105" ca="1">_xlfn.IFS($F105&lt;=AB$7,0,$G105&gt;AB$7,0,AND(AB$7&gt;$G105,AB$7&lt;$H105),$J105/12*0.5,$H105&lt;AB$7,$J105/12)</f>
        <v>0</v>
      </c>
      <c r="AC105" s="23" cm="1">
        <f t="array" aca="1" ref="AC105" ca="1">_xlfn.IFS($F105&lt;=AC$7,0,$G105&gt;AC$7,0,AND(AC$7&gt;$G105,AC$7&lt;$H105),$L105/12*0.5,$H105&lt;AC$7,$L105/12)</f>
        <v>0</v>
      </c>
      <c r="AD105" s="23" cm="1">
        <f t="array" aca="1" ref="AD105" ca="1">_xlfn.IFS($F105&lt;=AD$7,0,$G105&gt;AD$7,0,AND(AD$7&gt;$G105,AD$7&lt;$H105),$L105/12*0.5,$H105&lt;AD$7,$L105/12)</f>
        <v>0</v>
      </c>
      <c r="AE105" s="23" cm="1">
        <f t="array" aca="1" ref="AE105" ca="1">_xlfn.IFS($F105&lt;=AE$7,0,$G105&gt;AE$7,0,AND(AE$7&gt;$G105,AE$7&lt;$H105),$L105/12*0.5,$H105&lt;AE$7,$L105/12)</f>
        <v>0</v>
      </c>
      <c r="AF105" s="23" cm="1">
        <f t="array" aca="1" ref="AF105" ca="1">_xlfn.IFS($F105&lt;=AF$7,0,$G105&gt;AF$7,0,AND(AF$7&gt;$G105,AF$7&lt;$H105),$L105/12*0.5,$H105&lt;AF$7,$L105/12)</f>
        <v>0</v>
      </c>
      <c r="AG105" s="23" cm="1">
        <f t="array" aca="1" ref="AG105" ca="1">_xlfn.IFS($F105&lt;=AG$7,0,$G105&gt;AG$7,0,AND(AG$7&gt;$G105,AG$7&lt;$H105),$L105/12*0.5,$H105&lt;AG$7,$L105/12)</f>
        <v>0</v>
      </c>
      <c r="AH105" s="23" cm="1">
        <f t="array" aca="1" ref="AH105" ca="1">_xlfn.IFS($F105&lt;=AH$7,0,$G105&gt;AH$7,0,AND(AH$7&gt;$G105,AH$7&lt;$H105),$L105/12*0.5,$H105&lt;AH$7,$L105/12)</f>
        <v>0</v>
      </c>
      <c r="AI105" s="23" cm="1">
        <f t="array" aca="1" ref="AI105" ca="1">_xlfn.IFS($F105&lt;=AI$7,0,$G105&gt;AI$7,0,AND(AI$7&gt;$G105,AI$7&lt;$H105),$L105/12*0.5,$H105&lt;AI$7,$L105/12)</f>
        <v>0</v>
      </c>
      <c r="AJ105" s="23" cm="1">
        <f t="array" aca="1" ref="AJ105" ca="1">_xlfn.IFS($F105&lt;=AJ$7,0,$G105&gt;AJ$7,0,AND(AJ$7&gt;$G105,AJ$7&lt;$H105),$L105/12*0.5,$H105&lt;AJ$7,$L105/12)</f>
        <v>0</v>
      </c>
      <c r="AK105" s="23" cm="1">
        <f t="array" aca="1" ref="AK105" ca="1">_xlfn.IFS($F105&lt;=AK$7,0,$G105&gt;AK$7,0,AND(AK$7&gt;$G105,AK$7&lt;$H105),$L105/12*0.5,$H105&lt;AK$7,$L105/12)</f>
        <v>0</v>
      </c>
      <c r="AL105" s="23" cm="1">
        <f t="array" aca="1" ref="AL105" ca="1">_xlfn.IFS($F105&lt;=AL$7,0,$G105&gt;AL$7,0,AND(AL$7&gt;$G105,AL$7&lt;$H105),$L105/12*0.5,$H105&lt;AL$7,$L105/12)</f>
        <v>0</v>
      </c>
      <c r="AM105" s="23" cm="1">
        <f t="array" aca="1" ref="AM105" ca="1">_xlfn.IFS($F105&lt;=AM$7,0,$G105&gt;AM$7,0,AND(AM$7&gt;$G105,AM$7&lt;$H105),$L105/12*0.5,$H105&lt;AM$7,$L105/12)</f>
        <v>0</v>
      </c>
      <c r="AN105" s="23" cm="1">
        <f t="array" aca="1" ref="AN105" ca="1">_xlfn.IFS($F105&lt;=AN$7,0,$G105&gt;AN$7,0,AND(AN$7&gt;$G105,AN$7&lt;$H105),$L105/12*0.5,$H105&lt;AN$7,$L105/12)</f>
        <v>0</v>
      </c>
      <c r="AO105" s="23" cm="1">
        <f t="array" aca="1" ref="AO105" ca="1">_xlfn.IFS($F105&lt;=AO$7,0,$G105&gt;AO$7,0,AND(AO$7&gt;$G105,AO$7&lt;$H105),$N105/12*0.5,$H105&lt;AO$7,$N105/12)</f>
        <v>0</v>
      </c>
      <c r="AP105" s="23" cm="1">
        <f t="array" aca="1" ref="AP105" ca="1">_xlfn.IFS($F105&lt;=AP$7,0,$G105&gt;AP$7,0,AND(AP$7&gt;$G105,AP$7&lt;$H105),$N105/12*0.5,$H105&lt;AP$7,$N105/12)</f>
        <v>0</v>
      </c>
      <c r="AQ105" s="23" cm="1">
        <f t="array" aca="1" ref="AQ105" ca="1">_xlfn.IFS($F105&lt;=AQ$7,0,$G105&gt;AQ$7,0,AND(AQ$7&gt;$G105,AQ$7&lt;$H105),$N105/12*0.5,$H105&lt;AQ$7,$N105/12)</f>
        <v>0</v>
      </c>
      <c r="AR105" s="23" cm="1">
        <f t="array" aca="1" ref="AR105" ca="1">_xlfn.IFS($F105&lt;=AR$7,0,$G105&gt;AR$7,0,AND(AR$7&gt;$G105,AR$7&lt;$H105),$N105/12*0.5,$H105&lt;AR$7,$N105/12)</f>
        <v>0</v>
      </c>
      <c r="AS105" s="23" cm="1">
        <f t="array" aca="1" ref="AS105" ca="1">_xlfn.IFS($F105&lt;=AS$7,0,$G105&gt;AS$7,0,AND(AS$7&gt;$G105,AS$7&lt;$H105),$N105/12*0.5,$H105&lt;AS$7,$N105/12)</f>
        <v>0</v>
      </c>
      <c r="AT105" s="23" cm="1">
        <f t="array" aca="1" ref="AT105" ca="1">_xlfn.IFS($F105&lt;=AT$7,0,$G105&gt;AT$7,0,AND(AT$7&gt;$G105,AT$7&lt;$H105),$N105/12*0.5,$H105&lt;AT$7,$N105/12)</f>
        <v>0</v>
      </c>
      <c r="AU105" s="23" cm="1">
        <f t="array" aca="1" ref="AU105" ca="1">_xlfn.IFS($F105&lt;=AU$7,0,$G105&gt;AU$7,0,AND(AU$7&gt;$G105,AU$7&lt;$H105),$N105/12*0.5,$H105&lt;AU$7,$N105/12)</f>
        <v>60.416666666666664</v>
      </c>
      <c r="AV105" s="23" cm="1">
        <f t="array" aca="1" ref="AV105" ca="1">_xlfn.IFS($F105&lt;=AV$7,0,$G105&gt;AV$7,0,AND(AV$7&gt;$G105,AV$7&lt;$H105),$N105/12*0.5,$H105&lt;AV$7,$N105/12)</f>
        <v>60.416666666666664</v>
      </c>
      <c r="AW105" s="23" cm="1">
        <f t="array" aca="1" ref="AW105" ca="1">_xlfn.IFS($F105&lt;=AW$7,0,$G105&gt;AW$7,0,AND(AW$7&gt;$G105,AW$7&lt;$H105),$N105/12*0.5,$H105&lt;AW$7,$N105/12)</f>
        <v>60.416666666666664</v>
      </c>
      <c r="AX105" s="23" cm="1">
        <f t="array" aca="1" ref="AX105" ca="1">_xlfn.IFS($F105&lt;=AX$7,0,$G105&gt;AX$7,0,AND(AX$7&gt;$G105,AX$7&lt;$H105),$N105/12*0.5,$H105&lt;AX$7,$N105/12)</f>
        <v>120.83333333333333</v>
      </c>
      <c r="AY105" s="23" cm="1">
        <f t="array" aca="1" ref="AY105" ca="1">_xlfn.IFS($F105&lt;=AY$7,0,$G105&gt;AY$7,0,AND(AY$7&gt;$G105,AY$7&lt;$H105),$N105/12*0.5,$H105&lt;AY$7,$N105/12)</f>
        <v>120.83333333333333</v>
      </c>
    </row>
    <row r="106" spans="1:51" ht="13" x14ac:dyDescent="0.15">
      <c r="A106" s="47"/>
      <c r="B106" s="87">
        <v>99</v>
      </c>
      <c r="C106" s="87" t="s">
        <v>30</v>
      </c>
      <c r="D106" s="88" t="s">
        <v>15</v>
      </c>
      <c r="E106" s="108">
        <v>46402</v>
      </c>
      <c r="F106" s="108" t="s">
        <v>7</v>
      </c>
      <c r="G106" s="21">
        <f>E106+'Assumptions (START HERE)'!$C$17</f>
        <v>46582</v>
      </c>
      <c r="H106" s="21">
        <f>E106+'Assumptions (START HERE)'!$C$18</f>
        <v>46672</v>
      </c>
      <c r="I106" s="91"/>
      <c r="J106" s="23" cm="1">
        <f t="array" aca="1" ref="J106" ca="1">IF(ISBLANK(I106),
INDEX('Assumptions (START HERE)'!$B$23:$E$26,
MATCH(MID(CELL("filename",$A$1),FIND("]",CELL("filename",$A$1))+1,255),'Assumptions (START HERE)'!$B$23:$B$26,0),
MATCH(J$3,'Assumptions (START HERE)'!$B$23:$E$23,0)),I106)</f>
        <v>1350</v>
      </c>
      <c r="K106" s="91"/>
      <c r="L106" s="23" cm="1">
        <f t="array" aca="1" ref="L106" ca="1">IF(ISBLANK(K106),
INDEX('Assumptions (START HERE)'!$B$23:$E$26,
MATCH(MID(CELL("filename",$A$1),FIND("]",CELL("filename",$A$1))+1,255),'Assumptions (START HERE)'!$B$23:$B$26,0),
MATCH(L$3,'Assumptions (START HERE)'!$B$23:$E$23,0)),K106)</f>
        <v>1450</v>
      </c>
      <c r="M106" s="91"/>
      <c r="N106" s="23" cm="1">
        <f t="array" aca="1" ref="N106" ca="1">IF(ISBLANK(M106),
INDEX('Assumptions (START HERE)'!$B$23:$E$26,
MATCH(MID(CELL("filename",$A$1),FIND("]",CELL("filename",$A$1))+1,255),'Assumptions (START HERE)'!$B$23:$B$26,0),
MATCH(N$3,'Assumptions (START HERE)'!$B$23:$E$23,0)),M106)</f>
        <v>1450</v>
      </c>
      <c r="P106" s="23" cm="1">
        <f t="array" aca="1" ref="P106" ca="1">_xlfn.IFS($F106&lt;=P$7,0,$G106&gt;P$7,0,AND(P$7&gt;$G106,P$7&lt;$H106),$J106/12*0.5,$H106&lt;P$7,$J106/12)</f>
        <v>0</v>
      </c>
      <c r="Q106" s="23" cm="1">
        <f t="array" aca="1" ref="Q106" ca="1">_xlfn.IFS($F106&lt;=Q$7,0,$G106&gt;Q$7,0,AND(Q$7&gt;$G106,Q$7&lt;$H106),$J106/12*0.5,$H106&lt;Q$7,$J106/12)</f>
        <v>0</v>
      </c>
      <c r="R106" s="23" cm="1">
        <f t="array" aca="1" ref="R106" ca="1">_xlfn.IFS($F106&lt;=R$7,0,$G106&gt;R$7,0,AND(R$7&gt;$G106,R$7&lt;$H106),$J106/12*0.5,$H106&lt;R$7,$J106/12)</f>
        <v>0</v>
      </c>
      <c r="S106" s="23" cm="1">
        <f t="array" aca="1" ref="S106" ca="1">_xlfn.IFS($F106&lt;=S$7,0,$G106&gt;S$7,0,AND(S$7&gt;$G106,S$7&lt;$H106),$J106/12*0.5,$H106&lt;S$7,$J106/12)</f>
        <v>0</v>
      </c>
      <c r="T106" s="23" cm="1">
        <f t="array" aca="1" ref="T106" ca="1">_xlfn.IFS($F106&lt;=T$7,0,$G106&gt;T$7,0,AND(T$7&gt;$G106,T$7&lt;$H106),$J106/12*0.5,$H106&lt;T$7,$J106/12)</f>
        <v>0</v>
      </c>
      <c r="U106" s="23" cm="1">
        <f t="array" aca="1" ref="U106" ca="1">_xlfn.IFS($F106&lt;=U$7,0,$G106&gt;U$7,0,AND(U$7&gt;$G106,U$7&lt;$H106),$J106/12*0.5,$H106&lt;U$7,$J106/12)</f>
        <v>0</v>
      </c>
      <c r="V106" s="23" cm="1">
        <f t="array" aca="1" ref="V106" ca="1">_xlfn.IFS($F106&lt;=V$7,0,$G106&gt;V$7,0,AND(V$7&gt;$G106,V$7&lt;$H106),$J106/12*0.5,$H106&lt;V$7,$J106/12)</f>
        <v>0</v>
      </c>
      <c r="W106" s="23" cm="1">
        <f t="array" aca="1" ref="W106" ca="1">_xlfn.IFS($F106&lt;=W$7,0,$G106&gt;W$7,0,AND(W$7&gt;$G106,W$7&lt;$H106),$J106/12*0.5,$H106&lt;W$7,$J106/12)</f>
        <v>0</v>
      </c>
      <c r="X106" s="23" cm="1">
        <f t="array" aca="1" ref="X106" ca="1">_xlfn.IFS($F106&lt;=X$7,0,$G106&gt;X$7,0,AND(X$7&gt;$G106,X$7&lt;$H106),$J106/12*0.5,$H106&lt;X$7,$J106/12)</f>
        <v>0</v>
      </c>
      <c r="Y106" s="23" cm="1">
        <f t="array" aca="1" ref="Y106" ca="1">_xlfn.IFS($F106&lt;=Y$7,0,$G106&gt;Y$7,0,AND(Y$7&gt;$G106,Y$7&lt;$H106),$J106/12*0.5,$H106&lt;Y$7,$J106/12)</f>
        <v>0</v>
      </c>
      <c r="Z106" s="23" cm="1">
        <f t="array" aca="1" ref="Z106" ca="1">_xlfn.IFS($F106&lt;=Z$7,0,$G106&gt;Z$7,0,AND(Z$7&gt;$G106,Z$7&lt;$H106),$J106/12*0.5,$H106&lt;Z$7,$J106/12)</f>
        <v>0</v>
      </c>
      <c r="AA106" s="23" cm="1">
        <f t="array" aca="1" ref="AA106" ca="1">_xlfn.IFS($F106&lt;=AA$7,0,$G106&gt;AA$7,0,AND(AA$7&gt;$G106,AA$7&lt;$H106),$J106/12*0.5,$H106&lt;AA$7,$J106/12)</f>
        <v>0</v>
      </c>
      <c r="AB106" s="23" cm="1">
        <f t="array" aca="1" ref="AB106" ca="1">_xlfn.IFS($F106&lt;=AB$7,0,$G106&gt;AB$7,0,AND(AB$7&gt;$G106,AB$7&lt;$H106),$J106/12*0.5,$H106&lt;AB$7,$J106/12)</f>
        <v>0</v>
      </c>
      <c r="AC106" s="23" cm="1">
        <f t="array" aca="1" ref="AC106" ca="1">_xlfn.IFS($F106&lt;=AC$7,0,$G106&gt;AC$7,0,AND(AC$7&gt;$G106,AC$7&lt;$H106),$L106/12*0.5,$H106&lt;AC$7,$L106/12)</f>
        <v>0</v>
      </c>
      <c r="AD106" s="23" cm="1">
        <f t="array" aca="1" ref="AD106" ca="1">_xlfn.IFS($F106&lt;=AD$7,0,$G106&gt;AD$7,0,AND(AD$7&gt;$G106,AD$7&lt;$H106),$L106/12*0.5,$H106&lt;AD$7,$L106/12)</f>
        <v>0</v>
      </c>
      <c r="AE106" s="23" cm="1">
        <f t="array" aca="1" ref="AE106" ca="1">_xlfn.IFS($F106&lt;=AE$7,0,$G106&gt;AE$7,0,AND(AE$7&gt;$G106,AE$7&lt;$H106),$L106/12*0.5,$H106&lt;AE$7,$L106/12)</f>
        <v>0</v>
      </c>
      <c r="AF106" s="23" cm="1">
        <f t="array" aca="1" ref="AF106" ca="1">_xlfn.IFS($F106&lt;=AF$7,0,$G106&gt;AF$7,0,AND(AF$7&gt;$G106,AF$7&lt;$H106),$L106/12*0.5,$H106&lt;AF$7,$L106/12)</f>
        <v>0</v>
      </c>
      <c r="AG106" s="23" cm="1">
        <f t="array" aca="1" ref="AG106" ca="1">_xlfn.IFS($F106&lt;=AG$7,0,$G106&gt;AG$7,0,AND(AG$7&gt;$G106,AG$7&lt;$H106),$L106/12*0.5,$H106&lt;AG$7,$L106/12)</f>
        <v>0</v>
      </c>
      <c r="AH106" s="23" cm="1">
        <f t="array" aca="1" ref="AH106" ca="1">_xlfn.IFS($F106&lt;=AH$7,0,$G106&gt;AH$7,0,AND(AH$7&gt;$G106,AH$7&lt;$H106),$L106/12*0.5,$H106&lt;AH$7,$L106/12)</f>
        <v>0</v>
      </c>
      <c r="AI106" s="23" cm="1">
        <f t="array" aca="1" ref="AI106" ca="1">_xlfn.IFS($F106&lt;=AI$7,0,$G106&gt;AI$7,0,AND(AI$7&gt;$G106,AI$7&lt;$H106),$L106/12*0.5,$H106&lt;AI$7,$L106/12)</f>
        <v>0</v>
      </c>
      <c r="AJ106" s="23" cm="1">
        <f t="array" aca="1" ref="AJ106" ca="1">_xlfn.IFS($F106&lt;=AJ$7,0,$G106&gt;AJ$7,0,AND(AJ$7&gt;$G106,AJ$7&lt;$H106),$L106/12*0.5,$H106&lt;AJ$7,$L106/12)</f>
        <v>0</v>
      </c>
      <c r="AK106" s="23" cm="1">
        <f t="array" aca="1" ref="AK106" ca="1">_xlfn.IFS($F106&lt;=AK$7,0,$G106&gt;AK$7,0,AND(AK$7&gt;$G106,AK$7&lt;$H106),$L106/12*0.5,$H106&lt;AK$7,$L106/12)</f>
        <v>0</v>
      </c>
      <c r="AL106" s="23" cm="1">
        <f t="array" aca="1" ref="AL106" ca="1">_xlfn.IFS($F106&lt;=AL$7,0,$G106&gt;AL$7,0,AND(AL$7&gt;$G106,AL$7&lt;$H106),$L106/12*0.5,$H106&lt;AL$7,$L106/12)</f>
        <v>0</v>
      </c>
      <c r="AM106" s="23" cm="1">
        <f t="array" aca="1" ref="AM106" ca="1">_xlfn.IFS($F106&lt;=AM$7,0,$G106&gt;AM$7,0,AND(AM$7&gt;$G106,AM$7&lt;$H106),$L106/12*0.5,$H106&lt;AM$7,$L106/12)</f>
        <v>0</v>
      </c>
      <c r="AN106" s="23" cm="1">
        <f t="array" aca="1" ref="AN106" ca="1">_xlfn.IFS($F106&lt;=AN$7,0,$G106&gt;AN$7,0,AND(AN$7&gt;$G106,AN$7&lt;$H106),$L106/12*0.5,$H106&lt;AN$7,$L106/12)</f>
        <v>0</v>
      </c>
      <c r="AO106" s="23" cm="1">
        <f t="array" aca="1" ref="AO106" ca="1">_xlfn.IFS($F106&lt;=AO$7,0,$G106&gt;AO$7,0,AND(AO$7&gt;$G106,AO$7&lt;$H106),$N106/12*0.5,$H106&lt;AO$7,$N106/12)</f>
        <v>0</v>
      </c>
      <c r="AP106" s="23" cm="1">
        <f t="array" aca="1" ref="AP106" ca="1">_xlfn.IFS($F106&lt;=AP$7,0,$G106&gt;AP$7,0,AND(AP$7&gt;$G106,AP$7&lt;$H106),$N106/12*0.5,$H106&lt;AP$7,$N106/12)</f>
        <v>0</v>
      </c>
      <c r="AQ106" s="23" cm="1">
        <f t="array" aca="1" ref="AQ106" ca="1">_xlfn.IFS($F106&lt;=AQ$7,0,$G106&gt;AQ$7,0,AND(AQ$7&gt;$G106,AQ$7&lt;$H106),$N106/12*0.5,$H106&lt;AQ$7,$N106/12)</f>
        <v>0</v>
      </c>
      <c r="AR106" s="23" cm="1">
        <f t="array" aca="1" ref="AR106" ca="1">_xlfn.IFS($F106&lt;=AR$7,0,$G106&gt;AR$7,0,AND(AR$7&gt;$G106,AR$7&lt;$H106),$N106/12*0.5,$H106&lt;AR$7,$N106/12)</f>
        <v>0</v>
      </c>
      <c r="AS106" s="23" cm="1">
        <f t="array" aca="1" ref="AS106" ca="1">_xlfn.IFS($F106&lt;=AS$7,0,$G106&gt;AS$7,0,AND(AS$7&gt;$G106,AS$7&lt;$H106),$N106/12*0.5,$H106&lt;AS$7,$N106/12)</f>
        <v>0</v>
      </c>
      <c r="AT106" s="23" cm="1">
        <f t="array" aca="1" ref="AT106" ca="1">_xlfn.IFS($F106&lt;=AT$7,0,$G106&gt;AT$7,0,AND(AT$7&gt;$G106,AT$7&lt;$H106),$N106/12*0.5,$H106&lt;AT$7,$N106/12)</f>
        <v>0</v>
      </c>
      <c r="AU106" s="23" cm="1">
        <f t="array" aca="1" ref="AU106" ca="1">_xlfn.IFS($F106&lt;=AU$7,0,$G106&gt;AU$7,0,AND(AU$7&gt;$G106,AU$7&lt;$H106),$N106/12*0.5,$H106&lt;AU$7,$N106/12)</f>
        <v>60.416666666666664</v>
      </c>
      <c r="AV106" s="23" cm="1">
        <f t="array" aca="1" ref="AV106" ca="1">_xlfn.IFS($F106&lt;=AV$7,0,$G106&gt;AV$7,0,AND(AV$7&gt;$G106,AV$7&lt;$H106),$N106/12*0.5,$H106&lt;AV$7,$N106/12)</f>
        <v>60.416666666666664</v>
      </c>
      <c r="AW106" s="23" cm="1">
        <f t="array" aca="1" ref="AW106" ca="1">_xlfn.IFS($F106&lt;=AW$7,0,$G106&gt;AW$7,0,AND(AW$7&gt;$G106,AW$7&lt;$H106),$N106/12*0.5,$H106&lt;AW$7,$N106/12)</f>
        <v>60.416666666666664</v>
      </c>
      <c r="AX106" s="23" cm="1">
        <f t="array" aca="1" ref="AX106" ca="1">_xlfn.IFS($F106&lt;=AX$7,0,$G106&gt;AX$7,0,AND(AX$7&gt;$G106,AX$7&lt;$H106),$N106/12*0.5,$H106&lt;AX$7,$N106/12)</f>
        <v>120.83333333333333</v>
      </c>
      <c r="AY106" s="23" cm="1">
        <f t="array" aca="1" ref="AY106" ca="1">_xlfn.IFS($F106&lt;=AY$7,0,$G106&gt;AY$7,0,AND(AY$7&gt;$G106,AY$7&lt;$H106),$N106/12*0.5,$H106&lt;AY$7,$N106/12)</f>
        <v>120.83333333333333</v>
      </c>
    </row>
    <row r="107" spans="1:51" ht="13" x14ac:dyDescent="0.15">
      <c r="A107" s="47"/>
      <c r="B107" s="87">
        <v>100</v>
      </c>
      <c r="C107" s="87" t="s">
        <v>30</v>
      </c>
      <c r="D107" s="88" t="s">
        <v>15</v>
      </c>
      <c r="E107" s="108">
        <v>46433</v>
      </c>
      <c r="F107" s="108" t="s">
        <v>7</v>
      </c>
      <c r="G107" s="21">
        <f>E107+'Assumptions (START HERE)'!$C$17</f>
        <v>46613</v>
      </c>
      <c r="H107" s="21">
        <f>E107+'Assumptions (START HERE)'!$C$18</f>
        <v>46703</v>
      </c>
      <c r="I107" s="91"/>
      <c r="J107" s="23" cm="1">
        <f t="array" aca="1" ref="J107" ca="1">IF(ISBLANK(I107),
INDEX('Assumptions (START HERE)'!$B$23:$E$26,
MATCH(MID(CELL("filename",$A$1),FIND("]",CELL("filename",$A$1))+1,255),'Assumptions (START HERE)'!$B$23:$B$26,0),
MATCH(J$3,'Assumptions (START HERE)'!$B$23:$E$23,0)),I107)</f>
        <v>1350</v>
      </c>
      <c r="K107" s="91"/>
      <c r="L107" s="23" cm="1">
        <f t="array" aca="1" ref="L107" ca="1">IF(ISBLANK(K107),
INDEX('Assumptions (START HERE)'!$B$23:$E$26,
MATCH(MID(CELL("filename",$A$1),FIND("]",CELL("filename",$A$1))+1,255),'Assumptions (START HERE)'!$B$23:$B$26,0),
MATCH(L$3,'Assumptions (START HERE)'!$B$23:$E$23,0)),K107)</f>
        <v>1450</v>
      </c>
      <c r="M107" s="91"/>
      <c r="N107" s="23" cm="1">
        <f t="array" aca="1" ref="N107" ca="1">IF(ISBLANK(M107),
INDEX('Assumptions (START HERE)'!$B$23:$E$26,
MATCH(MID(CELL("filename",$A$1),FIND("]",CELL("filename",$A$1))+1,255),'Assumptions (START HERE)'!$B$23:$B$26,0),
MATCH(N$3,'Assumptions (START HERE)'!$B$23:$E$23,0)),M107)</f>
        <v>1450</v>
      </c>
      <c r="P107" s="23" cm="1">
        <f t="array" aca="1" ref="P107" ca="1">_xlfn.IFS($F107&lt;=P$7,0,$G107&gt;P$7,0,AND(P$7&gt;$G107,P$7&lt;$H107),$J107/12*0.5,$H107&lt;P$7,$J107/12)</f>
        <v>0</v>
      </c>
      <c r="Q107" s="23" cm="1">
        <f t="array" aca="1" ref="Q107" ca="1">_xlfn.IFS($F107&lt;=Q$7,0,$G107&gt;Q$7,0,AND(Q$7&gt;$G107,Q$7&lt;$H107),$J107/12*0.5,$H107&lt;Q$7,$J107/12)</f>
        <v>0</v>
      </c>
      <c r="R107" s="23" cm="1">
        <f t="array" aca="1" ref="R107" ca="1">_xlfn.IFS($F107&lt;=R$7,0,$G107&gt;R$7,0,AND(R$7&gt;$G107,R$7&lt;$H107),$J107/12*0.5,$H107&lt;R$7,$J107/12)</f>
        <v>0</v>
      </c>
      <c r="S107" s="23" cm="1">
        <f t="array" aca="1" ref="S107" ca="1">_xlfn.IFS($F107&lt;=S$7,0,$G107&gt;S$7,0,AND(S$7&gt;$G107,S$7&lt;$H107),$J107/12*0.5,$H107&lt;S$7,$J107/12)</f>
        <v>0</v>
      </c>
      <c r="T107" s="23" cm="1">
        <f t="array" aca="1" ref="T107" ca="1">_xlfn.IFS($F107&lt;=T$7,0,$G107&gt;T$7,0,AND(T$7&gt;$G107,T$7&lt;$H107),$J107/12*0.5,$H107&lt;T$7,$J107/12)</f>
        <v>0</v>
      </c>
      <c r="U107" s="23" cm="1">
        <f t="array" aca="1" ref="U107" ca="1">_xlfn.IFS($F107&lt;=U$7,0,$G107&gt;U$7,0,AND(U$7&gt;$G107,U$7&lt;$H107),$J107/12*0.5,$H107&lt;U$7,$J107/12)</f>
        <v>0</v>
      </c>
      <c r="V107" s="23" cm="1">
        <f t="array" aca="1" ref="V107" ca="1">_xlfn.IFS($F107&lt;=V$7,0,$G107&gt;V$7,0,AND(V$7&gt;$G107,V$7&lt;$H107),$J107/12*0.5,$H107&lt;V$7,$J107/12)</f>
        <v>0</v>
      </c>
      <c r="W107" s="23" cm="1">
        <f t="array" aca="1" ref="W107" ca="1">_xlfn.IFS($F107&lt;=W$7,0,$G107&gt;W$7,0,AND(W$7&gt;$G107,W$7&lt;$H107),$J107/12*0.5,$H107&lt;W$7,$J107/12)</f>
        <v>0</v>
      </c>
      <c r="X107" s="23" cm="1">
        <f t="array" aca="1" ref="X107" ca="1">_xlfn.IFS($F107&lt;=X$7,0,$G107&gt;X$7,0,AND(X$7&gt;$G107,X$7&lt;$H107),$J107/12*0.5,$H107&lt;X$7,$J107/12)</f>
        <v>0</v>
      </c>
      <c r="Y107" s="23" cm="1">
        <f t="array" aca="1" ref="Y107" ca="1">_xlfn.IFS($F107&lt;=Y$7,0,$G107&gt;Y$7,0,AND(Y$7&gt;$G107,Y$7&lt;$H107),$J107/12*0.5,$H107&lt;Y$7,$J107/12)</f>
        <v>0</v>
      </c>
      <c r="Z107" s="23" cm="1">
        <f t="array" aca="1" ref="Z107" ca="1">_xlfn.IFS($F107&lt;=Z$7,0,$G107&gt;Z$7,0,AND(Z$7&gt;$G107,Z$7&lt;$H107),$J107/12*0.5,$H107&lt;Z$7,$J107/12)</f>
        <v>0</v>
      </c>
      <c r="AA107" s="23" cm="1">
        <f t="array" aca="1" ref="AA107" ca="1">_xlfn.IFS($F107&lt;=AA$7,0,$G107&gt;AA$7,0,AND(AA$7&gt;$G107,AA$7&lt;$H107),$J107/12*0.5,$H107&lt;AA$7,$J107/12)</f>
        <v>0</v>
      </c>
      <c r="AB107" s="23" cm="1">
        <f t="array" aca="1" ref="AB107" ca="1">_xlfn.IFS($F107&lt;=AB$7,0,$G107&gt;AB$7,0,AND(AB$7&gt;$G107,AB$7&lt;$H107),$J107/12*0.5,$H107&lt;AB$7,$J107/12)</f>
        <v>0</v>
      </c>
      <c r="AC107" s="23" cm="1">
        <f t="array" aca="1" ref="AC107" ca="1">_xlfn.IFS($F107&lt;=AC$7,0,$G107&gt;AC$7,0,AND(AC$7&gt;$G107,AC$7&lt;$H107),$L107/12*0.5,$H107&lt;AC$7,$L107/12)</f>
        <v>0</v>
      </c>
      <c r="AD107" s="23" cm="1">
        <f t="array" aca="1" ref="AD107" ca="1">_xlfn.IFS($F107&lt;=AD$7,0,$G107&gt;AD$7,0,AND(AD$7&gt;$G107,AD$7&lt;$H107),$L107/12*0.5,$H107&lt;AD$7,$L107/12)</f>
        <v>0</v>
      </c>
      <c r="AE107" s="23" cm="1">
        <f t="array" aca="1" ref="AE107" ca="1">_xlfn.IFS($F107&lt;=AE$7,0,$G107&gt;AE$7,0,AND(AE$7&gt;$G107,AE$7&lt;$H107),$L107/12*0.5,$H107&lt;AE$7,$L107/12)</f>
        <v>0</v>
      </c>
      <c r="AF107" s="23" cm="1">
        <f t="array" aca="1" ref="AF107" ca="1">_xlfn.IFS($F107&lt;=AF$7,0,$G107&gt;AF$7,0,AND(AF$7&gt;$G107,AF$7&lt;$H107),$L107/12*0.5,$H107&lt;AF$7,$L107/12)</f>
        <v>0</v>
      </c>
      <c r="AG107" s="23" cm="1">
        <f t="array" aca="1" ref="AG107" ca="1">_xlfn.IFS($F107&lt;=AG$7,0,$G107&gt;AG$7,0,AND(AG$7&gt;$G107,AG$7&lt;$H107),$L107/12*0.5,$H107&lt;AG$7,$L107/12)</f>
        <v>0</v>
      </c>
      <c r="AH107" s="23" cm="1">
        <f t="array" aca="1" ref="AH107" ca="1">_xlfn.IFS($F107&lt;=AH$7,0,$G107&gt;AH$7,0,AND(AH$7&gt;$G107,AH$7&lt;$H107),$L107/12*0.5,$H107&lt;AH$7,$L107/12)</f>
        <v>0</v>
      </c>
      <c r="AI107" s="23" cm="1">
        <f t="array" aca="1" ref="AI107" ca="1">_xlfn.IFS($F107&lt;=AI$7,0,$G107&gt;AI$7,0,AND(AI$7&gt;$G107,AI$7&lt;$H107),$L107/12*0.5,$H107&lt;AI$7,$L107/12)</f>
        <v>0</v>
      </c>
      <c r="AJ107" s="23" cm="1">
        <f t="array" aca="1" ref="AJ107" ca="1">_xlfn.IFS($F107&lt;=AJ$7,0,$G107&gt;AJ$7,0,AND(AJ$7&gt;$G107,AJ$7&lt;$H107),$L107/12*0.5,$H107&lt;AJ$7,$L107/12)</f>
        <v>0</v>
      </c>
      <c r="AK107" s="23" cm="1">
        <f t="array" aca="1" ref="AK107" ca="1">_xlfn.IFS($F107&lt;=AK$7,0,$G107&gt;AK$7,0,AND(AK$7&gt;$G107,AK$7&lt;$H107),$L107/12*0.5,$H107&lt;AK$7,$L107/12)</f>
        <v>0</v>
      </c>
      <c r="AL107" s="23" cm="1">
        <f t="array" aca="1" ref="AL107" ca="1">_xlfn.IFS($F107&lt;=AL$7,0,$G107&gt;AL$7,0,AND(AL$7&gt;$G107,AL$7&lt;$H107),$L107/12*0.5,$H107&lt;AL$7,$L107/12)</f>
        <v>0</v>
      </c>
      <c r="AM107" s="23" cm="1">
        <f t="array" aca="1" ref="AM107" ca="1">_xlfn.IFS($F107&lt;=AM$7,0,$G107&gt;AM$7,0,AND(AM$7&gt;$G107,AM$7&lt;$H107),$L107/12*0.5,$H107&lt;AM$7,$L107/12)</f>
        <v>0</v>
      </c>
      <c r="AN107" s="23" cm="1">
        <f t="array" aca="1" ref="AN107" ca="1">_xlfn.IFS($F107&lt;=AN$7,0,$G107&gt;AN$7,0,AND(AN$7&gt;$G107,AN$7&lt;$H107),$L107/12*0.5,$H107&lt;AN$7,$L107/12)</f>
        <v>0</v>
      </c>
      <c r="AO107" s="23" cm="1">
        <f t="array" aca="1" ref="AO107" ca="1">_xlfn.IFS($F107&lt;=AO$7,0,$G107&gt;AO$7,0,AND(AO$7&gt;$G107,AO$7&lt;$H107),$N107/12*0.5,$H107&lt;AO$7,$N107/12)</f>
        <v>0</v>
      </c>
      <c r="AP107" s="23" cm="1">
        <f t="array" aca="1" ref="AP107" ca="1">_xlfn.IFS($F107&lt;=AP$7,0,$G107&gt;AP$7,0,AND(AP$7&gt;$G107,AP$7&lt;$H107),$N107/12*0.5,$H107&lt;AP$7,$N107/12)</f>
        <v>0</v>
      </c>
      <c r="AQ107" s="23" cm="1">
        <f t="array" aca="1" ref="AQ107" ca="1">_xlfn.IFS($F107&lt;=AQ$7,0,$G107&gt;AQ$7,0,AND(AQ$7&gt;$G107,AQ$7&lt;$H107),$N107/12*0.5,$H107&lt;AQ$7,$N107/12)</f>
        <v>0</v>
      </c>
      <c r="AR107" s="23" cm="1">
        <f t="array" aca="1" ref="AR107" ca="1">_xlfn.IFS($F107&lt;=AR$7,0,$G107&gt;AR$7,0,AND(AR$7&gt;$G107,AR$7&lt;$H107),$N107/12*0.5,$H107&lt;AR$7,$N107/12)</f>
        <v>0</v>
      </c>
      <c r="AS107" s="23" cm="1">
        <f t="array" aca="1" ref="AS107" ca="1">_xlfn.IFS($F107&lt;=AS$7,0,$G107&gt;AS$7,0,AND(AS$7&gt;$G107,AS$7&lt;$H107),$N107/12*0.5,$H107&lt;AS$7,$N107/12)</f>
        <v>0</v>
      </c>
      <c r="AT107" s="23" cm="1">
        <f t="array" aca="1" ref="AT107" ca="1">_xlfn.IFS($F107&lt;=AT$7,0,$G107&gt;AT$7,0,AND(AT$7&gt;$G107,AT$7&lt;$H107),$N107/12*0.5,$H107&lt;AT$7,$N107/12)</f>
        <v>0</v>
      </c>
      <c r="AU107" s="23" cm="1">
        <f t="array" aca="1" ref="AU107" ca="1">_xlfn.IFS($F107&lt;=AU$7,0,$G107&gt;AU$7,0,AND(AU$7&gt;$G107,AU$7&lt;$H107),$N107/12*0.5,$H107&lt;AU$7,$N107/12)</f>
        <v>0</v>
      </c>
      <c r="AV107" s="23" cm="1">
        <f t="array" aca="1" ref="AV107" ca="1">_xlfn.IFS($F107&lt;=AV$7,0,$G107&gt;AV$7,0,AND(AV$7&gt;$G107,AV$7&lt;$H107),$N107/12*0.5,$H107&lt;AV$7,$N107/12)</f>
        <v>60.416666666666664</v>
      </c>
      <c r="AW107" s="23" cm="1">
        <f t="array" aca="1" ref="AW107" ca="1">_xlfn.IFS($F107&lt;=AW$7,0,$G107&gt;AW$7,0,AND(AW$7&gt;$G107,AW$7&lt;$H107),$N107/12*0.5,$H107&lt;AW$7,$N107/12)</f>
        <v>60.416666666666664</v>
      </c>
      <c r="AX107" s="23" cm="1">
        <f t="array" aca="1" ref="AX107" ca="1">_xlfn.IFS($F107&lt;=AX$7,0,$G107&gt;AX$7,0,AND(AX$7&gt;$G107,AX$7&lt;$H107),$N107/12*0.5,$H107&lt;AX$7,$N107/12)</f>
        <v>60.416666666666664</v>
      </c>
      <c r="AY107" s="23" cm="1">
        <f t="array" aca="1" ref="AY107" ca="1">_xlfn.IFS($F107&lt;=AY$7,0,$G107&gt;AY$7,0,AND(AY$7&gt;$G107,AY$7&lt;$H107),$N107/12*0.5,$H107&lt;AY$7,$N107/12)</f>
        <v>120.83333333333333</v>
      </c>
    </row>
    <row r="108" spans="1:51" ht="13" x14ac:dyDescent="0.15">
      <c r="A108" s="47"/>
      <c r="B108" s="87">
        <v>101</v>
      </c>
      <c r="C108" s="87" t="s">
        <v>30</v>
      </c>
      <c r="D108" s="88" t="s">
        <v>15</v>
      </c>
      <c r="E108" s="108">
        <v>46433</v>
      </c>
      <c r="F108" s="108" t="s">
        <v>7</v>
      </c>
      <c r="G108" s="21">
        <f>E108+'Assumptions (START HERE)'!$C$17</f>
        <v>46613</v>
      </c>
      <c r="H108" s="21">
        <f>E108+'Assumptions (START HERE)'!$C$18</f>
        <v>46703</v>
      </c>
      <c r="I108" s="91"/>
      <c r="J108" s="23" cm="1">
        <f t="array" aca="1" ref="J108" ca="1">IF(ISBLANK(I108),
INDEX('Assumptions (START HERE)'!$B$23:$E$26,
MATCH(MID(CELL("filename",$A$1),FIND("]",CELL("filename",$A$1))+1,255),'Assumptions (START HERE)'!$B$23:$B$26,0),
MATCH(J$3,'Assumptions (START HERE)'!$B$23:$E$23,0)),I108)</f>
        <v>1350</v>
      </c>
      <c r="K108" s="91"/>
      <c r="L108" s="23" cm="1">
        <f t="array" aca="1" ref="L108" ca="1">IF(ISBLANK(K108),
INDEX('Assumptions (START HERE)'!$B$23:$E$26,
MATCH(MID(CELL("filename",$A$1),FIND("]",CELL("filename",$A$1))+1,255),'Assumptions (START HERE)'!$B$23:$B$26,0),
MATCH(L$3,'Assumptions (START HERE)'!$B$23:$E$23,0)),K108)</f>
        <v>1450</v>
      </c>
      <c r="M108" s="91"/>
      <c r="N108" s="23" cm="1">
        <f t="array" aca="1" ref="N108" ca="1">IF(ISBLANK(M108),
INDEX('Assumptions (START HERE)'!$B$23:$E$26,
MATCH(MID(CELL("filename",$A$1),FIND("]",CELL("filename",$A$1))+1,255),'Assumptions (START HERE)'!$B$23:$B$26,0),
MATCH(N$3,'Assumptions (START HERE)'!$B$23:$E$23,0)),M108)</f>
        <v>1450</v>
      </c>
      <c r="P108" s="23" cm="1">
        <f t="array" aca="1" ref="P108" ca="1">_xlfn.IFS($F108&lt;=P$7,0,$G108&gt;P$7,0,AND(P$7&gt;$G108,P$7&lt;$H108),$J108/12*0.5,$H108&lt;P$7,$J108/12)</f>
        <v>0</v>
      </c>
      <c r="Q108" s="23" cm="1">
        <f t="array" aca="1" ref="Q108" ca="1">_xlfn.IFS($F108&lt;=Q$7,0,$G108&gt;Q$7,0,AND(Q$7&gt;$G108,Q$7&lt;$H108),$J108/12*0.5,$H108&lt;Q$7,$J108/12)</f>
        <v>0</v>
      </c>
      <c r="R108" s="23" cm="1">
        <f t="array" aca="1" ref="R108" ca="1">_xlfn.IFS($F108&lt;=R$7,0,$G108&gt;R$7,0,AND(R$7&gt;$G108,R$7&lt;$H108),$J108/12*0.5,$H108&lt;R$7,$J108/12)</f>
        <v>0</v>
      </c>
      <c r="S108" s="23" cm="1">
        <f t="array" aca="1" ref="S108" ca="1">_xlfn.IFS($F108&lt;=S$7,0,$G108&gt;S$7,0,AND(S$7&gt;$G108,S$7&lt;$H108),$J108/12*0.5,$H108&lt;S$7,$J108/12)</f>
        <v>0</v>
      </c>
      <c r="T108" s="23" cm="1">
        <f t="array" aca="1" ref="T108" ca="1">_xlfn.IFS($F108&lt;=T$7,0,$G108&gt;T$7,0,AND(T$7&gt;$G108,T$7&lt;$H108),$J108/12*0.5,$H108&lt;T$7,$J108/12)</f>
        <v>0</v>
      </c>
      <c r="U108" s="23" cm="1">
        <f t="array" aca="1" ref="U108" ca="1">_xlfn.IFS($F108&lt;=U$7,0,$G108&gt;U$7,0,AND(U$7&gt;$G108,U$7&lt;$H108),$J108/12*0.5,$H108&lt;U$7,$J108/12)</f>
        <v>0</v>
      </c>
      <c r="V108" s="23" cm="1">
        <f t="array" aca="1" ref="V108" ca="1">_xlfn.IFS($F108&lt;=V$7,0,$G108&gt;V$7,0,AND(V$7&gt;$G108,V$7&lt;$H108),$J108/12*0.5,$H108&lt;V$7,$J108/12)</f>
        <v>0</v>
      </c>
      <c r="W108" s="23" cm="1">
        <f t="array" aca="1" ref="W108" ca="1">_xlfn.IFS($F108&lt;=W$7,0,$G108&gt;W$7,0,AND(W$7&gt;$G108,W$7&lt;$H108),$J108/12*0.5,$H108&lt;W$7,$J108/12)</f>
        <v>0</v>
      </c>
      <c r="X108" s="23" cm="1">
        <f t="array" aca="1" ref="X108" ca="1">_xlfn.IFS($F108&lt;=X$7,0,$G108&gt;X$7,0,AND(X$7&gt;$G108,X$7&lt;$H108),$J108/12*0.5,$H108&lt;X$7,$J108/12)</f>
        <v>0</v>
      </c>
      <c r="Y108" s="23" cm="1">
        <f t="array" aca="1" ref="Y108" ca="1">_xlfn.IFS($F108&lt;=Y$7,0,$G108&gt;Y$7,0,AND(Y$7&gt;$G108,Y$7&lt;$H108),$J108/12*0.5,$H108&lt;Y$7,$J108/12)</f>
        <v>0</v>
      </c>
      <c r="Z108" s="23" cm="1">
        <f t="array" aca="1" ref="Z108" ca="1">_xlfn.IFS($F108&lt;=Z$7,0,$G108&gt;Z$7,0,AND(Z$7&gt;$G108,Z$7&lt;$H108),$J108/12*0.5,$H108&lt;Z$7,$J108/12)</f>
        <v>0</v>
      </c>
      <c r="AA108" s="23" cm="1">
        <f t="array" aca="1" ref="AA108" ca="1">_xlfn.IFS($F108&lt;=AA$7,0,$G108&gt;AA$7,0,AND(AA$7&gt;$G108,AA$7&lt;$H108),$J108/12*0.5,$H108&lt;AA$7,$J108/12)</f>
        <v>0</v>
      </c>
      <c r="AB108" s="23" cm="1">
        <f t="array" aca="1" ref="AB108" ca="1">_xlfn.IFS($F108&lt;=AB$7,0,$G108&gt;AB$7,0,AND(AB$7&gt;$G108,AB$7&lt;$H108),$J108/12*0.5,$H108&lt;AB$7,$J108/12)</f>
        <v>0</v>
      </c>
      <c r="AC108" s="23" cm="1">
        <f t="array" aca="1" ref="AC108" ca="1">_xlfn.IFS($F108&lt;=AC$7,0,$G108&gt;AC$7,0,AND(AC$7&gt;$G108,AC$7&lt;$H108),$L108/12*0.5,$H108&lt;AC$7,$L108/12)</f>
        <v>0</v>
      </c>
      <c r="AD108" s="23" cm="1">
        <f t="array" aca="1" ref="AD108" ca="1">_xlfn.IFS($F108&lt;=AD$7,0,$G108&gt;AD$7,0,AND(AD$7&gt;$G108,AD$7&lt;$H108),$L108/12*0.5,$H108&lt;AD$7,$L108/12)</f>
        <v>0</v>
      </c>
      <c r="AE108" s="23" cm="1">
        <f t="array" aca="1" ref="AE108" ca="1">_xlfn.IFS($F108&lt;=AE$7,0,$G108&gt;AE$7,0,AND(AE$7&gt;$G108,AE$7&lt;$H108),$L108/12*0.5,$H108&lt;AE$7,$L108/12)</f>
        <v>0</v>
      </c>
      <c r="AF108" s="23" cm="1">
        <f t="array" aca="1" ref="AF108" ca="1">_xlfn.IFS($F108&lt;=AF$7,0,$G108&gt;AF$7,0,AND(AF$7&gt;$G108,AF$7&lt;$H108),$L108/12*0.5,$H108&lt;AF$7,$L108/12)</f>
        <v>0</v>
      </c>
      <c r="AG108" s="23" cm="1">
        <f t="array" aca="1" ref="AG108" ca="1">_xlfn.IFS($F108&lt;=AG$7,0,$G108&gt;AG$7,0,AND(AG$7&gt;$G108,AG$7&lt;$H108),$L108/12*0.5,$H108&lt;AG$7,$L108/12)</f>
        <v>0</v>
      </c>
      <c r="AH108" s="23" cm="1">
        <f t="array" aca="1" ref="AH108" ca="1">_xlfn.IFS($F108&lt;=AH$7,0,$G108&gt;AH$7,0,AND(AH$7&gt;$G108,AH$7&lt;$H108),$L108/12*0.5,$H108&lt;AH$7,$L108/12)</f>
        <v>0</v>
      </c>
      <c r="AI108" s="23" cm="1">
        <f t="array" aca="1" ref="AI108" ca="1">_xlfn.IFS($F108&lt;=AI$7,0,$G108&gt;AI$7,0,AND(AI$7&gt;$G108,AI$7&lt;$H108),$L108/12*0.5,$H108&lt;AI$7,$L108/12)</f>
        <v>0</v>
      </c>
      <c r="AJ108" s="23" cm="1">
        <f t="array" aca="1" ref="AJ108" ca="1">_xlfn.IFS($F108&lt;=AJ$7,0,$G108&gt;AJ$7,0,AND(AJ$7&gt;$G108,AJ$7&lt;$H108),$L108/12*0.5,$H108&lt;AJ$7,$L108/12)</f>
        <v>0</v>
      </c>
      <c r="AK108" s="23" cm="1">
        <f t="array" aca="1" ref="AK108" ca="1">_xlfn.IFS($F108&lt;=AK$7,0,$G108&gt;AK$7,0,AND(AK$7&gt;$G108,AK$7&lt;$H108),$L108/12*0.5,$H108&lt;AK$7,$L108/12)</f>
        <v>0</v>
      </c>
      <c r="AL108" s="23" cm="1">
        <f t="array" aca="1" ref="AL108" ca="1">_xlfn.IFS($F108&lt;=AL$7,0,$G108&gt;AL$7,0,AND(AL$7&gt;$G108,AL$7&lt;$H108),$L108/12*0.5,$H108&lt;AL$7,$L108/12)</f>
        <v>0</v>
      </c>
      <c r="AM108" s="23" cm="1">
        <f t="array" aca="1" ref="AM108" ca="1">_xlfn.IFS($F108&lt;=AM$7,0,$G108&gt;AM$7,0,AND(AM$7&gt;$G108,AM$7&lt;$H108),$L108/12*0.5,$H108&lt;AM$7,$L108/12)</f>
        <v>0</v>
      </c>
      <c r="AN108" s="23" cm="1">
        <f t="array" aca="1" ref="AN108" ca="1">_xlfn.IFS($F108&lt;=AN$7,0,$G108&gt;AN$7,0,AND(AN$7&gt;$G108,AN$7&lt;$H108),$L108/12*0.5,$H108&lt;AN$7,$L108/12)</f>
        <v>0</v>
      </c>
      <c r="AO108" s="23" cm="1">
        <f t="array" aca="1" ref="AO108" ca="1">_xlfn.IFS($F108&lt;=AO$7,0,$G108&gt;AO$7,0,AND(AO$7&gt;$G108,AO$7&lt;$H108),$N108/12*0.5,$H108&lt;AO$7,$N108/12)</f>
        <v>0</v>
      </c>
      <c r="AP108" s="23" cm="1">
        <f t="array" aca="1" ref="AP108" ca="1">_xlfn.IFS($F108&lt;=AP$7,0,$G108&gt;AP$7,0,AND(AP$7&gt;$G108,AP$7&lt;$H108),$N108/12*0.5,$H108&lt;AP$7,$N108/12)</f>
        <v>0</v>
      </c>
      <c r="AQ108" s="23" cm="1">
        <f t="array" aca="1" ref="AQ108" ca="1">_xlfn.IFS($F108&lt;=AQ$7,0,$G108&gt;AQ$7,0,AND(AQ$7&gt;$G108,AQ$7&lt;$H108),$N108/12*0.5,$H108&lt;AQ$7,$N108/12)</f>
        <v>0</v>
      </c>
      <c r="AR108" s="23" cm="1">
        <f t="array" aca="1" ref="AR108" ca="1">_xlfn.IFS($F108&lt;=AR$7,0,$G108&gt;AR$7,0,AND(AR$7&gt;$G108,AR$7&lt;$H108),$N108/12*0.5,$H108&lt;AR$7,$N108/12)</f>
        <v>0</v>
      </c>
      <c r="AS108" s="23" cm="1">
        <f t="array" aca="1" ref="AS108" ca="1">_xlfn.IFS($F108&lt;=AS$7,0,$G108&gt;AS$7,0,AND(AS$7&gt;$G108,AS$7&lt;$H108),$N108/12*0.5,$H108&lt;AS$7,$N108/12)</f>
        <v>0</v>
      </c>
      <c r="AT108" s="23" cm="1">
        <f t="array" aca="1" ref="AT108" ca="1">_xlfn.IFS($F108&lt;=AT$7,0,$G108&gt;AT$7,0,AND(AT$7&gt;$G108,AT$7&lt;$H108),$N108/12*0.5,$H108&lt;AT$7,$N108/12)</f>
        <v>0</v>
      </c>
      <c r="AU108" s="23" cm="1">
        <f t="array" aca="1" ref="AU108" ca="1">_xlfn.IFS($F108&lt;=AU$7,0,$G108&gt;AU$7,0,AND(AU$7&gt;$G108,AU$7&lt;$H108),$N108/12*0.5,$H108&lt;AU$7,$N108/12)</f>
        <v>0</v>
      </c>
      <c r="AV108" s="23" cm="1">
        <f t="array" aca="1" ref="AV108" ca="1">_xlfn.IFS($F108&lt;=AV$7,0,$G108&gt;AV$7,0,AND(AV$7&gt;$G108,AV$7&lt;$H108),$N108/12*0.5,$H108&lt;AV$7,$N108/12)</f>
        <v>60.416666666666664</v>
      </c>
      <c r="AW108" s="23" cm="1">
        <f t="array" aca="1" ref="AW108" ca="1">_xlfn.IFS($F108&lt;=AW$7,0,$G108&gt;AW$7,0,AND(AW$7&gt;$G108,AW$7&lt;$H108),$N108/12*0.5,$H108&lt;AW$7,$N108/12)</f>
        <v>60.416666666666664</v>
      </c>
      <c r="AX108" s="23" cm="1">
        <f t="array" aca="1" ref="AX108" ca="1">_xlfn.IFS($F108&lt;=AX$7,0,$G108&gt;AX$7,0,AND(AX$7&gt;$G108,AX$7&lt;$H108),$N108/12*0.5,$H108&lt;AX$7,$N108/12)</f>
        <v>60.416666666666664</v>
      </c>
      <c r="AY108" s="23" cm="1">
        <f t="array" aca="1" ref="AY108" ca="1">_xlfn.IFS($F108&lt;=AY$7,0,$G108&gt;AY$7,0,AND(AY$7&gt;$G108,AY$7&lt;$H108),$N108/12*0.5,$H108&lt;AY$7,$N108/12)</f>
        <v>120.83333333333333</v>
      </c>
    </row>
    <row r="109" spans="1:51" ht="13" x14ac:dyDescent="0.15">
      <c r="A109" s="47"/>
      <c r="B109" s="87">
        <v>102</v>
      </c>
      <c r="C109" s="87" t="s">
        <v>30</v>
      </c>
      <c r="D109" s="88" t="s">
        <v>15</v>
      </c>
      <c r="E109" s="108">
        <v>46433</v>
      </c>
      <c r="F109" s="108" t="s">
        <v>7</v>
      </c>
      <c r="G109" s="21">
        <f>E109+'Assumptions (START HERE)'!$C$17</f>
        <v>46613</v>
      </c>
      <c r="H109" s="21">
        <f>E109+'Assumptions (START HERE)'!$C$18</f>
        <v>46703</v>
      </c>
      <c r="I109" s="91"/>
      <c r="J109" s="23" cm="1">
        <f t="array" aca="1" ref="J109" ca="1">IF(ISBLANK(I109),
INDEX('Assumptions (START HERE)'!$B$23:$E$26,
MATCH(MID(CELL("filename",$A$1),FIND("]",CELL("filename",$A$1))+1,255),'Assumptions (START HERE)'!$B$23:$B$26,0),
MATCH(J$3,'Assumptions (START HERE)'!$B$23:$E$23,0)),I109)</f>
        <v>1350</v>
      </c>
      <c r="K109" s="91"/>
      <c r="L109" s="23" cm="1">
        <f t="array" aca="1" ref="L109" ca="1">IF(ISBLANK(K109),
INDEX('Assumptions (START HERE)'!$B$23:$E$26,
MATCH(MID(CELL("filename",$A$1),FIND("]",CELL("filename",$A$1))+1,255),'Assumptions (START HERE)'!$B$23:$B$26,0),
MATCH(L$3,'Assumptions (START HERE)'!$B$23:$E$23,0)),K109)</f>
        <v>1450</v>
      </c>
      <c r="M109" s="91"/>
      <c r="N109" s="23" cm="1">
        <f t="array" aca="1" ref="N109" ca="1">IF(ISBLANK(M109),
INDEX('Assumptions (START HERE)'!$B$23:$E$26,
MATCH(MID(CELL("filename",$A$1),FIND("]",CELL("filename",$A$1))+1,255),'Assumptions (START HERE)'!$B$23:$B$26,0),
MATCH(N$3,'Assumptions (START HERE)'!$B$23:$E$23,0)),M109)</f>
        <v>1450</v>
      </c>
      <c r="P109" s="23" cm="1">
        <f t="array" aca="1" ref="P109" ca="1">_xlfn.IFS($F109&lt;=P$7,0,$G109&gt;P$7,0,AND(P$7&gt;$G109,P$7&lt;$H109),$J109/12*0.5,$H109&lt;P$7,$J109/12)</f>
        <v>0</v>
      </c>
      <c r="Q109" s="23" cm="1">
        <f t="array" aca="1" ref="Q109" ca="1">_xlfn.IFS($F109&lt;=Q$7,0,$G109&gt;Q$7,0,AND(Q$7&gt;$G109,Q$7&lt;$H109),$J109/12*0.5,$H109&lt;Q$7,$J109/12)</f>
        <v>0</v>
      </c>
      <c r="R109" s="23" cm="1">
        <f t="array" aca="1" ref="R109" ca="1">_xlfn.IFS($F109&lt;=R$7,0,$G109&gt;R$7,0,AND(R$7&gt;$G109,R$7&lt;$H109),$J109/12*0.5,$H109&lt;R$7,$J109/12)</f>
        <v>0</v>
      </c>
      <c r="S109" s="23" cm="1">
        <f t="array" aca="1" ref="S109" ca="1">_xlfn.IFS($F109&lt;=S$7,0,$G109&gt;S$7,0,AND(S$7&gt;$G109,S$7&lt;$H109),$J109/12*0.5,$H109&lt;S$7,$J109/12)</f>
        <v>0</v>
      </c>
      <c r="T109" s="23" cm="1">
        <f t="array" aca="1" ref="T109" ca="1">_xlfn.IFS($F109&lt;=T$7,0,$G109&gt;T$7,0,AND(T$7&gt;$G109,T$7&lt;$H109),$J109/12*0.5,$H109&lt;T$7,$J109/12)</f>
        <v>0</v>
      </c>
      <c r="U109" s="23" cm="1">
        <f t="array" aca="1" ref="U109" ca="1">_xlfn.IFS($F109&lt;=U$7,0,$G109&gt;U$7,0,AND(U$7&gt;$G109,U$7&lt;$H109),$J109/12*0.5,$H109&lt;U$7,$J109/12)</f>
        <v>0</v>
      </c>
      <c r="V109" s="23" cm="1">
        <f t="array" aca="1" ref="V109" ca="1">_xlfn.IFS($F109&lt;=V$7,0,$G109&gt;V$7,0,AND(V$7&gt;$G109,V$7&lt;$H109),$J109/12*0.5,$H109&lt;V$7,$J109/12)</f>
        <v>0</v>
      </c>
      <c r="W109" s="23" cm="1">
        <f t="array" aca="1" ref="W109" ca="1">_xlfn.IFS($F109&lt;=W$7,0,$G109&gt;W$7,0,AND(W$7&gt;$G109,W$7&lt;$H109),$J109/12*0.5,$H109&lt;W$7,$J109/12)</f>
        <v>0</v>
      </c>
      <c r="X109" s="23" cm="1">
        <f t="array" aca="1" ref="X109" ca="1">_xlfn.IFS($F109&lt;=X$7,0,$G109&gt;X$7,0,AND(X$7&gt;$G109,X$7&lt;$H109),$J109/12*0.5,$H109&lt;X$7,$J109/12)</f>
        <v>0</v>
      </c>
      <c r="Y109" s="23" cm="1">
        <f t="array" aca="1" ref="Y109" ca="1">_xlfn.IFS($F109&lt;=Y$7,0,$G109&gt;Y$7,0,AND(Y$7&gt;$G109,Y$7&lt;$H109),$J109/12*0.5,$H109&lt;Y$7,$J109/12)</f>
        <v>0</v>
      </c>
      <c r="Z109" s="23" cm="1">
        <f t="array" aca="1" ref="Z109" ca="1">_xlfn.IFS($F109&lt;=Z$7,0,$G109&gt;Z$7,0,AND(Z$7&gt;$G109,Z$7&lt;$H109),$J109/12*0.5,$H109&lt;Z$7,$J109/12)</f>
        <v>0</v>
      </c>
      <c r="AA109" s="23" cm="1">
        <f t="array" aca="1" ref="AA109" ca="1">_xlfn.IFS($F109&lt;=AA$7,0,$G109&gt;AA$7,0,AND(AA$7&gt;$G109,AA$7&lt;$H109),$J109/12*0.5,$H109&lt;AA$7,$J109/12)</f>
        <v>0</v>
      </c>
      <c r="AB109" s="23" cm="1">
        <f t="array" aca="1" ref="AB109" ca="1">_xlfn.IFS($F109&lt;=AB$7,0,$G109&gt;AB$7,0,AND(AB$7&gt;$G109,AB$7&lt;$H109),$J109/12*0.5,$H109&lt;AB$7,$J109/12)</f>
        <v>0</v>
      </c>
      <c r="AC109" s="23" cm="1">
        <f t="array" aca="1" ref="AC109" ca="1">_xlfn.IFS($F109&lt;=AC$7,0,$G109&gt;AC$7,0,AND(AC$7&gt;$G109,AC$7&lt;$H109),$L109/12*0.5,$H109&lt;AC$7,$L109/12)</f>
        <v>0</v>
      </c>
      <c r="AD109" s="23" cm="1">
        <f t="array" aca="1" ref="AD109" ca="1">_xlfn.IFS($F109&lt;=AD$7,0,$G109&gt;AD$7,0,AND(AD$7&gt;$G109,AD$7&lt;$H109),$L109/12*0.5,$H109&lt;AD$7,$L109/12)</f>
        <v>0</v>
      </c>
      <c r="AE109" s="23" cm="1">
        <f t="array" aca="1" ref="AE109" ca="1">_xlfn.IFS($F109&lt;=AE$7,0,$G109&gt;AE$7,0,AND(AE$7&gt;$G109,AE$7&lt;$H109),$L109/12*0.5,$H109&lt;AE$7,$L109/12)</f>
        <v>0</v>
      </c>
      <c r="AF109" s="23" cm="1">
        <f t="array" aca="1" ref="AF109" ca="1">_xlfn.IFS($F109&lt;=AF$7,0,$G109&gt;AF$7,0,AND(AF$7&gt;$G109,AF$7&lt;$H109),$L109/12*0.5,$H109&lt;AF$7,$L109/12)</f>
        <v>0</v>
      </c>
      <c r="AG109" s="23" cm="1">
        <f t="array" aca="1" ref="AG109" ca="1">_xlfn.IFS($F109&lt;=AG$7,0,$G109&gt;AG$7,0,AND(AG$7&gt;$G109,AG$7&lt;$H109),$L109/12*0.5,$H109&lt;AG$7,$L109/12)</f>
        <v>0</v>
      </c>
      <c r="AH109" s="23" cm="1">
        <f t="array" aca="1" ref="AH109" ca="1">_xlfn.IFS($F109&lt;=AH$7,0,$G109&gt;AH$7,0,AND(AH$7&gt;$G109,AH$7&lt;$H109),$L109/12*0.5,$H109&lt;AH$7,$L109/12)</f>
        <v>0</v>
      </c>
      <c r="AI109" s="23" cm="1">
        <f t="array" aca="1" ref="AI109" ca="1">_xlfn.IFS($F109&lt;=AI$7,0,$G109&gt;AI$7,0,AND(AI$7&gt;$G109,AI$7&lt;$H109),$L109/12*0.5,$H109&lt;AI$7,$L109/12)</f>
        <v>0</v>
      </c>
      <c r="AJ109" s="23" cm="1">
        <f t="array" aca="1" ref="AJ109" ca="1">_xlfn.IFS($F109&lt;=AJ$7,0,$G109&gt;AJ$7,0,AND(AJ$7&gt;$G109,AJ$7&lt;$H109),$L109/12*0.5,$H109&lt;AJ$7,$L109/12)</f>
        <v>0</v>
      </c>
      <c r="AK109" s="23" cm="1">
        <f t="array" aca="1" ref="AK109" ca="1">_xlfn.IFS($F109&lt;=AK$7,0,$G109&gt;AK$7,0,AND(AK$7&gt;$G109,AK$7&lt;$H109),$L109/12*0.5,$H109&lt;AK$7,$L109/12)</f>
        <v>0</v>
      </c>
      <c r="AL109" s="23" cm="1">
        <f t="array" aca="1" ref="AL109" ca="1">_xlfn.IFS($F109&lt;=AL$7,0,$G109&gt;AL$7,0,AND(AL$7&gt;$G109,AL$7&lt;$H109),$L109/12*0.5,$H109&lt;AL$7,$L109/12)</f>
        <v>0</v>
      </c>
      <c r="AM109" s="23" cm="1">
        <f t="array" aca="1" ref="AM109" ca="1">_xlfn.IFS($F109&lt;=AM$7,0,$G109&gt;AM$7,0,AND(AM$7&gt;$G109,AM$7&lt;$H109),$L109/12*0.5,$H109&lt;AM$7,$L109/12)</f>
        <v>0</v>
      </c>
      <c r="AN109" s="23" cm="1">
        <f t="array" aca="1" ref="AN109" ca="1">_xlfn.IFS($F109&lt;=AN$7,0,$G109&gt;AN$7,0,AND(AN$7&gt;$G109,AN$7&lt;$H109),$L109/12*0.5,$H109&lt;AN$7,$L109/12)</f>
        <v>0</v>
      </c>
      <c r="AO109" s="23" cm="1">
        <f t="array" aca="1" ref="AO109" ca="1">_xlfn.IFS($F109&lt;=AO$7,0,$G109&gt;AO$7,0,AND(AO$7&gt;$G109,AO$7&lt;$H109),$N109/12*0.5,$H109&lt;AO$7,$N109/12)</f>
        <v>0</v>
      </c>
      <c r="AP109" s="23" cm="1">
        <f t="array" aca="1" ref="AP109" ca="1">_xlfn.IFS($F109&lt;=AP$7,0,$G109&gt;AP$7,0,AND(AP$7&gt;$G109,AP$7&lt;$H109),$N109/12*0.5,$H109&lt;AP$7,$N109/12)</f>
        <v>0</v>
      </c>
      <c r="AQ109" s="23" cm="1">
        <f t="array" aca="1" ref="AQ109" ca="1">_xlfn.IFS($F109&lt;=AQ$7,0,$G109&gt;AQ$7,0,AND(AQ$7&gt;$G109,AQ$7&lt;$H109),$N109/12*0.5,$H109&lt;AQ$7,$N109/12)</f>
        <v>0</v>
      </c>
      <c r="AR109" s="23" cm="1">
        <f t="array" aca="1" ref="AR109" ca="1">_xlfn.IFS($F109&lt;=AR$7,0,$G109&gt;AR$7,0,AND(AR$7&gt;$G109,AR$7&lt;$H109),$N109/12*0.5,$H109&lt;AR$7,$N109/12)</f>
        <v>0</v>
      </c>
      <c r="AS109" s="23" cm="1">
        <f t="array" aca="1" ref="AS109" ca="1">_xlfn.IFS($F109&lt;=AS$7,0,$G109&gt;AS$7,0,AND(AS$7&gt;$G109,AS$7&lt;$H109),$N109/12*0.5,$H109&lt;AS$7,$N109/12)</f>
        <v>0</v>
      </c>
      <c r="AT109" s="23" cm="1">
        <f t="array" aca="1" ref="AT109" ca="1">_xlfn.IFS($F109&lt;=AT$7,0,$G109&gt;AT$7,0,AND(AT$7&gt;$G109,AT$7&lt;$H109),$N109/12*0.5,$H109&lt;AT$7,$N109/12)</f>
        <v>0</v>
      </c>
      <c r="AU109" s="23" cm="1">
        <f t="array" aca="1" ref="AU109" ca="1">_xlfn.IFS($F109&lt;=AU$7,0,$G109&gt;AU$7,0,AND(AU$7&gt;$G109,AU$7&lt;$H109),$N109/12*0.5,$H109&lt;AU$7,$N109/12)</f>
        <v>0</v>
      </c>
      <c r="AV109" s="23" cm="1">
        <f t="array" aca="1" ref="AV109" ca="1">_xlfn.IFS($F109&lt;=AV$7,0,$G109&gt;AV$7,0,AND(AV$7&gt;$G109,AV$7&lt;$H109),$N109/12*0.5,$H109&lt;AV$7,$N109/12)</f>
        <v>60.416666666666664</v>
      </c>
      <c r="AW109" s="23" cm="1">
        <f t="array" aca="1" ref="AW109" ca="1">_xlfn.IFS($F109&lt;=AW$7,0,$G109&gt;AW$7,0,AND(AW$7&gt;$G109,AW$7&lt;$H109),$N109/12*0.5,$H109&lt;AW$7,$N109/12)</f>
        <v>60.416666666666664</v>
      </c>
      <c r="AX109" s="23" cm="1">
        <f t="array" aca="1" ref="AX109" ca="1">_xlfn.IFS($F109&lt;=AX$7,0,$G109&gt;AX$7,0,AND(AX$7&gt;$G109,AX$7&lt;$H109),$N109/12*0.5,$H109&lt;AX$7,$N109/12)</f>
        <v>60.416666666666664</v>
      </c>
      <c r="AY109" s="23" cm="1">
        <f t="array" aca="1" ref="AY109" ca="1">_xlfn.IFS($F109&lt;=AY$7,0,$G109&gt;AY$7,0,AND(AY$7&gt;$G109,AY$7&lt;$H109),$N109/12*0.5,$H109&lt;AY$7,$N109/12)</f>
        <v>120.83333333333333</v>
      </c>
    </row>
    <row r="110" spans="1:51" ht="13" x14ac:dyDescent="0.15">
      <c r="A110" s="47"/>
      <c r="B110" s="87">
        <v>103</v>
      </c>
      <c r="C110" s="87" t="s">
        <v>30</v>
      </c>
      <c r="D110" s="88" t="s">
        <v>15</v>
      </c>
      <c r="E110" s="108">
        <v>46433</v>
      </c>
      <c r="F110" s="108" t="s">
        <v>7</v>
      </c>
      <c r="G110" s="21">
        <f>E110+'Assumptions (START HERE)'!$C$17</f>
        <v>46613</v>
      </c>
      <c r="H110" s="21">
        <f>E110+'Assumptions (START HERE)'!$C$18</f>
        <v>46703</v>
      </c>
      <c r="I110" s="91"/>
      <c r="J110" s="23" cm="1">
        <f t="array" aca="1" ref="J110" ca="1">IF(ISBLANK(I110),
INDEX('Assumptions (START HERE)'!$B$23:$E$26,
MATCH(MID(CELL("filename",$A$1),FIND("]",CELL("filename",$A$1))+1,255),'Assumptions (START HERE)'!$B$23:$B$26,0),
MATCH(J$3,'Assumptions (START HERE)'!$B$23:$E$23,0)),I110)</f>
        <v>1350</v>
      </c>
      <c r="K110" s="91"/>
      <c r="L110" s="23" cm="1">
        <f t="array" aca="1" ref="L110" ca="1">IF(ISBLANK(K110),
INDEX('Assumptions (START HERE)'!$B$23:$E$26,
MATCH(MID(CELL("filename",$A$1),FIND("]",CELL("filename",$A$1))+1,255),'Assumptions (START HERE)'!$B$23:$B$26,0),
MATCH(L$3,'Assumptions (START HERE)'!$B$23:$E$23,0)),K110)</f>
        <v>1450</v>
      </c>
      <c r="M110" s="91"/>
      <c r="N110" s="23" cm="1">
        <f t="array" aca="1" ref="N110" ca="1">IF(ISBLANK(M110),
INDEX('Assumptions (START HERE)'!$B$23:$E$26,
MATCH(MID(CELL("filename",$A$1),FIND("]",CELL("filename",$A$1))+1,255),'Assumptions (START HERE)'!$B$23:$B$26,0),
MATCH(N$3,'Assumptions (START HERE)'!$B$23:$E$23,0)),M110)</f>
        <v>1450</v>
      </c>
      <c r="P110" s="23" cm="1">
        <f t="array" aca="1" ref="P110" ca="1">_xlfn.IFS($F110&lt;=P$7,0,$G110&gt;P$7,0,AND(P$7&gt;$G110,P$7&lt;$H110),$J110/12*0.5,$H110&lt;P$7,$J110/12)</f>
        <v>0</v>
      </c>
      <c r="Q110" s="23" cm="1">
        <f t="array" aca="1" ref="Q110" ca="1">_xlfn.IFS($F110&lt;=Q$7,0,$G110&gt;Q$7,0,AND(Q$7&gt;$G110,Q$7&lt;$H110),$J110/12*0.5,$H110&lt;Q$7,$J110/12)</f>
        <v>0</v>
      </c>
      <c r="R110" s="23" cm="1">
        <f t="array" aca="1" ref="R110" ca="1">_xlfn.IFS($F110&lt;=R$7,0,$G110&gt;R$7,0,AND(R$7&gt;$G110,R$7&lt;$H110),$J110/12*0.5,$H110&lt;R$7,$J110/12)</f>
        <v>0</v>
      </c>
      <c r="S110" s="23" cm="1">
        <f t="array" aca="1" ref="S110" ca="1">_xlfn.IFS($F110&lt;=S$7,0,$G110&gt;S$7,0,AND(S$7&gt;$G110,S$7&lt;$H110),$J110/12*0.5,$H110&lt;S$7,$J110/12)</f>
        <v>0</v>
      </c>
      <c r="T110" s="23" cm="1">
        <f t="array" aca="1" ref="T110" ca="1">_xlfn.IFS($F110&lt;=T$7,0,$G110&gt;T$7,0,AND(T$7&gt;$G110,T$7&lt;$H110),$J110/12*0.5,$H110&lt;T$7,$J110/12)</f>
        <v>0</v>
      </c>
      <c r="U110" s="23" cm="1">
        <f t="array" aca="1" ref="U110" ca="1">_xlfn.IFS($F110&lt;=U$7,0,$G110&gt;U$7,0,AND(U$7&gt;$G110,U$7&lt;$H110),$J110/12*0.5,$H110&lt;U$7,$J110/12)</f>
        <v>0</v>
      </c>
      <c r="V110" s="23" cm="1">
        <f t="array" aca="1" ref="V110" ca="1">_xlfn.IFS($F110&lt;=V$7,0,$G110&gt;V$7,0,AND(V$7&gt;$G110,V$7&lt;$H110),$J110/12*0.5,$H110&lt;V$7,$J110/12)</f>
        <v>0</v>
      </c>
      <c r="W110" s="23" cm="1">
        <f t="array" aca="1" ref="W110" ca="1">_xlfn.IFS($F110&lt;=W$7,0,$G110&gt;W$7,0,AND(W$7&gt;$G110,W$7&lt;$H110),$J110/12*0.5,$H110&lt;W$7,$J110/12)</f>
        <v>0</v>
      </c>
      <c r="X110" s="23" cm="1">
        <f t="array" aca="1" ref="X110" ca="1">_xlfn.IFS($F110&lt;=X$7,0,$G110&gt;X$7,0,AND(X$7&gt;$G110,X$7&lt;$H110),$J110/12*0.5,$H110&lt;X$7,$J110/12)</f>
        <v>0</v>
      </c>
      <c r="Y110" s="23" cm="1">
        <f t="array" aca="1" ref="Y110" ca="1">_xlfn.IFS($F110&lt;=Y$7,0,$G110&gt;Y$7,0,AND(Y$7&gt;$G110,Y$7&lt;$H110),$J110/12*0.5,$H110&lt;Y$7,$J110/12)</f>
        <v>0</v>
      </c>
      <c r="Z110" s="23" cm="1">
        <f t="array" aca="1" ref="Z110" ca="1">_xlfn.IFS($F110&lt;=Z$7,0,$G110&gt;Z$7,0,AND(Z$7&gt;$G110,Z$7&lt;$H110),$J110/12*0.5,$H110&lt;Z$7,$J110/12)</f>
        <v>0</v>
      </c>
      <c r="AA110" s="23" cm="1">
        <f t="array" aca="1" ref="AA110" ca="1">_xlfn.IFS($F110&lt;=AA$7,0,$G110&gt;AA$7,0,AND(AA$7&gt;$G110,AA$7&lt;$H110),$J110/12*0.5,$H110&lt;AA$7,$J110/12)</f>
        <v>0</v>
      </c>
      <c r="AB110" s="23" cm="1">
        <f t="array" aca="1" ref="AB110" ca="1">_xlfn.IFS($F110&lt;=AB$7,0,$G110&gt;AB$7,0,AND(AB$7&gt;$G110,AB$7&lt;$H110),$J110/12*0.5,$H110&lt;AB$7,$J110/12)</f>
        <v>0</v>
      </c>
      <c r="AC110" s="23" cm="1">
        <f t="array" aca="1" ref="AC110" ca="1">_xlfn.IFS($F110&lt;=AC$7,0,$G110&gt;AC$7,0,AND(AC$7&gt;$G110,AC$7&lt;$H110),$L110/12*0.5,$H110&lt;AC$7,$L110/12)</f>
        <v>0</v>
      </c>
      <c r="AD110" s="23" cm="1">
        <f t="array" aca="1" ref="AD110" ca="1">_xlfn.IFS($F110&lt;=AD$7,0,$G110&gt;AD$7,0,AND(AD$7&gt;$G110,AD$7&lt;$H110),$L110/12*0.5,$H110&lt;AD$7,$L110/12)</f>
        <v>0</v>
      </c>
      <c r="AE110" s="23" cm="1">
        <f t="array" aca="1" ref="AE110" ca="1">_xlfn.IFS($F110&lt;=AE$7,0,$G110&gt;AE$7,0,AND(AE$7&gt;$G110,AE$7&lt;$H110),$L110/12*0.5,$H110&lt;AE$7,$L110/12)</f>
        <v>0</v>
      </c>
      <c r="AF110" s="23" cm="1">
        <f t="array" aca="1" ref="AF110" ca="1">_xlfn.IFS($F110&lt;=AF$7,0,$G110&gt;AF$7,0,AND(AF$7&gt;$G110,AF$7&lt;$H110),$L110/12*0.5,$H110&lt;AF$7,$L110/12)</f>
        <v>0</v>
      </c>
      <c r="AG110" s="23" cm="1">
        <f t="array" aca="1" ref="AG110" ca="1">_xlfn.IFS($F110&lt;=AG$7,0,$G110&gt;AG$7,0,AND(AG$7&gt;$G110,AG$7&lt;$H110),$L110/12*0.5,$H110&lt;AG$7,$L110/12)</f>
        <v>0</v>
      </c>
      <c r="AH110" s="23" cm="1">
        <f t="array" aca="1" ref="AH110" ca="1">_xlfn.IFS($F110&lt;=AH$7,0,$G110&gt;AH$7,0,AND(AH$7&gt;$G110,AH$7&lt;$H110),$L110/12*0.5,$H110&lt;AH$7,$L110/12)</f>
        <v>0</v>
      </c>
      <c r="AI110" s="23" cm="1">
        <f t="array" aca="1" ref="AI110" ca="1">_xlfn.IFS($F110&lt;=AI$7,0,$G110&gt;AI$7,0,AND(AI$7&gt;$G110,AI$7&lt;$H110),$L110/12*0.5,$H110&lt;AI$7,$L110/12)</f>
        <v>0</v>
      </c>
      <c r="AJ110" s="23" cm="1">
        <f t="array" aca="1" ref="AJ110" ca="1">_xlfn.IFS($F110&lt;=AJ$7,0,$G110&gt;AJ$7,0,AND(AJ$7&gt;$G110,AJ$7&lt;$H110),$L110/12*0.5,$H110&lt;AJ$7,$L110/12)</f>
        <v>0</v>
      </c>
      <c r="AK110" s="23" cm="1">
        <f t="array" aca="1" ref="AK110" ca="1">_xlfn.IFS($F110&lt;=AK$7,0,$G110&gt;AK$7,0,AND(AK$7&gt;$G110,AK$7&lt;$H110),$L110/12*0.5,$H110&lt;AK$7,$L110/12)</f>
        <v>0</v>
      </c>
      <c r="AL110" s="23" cm="1">
        <f t="array" aca="1" ref="AL110" ca="1">_xlfn.IFS($F110&lt;=AL$7,0,$G110&gt;AL$7,0,AND(AL$7&gt;$G110,AL$7&lt;$H110),$L110/12*0.5,$H110&lt;AL$7,$L110/12)</f>
        <v>0</v>
      </c>
      <c r="AM110" s="23" cm="1">
        <f t="array" aca="1" ref="AM110" ca="1">_xlfn.IFS($F110&lt;=AM$7,0,$G110&gt;AM$7,0,AND(AM$7&gt;$G110,AM$7&lt;$H110),$L110/12*0.5,$H110&lt;AM$7,$L110/12)</f>
        <v>0</v>
      </c>
      <c r="AN110" s="23" cm="1">
        <f t="array" aca="1" ref="AN110" ca="1">_xlfn.IFS($F110&lt;=AN$7,0,$G110&gt;AN$7,0,AND(AN$7&gt;$G110,AN$7&lt;$H110),$L110/12*0.5,$H110&lt;AN$7,$L110/12)</f>
        <v>0</v>
      </c>
      <c r="AO110" s="23" cm="1">
        <f t="array" aca="1" ref="AO110" ca="1">_xlfn.IFS($F110&lt;=AO$7,0,$G110&gt;AO$7,0,AND(AO$7&gt;$G110,AO$7&lt;$H110),$N110/12*0.5,$H110&lt;AO$7,$N110/12)</f>
        <v>0</v>
      </c>
      <c r="AP110" s="23" cm="1">
        <f t="array" aca="1" ref="AP110" ca="1">_xlfn.IFS($F110&lt;=AP$7,0,$G110&gt;AP$7,0,AND(AP$7&gt;$G110,AP$7&lt;$H110),$N110/12*0.5,$H110&lt;AP$7,$N110/12)</f>
        <v>0</v>
      </c>
      <c r="AQ110" s="23" cm="1">
        <f t="array" aca="1" ref="AQ110" ca="1">_xlfn.IFS($F110&lt;=AQ$7,0,$G110&gt;AQ$7,0,AND(AQ$7&gt;$G110,AQ$7&lt;$H110),$N110/12*0.5,$H110&lt;AQ$7,$N110/12)</f>
        <v>0</v>
      </c>
      <c r="AR110" s="23" cm="1">
        <f t="array" aca="1" ref="AR110" ca="1">_xlfn.IFS($F110&lt;=AR$7,0,$G110&gt;AR$7,0,AND(AR$7&gt;$G110,AR$7&lt;$H110),$N110/12*0.5,$H110&lt;AR$7,$N110/12)</f>
        <v>0</v>
      </c>
      <c r="AS110" s="23" cm="1">
        <f t="array" aca="1" ref="AS110" ca="1">_xlfn.IFS($F110&lt;=AS$7,0,$G110&gt;AS$7,0,AND(AS$7&gt;$G110,AS$7&lt;$H110),$N110/12*0.5,$H110&lt;AS$7,$N110/12)</f>
        <v>0</v>
      </c>
      <c r="AT110" s="23" cm="1">
        <f t="array" aca="1" ref="AT110" ca="1">_xlfn.IFS($F110&lt;=AT$7,0,$G110&gt;AT$7,0,AND(AT$7&gt;$G110,AT$7&lt;$H110),$N110/12*0.5,$H110&lt;AT$7,$N110/12)</f>
        <v>0</v>
      </c>
      <c r="AU110" s="23" cm="1">
        <f t="array" aca="1" ref="AU110" ca="1">_xlfn.IFS($F110&lt;=AU$7,0,$G110&gt;AU$7,0,AND(AU$7&gt;$G110,AU$7&lt;$H110),$N110/12*0.5,$H110&lt;AU$7,$N110/12)</f>
        <v>0</v>
      </c>
      <c r="AV110" s="23" cm="1">
        <f t="array" aca="1" ref="AV110" ca="1">_xlfn.IFS($F110&lt;=AV$7,0,$G110&gt;AV$7,0,AND(AV$7&gt;$G110,AV$7&lt;$H110),$N110/12*0.5,$H110&lt;AV$7,$N110/12)</f>
        <v>60.416666666666664</v>
      </c>
      <c r="AW110" s="23" cm="1">
        <f t="array" aca="1" ref="AW110" ca="1">_xlfn.IFS($F110&lt;=AW$7,0,$G110&gt;AW$7,0,AND(AW$7&gt;$G110,AW$7&lt;$H110),$N110/12*0.5,$H110&lt;AW$7,$N110/12)</f>
        <v>60.416666666666664</v>
      </c>
      <c r="AX110" s="23" cm="1">
        <f t="array" aca="1" ref="AX110" ca="1">_xlfn.IFS($F110&lt;=AX$7,0,$G110&gt;AX$7,0,AND(AX$7&gt;$G110,AX$7&lt;$H110),$N110/12*0.5,$H110&lt;AX$7,$N110/12)</f>
        <v>60.416666666666664</v>
      </c>
      <c r="AY110" s="23" cm="1">
        <f t="array" aca="1" ref="AY110" ca="1">_xlfn.IFS($F110&lt;=AY$7,0,$G110&gt;AY$7,0,AND(AY$7&gt;$G110,AY$7&lt;$H110),$N110/12*0.5,$H110&lt;AY$7,$N110/12)</f>
        <v>120.83333333333333</v>
      </c>
    </row>
    <row r="111" spans="1:51" ht="13" x14ac:dyDescent="0.15">
      <c r="A111" s="47"/>
      <c r="B111" s="87">
        <v>104</v>
      </c>
      <c r="C111" s="87" t="s">
        <v>30</v>
      </c>
      <c r="D111" s="88" t="s">
        <v>15</v>
      </c>
      <c r="E111" s="108">
        <v>46433</v>
      </c>
      <c r="F111" s="108" t="s">
        <v>7</v>
      </c>
      <c r="G111" s="21">
        <f>E111+'Assumptions (START HERE)'!$C$17</f>
        <v>46613</v>
      </c>
      <c r="H111" s="21">
        <f>E111+'Assumptions (START HERE)'!$C$18</f>
        <v>46703</v>
      </c>
      <c r="I111" s="91"/>
      <c r="J111" s="23" cm="1">
        <f t="array" aca="1" ref="J111" ca="1">IF(ISBLANK(I111),
INDEX('Assumptions (START HERE)'!$B$23:$E$26,
MATCH(MID(CELL("filename",$A$1),FIND("]",CELL("filename",$A$1))+1,255),'Assumptions (START HERE)'!$B$23:$B$26,0),
MATCH(J$3,'Assumptions (START HERE)'!$B$23:$E$23,0)),I111)</f>
        <v>1350</v>
      </c>
      <c r="K111" s="91"/>
      <c r="L111" s="23" cm="1">
        <f t="array" aca="1" ref="L111" ca="1">IF(ISBLANK(K111),
INDEX('Assumptions (START HERE)'!$B$23:$E$26,
MATCH(MID(CELL("filename",$A$1),FIND("]",CELL("filename",$A$1))+1,255),'Assumptions (START HERE)'!$B$23:$B$26,0),
MATCH(L$3,'Assumptions (START HERE)'!$B$23:$E$23,0)),K111)</f>
        <v>1450</v>
      </c>
      <c r="M111" s="91"/>
      <c r="N111" s="23" cm="1">
        <f t="array" aca="1" ref="N111" ca="1">IF(ISBLANK(M111),
INDEX('Assumptions (START HERE)'!$B$23:$E$26,
MATCH(MID(CELL("filename",$A$1),FIND("]",CELL("filename",$A$1))+1,255),'Assumptions (START HERE)'!$B$23:$B$26,0),
MATCH(N$3,'Assumptions (START HERE)'!$B$23:$E$23,0)),M111)</f>
        <v>1450</v>
      </c>
      <c r="P111" s="23" cm="1">
        <f t="array" aca="1" ref="P111" ca="1">_xlfn.IFS($F111&lt;=P$7,0,$G111&gt;P$7,0,AND(P$7&gt;$G111,P$7&lt;$H111),$J111/12*0.5,$H111&lt;P$7,$J111/12)</f>
        <v>0</v>
      </c>
      <c r="Q111" s="23" cm="1">
        <f t="array" aca="1" ref="Q111" ca="1">_xlfn.IFS($F111&lt;=Q$7,0,$G111&gt;Q$7,0,AND(Q$7&gt;$G111,Q$7&lt;$H111),$J111/12*0.5,$H111&lt;Q$7,$J111/12)</f>
        <v>0</v>
      </c>
      <c r="R111" s="23" cm="1">
        <f t="array" aca="1" ref="R111" ca="1">_xlfn.IFS($F111&lt;=R$7,0,$G111&gt;R$7,0,AND(R$7&gt;$G111,R$7&lt;$H111),$J111/12*0.5,$H111&lt;R$7,$J111/12)</f>
        <v>0</v>
      </c>
      <c r="S111" s="23" cm="1">
        <f t="array" aca="1" ref="S111" ca="1">_xlfn.IFS($F111&lt;=S$7,0,$G111&gt;S$7,0,AND(S$7&gt;$G111,S$7&lt;$H111),$J111/12*0.5,$H111&lt;S$7,$J111/12)</f>
        <v>0</v>
      </c>
      <c r="T111" s="23" cm="1">
        <f t="array" aca="1" ref="T111" ca="1">_xlfn.IFS($F111&lt;=T$7,0,$G111&gt;T$7,0,AND(T$7&gt;$G111,T$7&lt;$H111),$J111/12*0.5,$H111&lt;T$7,$J111/12)</f>
        <v>0</v>
      </c>
      <c r="U111" s="23" cm="1">
        <f t="array" aca="1" ref="U111" ca="1">_xlfn.IFS($F111&lt;=U$7,0,$G111&gt;U$7,0,AND(U$7&gt;$G111,U$7&lt;$H111),$J111/12*0.5,$H111&lt;U$7,$J111/12)</f>
        <v>0</v>
      </c>
      <c r="V111" s="23" cm="1">
        <f t="array" aca="1" ref="V111" ca="1">_xlfn.IFS($F111&lt;=V$7,0,$G111&gt;V$7,0,AND(V$7&gt;$G111,V$7&lt;$H111),$J111/12*0.5,$H111&lt;V$7,$J111/12)</f>
        <v>0</v>
      </c>
      <c r="W111" s="23" cm="1">
        <f t="array" aca="1" ref="W111" ca="1">_xlfn.IFS($F111&lt;=W$7,0,$G111&gt;W$7,0,AND(W$7&gt;$G111,W$7&lt;$H111),$J111/12*0.5,$H111&lt;W$7,$J111/12)</f>
        <v>0</v>
      </c>
      <c r="X111" s="23" cm="1">
        <f t="array" aca="1" ref="X111" ca="1">_xlfn.IFS($F111&lt;=X$7,0,$G111&gt;X$7,0,AND(X$7&gt;$G111,X$7&lt;$H111),$J111/12*0.5,$H111&lt;X$7,$J111/12)</f>
        <v>0</v>
      </c>
      <c r="Y111" s="23" cm="1">
        <f t="array" aca="1" ref="Y111" ca="1">_xlfn.IFS($F111&lt;=Y$7,0,$G111&gt;Y$7,0,AND(Y$7&gt;$G111,Y$7&lt;$H111),$J111/12*0.5,$H111&lt;Y$7,$J111/12)</f>
        <v>0</v>
      </c>
      <c r="Z111" s="23" cm="1">
        <f t="array" aca="1" ref="Z111" ca="1">_xlfn.IFS($F111&lt;=Z$7,0,$G111&gt;Z$7,0,AND(Z$7&gt;$G111,Z$7&lt;$H111),$J111/12*0.5,$H111&lt;Z$7,$J111/12)</f>
        <v>0</v>
      </c>
      <c r="AA111" s="23" cm="1">
        <f t="array" aca="1" ref="AA111" ca="1">_xlfn.IFS($F111&lt;=AA$7,0,$G111&gt;AA$7,0,AND(AA$7&gt;$G111,AA$7&lt;$H111),$J111/12*0.5,$H111&lt;AA$7,$J111/12)</f>
        <v>0</v>
      </c>
      <c r="AB111" s="23" cm="1">
        <f t="array" aca="1" ref="AB111" ca="1">_xlfn.IFS($F111&lt;=AB$7,0,$G111&gt;AB$7,0,AND(AB$7&gt;$G111,AB$7&lt;$H111),$J111/12*0.5,$H111&lt;AB$7,$J111/12)</f>
        <v>0</v>
      </c>
      <c r="AC111" s="23" cm="1">
        <f t="array" aca="1" ref="AC111" ca="1">_xlfn.IFS($F111&lt;=AC$7,0,$G111&gt;AC$7,0,AND(AC$7&gt;$G111,AC$7&lt;$H111),$L111/12*0.5,$H111&lt;AC$7,$L111/12)</f>
        <v>0</v>
      </c>
      <c r="AD111" s="23" cm="1">
        <f t="array" aca="1" ref="AD111" ca="1">_xlfn.IFS($F111&lt;=AD$7,0,$G111&gt;AD$7,0,AND(AD$7&gt;$G111,AD$7&lt;$H111),$L111/12*0.5,$H111&lt;AD$7,$L111/12)</f>
        <v>0</v>
      </c>
      <c r="AE111" s="23" cm="1">
        <f t="array" aca="1" ref="AE111" ca="1">_xlfn.IFS($F111&lt;=AE$7,0,$G111&gt;AE$7,0,AND(AE$7&gt;$G111,AE$7&lt;$H111),$L111/12*0.5,$H111&lt;AE$7,$L111/12)</f>
        <v>0</v>
      </c>
      <c r="AF111" s="23" cm="1">
        <f t="array" aca="1" ref="AF111" ca="1">_xlfn.IFS($F111&lt;=AF$7,0,$G111&gt;AF$7,0,AND(AF$7&gt;$G111,AF$7&lt;$H111),$L111/12*0.5,$H111&lt;AF$7,$L111/12)</f>
        <v>0</v>
      </c>
      <c r="AG111" s="23" cm="1">
        <f t="array" aca="1" ref="AG111" ca="1">_xlfn.IFS($F111&lt;=AG$7,0,$G111&gt;AG$7,0,AND(AG$7&gt;$G111,AG$7&lt;$H111),$L111/12*0.5,$H111&lt;AG$7,$L111/12)</f>
        <v>0</v>
      </c>
      <c r="AH111" s="23" cm="1">
        <f t="array" aca="1" ref="AH111" ca="1">_xlfn.IFS($F111&lt;=AH$7,0,$G111&gt;AH$7,0,AND(AH$7&gt;$G111,AH$7&lt;$H111),$L111/12*0.5,$H111&lt;AH$7,$L111/12)</f>
        <v>0</v>
      </c>
      <c r="AI111" s="23" cm="1">
        <f t="array" aca="1" ref="AI111" ca="1">_xlfn.IFS($F111&lt;=AI$7,0,$G111&gt;AI$7,0,AND(AI$7&gt;$G111,AI$7&lt;$H111),$L111/12*0.5,$H111&lt;AI$7,$L111/12)</f>
        <v>0</v>
      </c>
      <c r="AJ111" s="23" cm="1">
        <f t="array" aca="1" ref="AJ111" ca="1">_xlfn.IFS($F111&lt;=AJ$7,0,$G111&gt;AJ$7,0,AND(AJ$7&gt;$G111,AJ$7&lt;$H111),$L111/12*0.5,$H111&lt;AJ$7,$L111/12)</f>
        <v>0</v>
      </c>
      <c r="AK111" s="23" cm="1">
        <f t="array" aca="1" ref="AK111" ca="1">_xlfn.IFS($F111&lt;=AK$7,0,$G111&gt;AK$7,0,AND(AK$7&gt;$G111,AK$7&lt;$H111),$L111/12*0.5,$H111&lt;AK$7,$L111/12)</f>
        <v>0</v>
      </c>
      <c r="AL111" s="23" cm="1">
        <f t="array" aca="1" ref="AL111" ca="1">_xlfn.IFS($F111&lt;=AL$7,0,$G111&gt;AL$7,0,AND(AL$7&gt;$G111,AL$7&lt;$H111),$L111/12*0.5,$H111&lt;AL$7,$L111/12)</f>
        <v>0</v>
      </c>
      <c r="AM111" s="23" cm="1">
        <f t="array" aca="1" ref="AM111" ca="1">_xlfn.IFS($F111&lt;=AM$7,0,$G111&gt;AM$7,0,AND(AM$7&gt;$G111,AM$7&lt;$H111),$L111/12*0.5,$H111&lt;AM$7,$L111/12)</f>
        <v>0</v>
      </c>
      <c r="AN111" s="23" cm="1">
        <f t="array" aca="1" ref="AN111" ca="1">_xlfn.IFS($F111&lt;=AN$7,0,$G111&gt;AN$7,0,AND(AN$7&gt;$G111,AN$7&lt;$H111),$L111/12*0.5,$H111&lt;AN$7,$L111/12)</f>
        <v>0</v>
      </c>
      <c r="AO111" s="23" cm="1">
        <f t="array" aca="1" ref="AO111" ca="1">_xlfn.IFS($F111&lt;=AO$7,0,$G111&gt;AO$7,0,AND(AO$7&gt;$G111,AO$7&lt;$H111),$N111/12*0.5,$H111&lt;AO$7,$N111/12)</f>
        <v>0</v>
      </c>
      <c r="AP111" s="23" cm="1">
        <f t="array" aca="1" ref="AP111" ca="1">_xlfn.IFS($F111&lt;=AP$7,0,$G111&gt;AP$7,0,AND(AP$7&gt;$G111,AP$7&lt;$H111),$N111/12*0.5,$H111&lt;AP$7,$N111/12)</f>
        <v>0</v>
      </c>
      <c r="AQ111" s="23" cm="1">
        <f t="array" aca="1" ref="AQ111" ca="1">_xlfn.IFS($F111&lt;=AQ$7,0,$G111&gt;AQ$7,0,AND(AQ$7&gt;$G111,AQ$7&lt;$H111),$N111/12*0.5,$H111&lt;AQ$7,$N111/12)</f>
        <v>0</v>
      </c>
      <c r="AR111" s="23" cm="1">
        <f t="array" aca="1" ref="AR111" ca="1">_xlfn.IFS($F111&lt;=AR$7,0,$G111&gt;AR$7,0,AND(AR$7&gt;$G111,AR$7&lt;$H111),$N111/12*0.5,$H111&lt;AR$7,$N111/12)</f>
        <v>0</v>
      </c>
      <c r="AS111" s="23" cm="1">
        <f t="array" aca="1" ref="AS111" ca="1">_xlfn.IFS($F111&lt;=AS$7,0,$G111&gt;AS$7,0,AND(AS$7&gt;$G111,AS$7&lt;$H111),$N111/12*0.5,$H111&lt;AS$7,$N111/12)</f>
        <v>0</v>
      </c>
      <c r="AT111" s="23" cm="1">
        <f t="array" aca="1" ref="AT111" ca="1">_xlfn.IFS($F111&lt;=AT$7,0,$G111&gt;AT$7,0,AND(AT$7&gt;$G111,AT$7&lt;$H111),$N111/12*0.5,$H111&lt;AT$7,$N111/12)</f>
        <v>0</v>
      </c>
      <c r="AU111" s="23" cm="1">
        <f t="array" aca="1" ref="AU111" ca="1">_xlfn.IFS($F111&lt;=AU$7,0,$G111&gt;AU$7,0,AND(AU$7&gt;$G111,AU$7&lt;$H111),$N111/12*0.5,$H111&lt;AU$7,$N111/12)</f>
        <v>0</v>
      </c>
      <c r="AV111" s="23" cm="1">
        <f t="array" aca="1" ref="AV111" ca="1">_xlfn.IFS($F111&lt;=AV$7,0,$G111&gt;AV$7,0,AND(AV$7&gt;$G111,AV$7&lt;$H111),$N111/12*0.5,$H111&lt;AV$7,$N111/12)</f>
        <v>60.416666666666664</v>
      </c>
      <c r="AW111" s="23" cm="1">
        <f t="array" aca="1" ref="AW111" ca="1">_xlfn.IFS($F111&lt;=AW$7,0,$G111&gt;AW$7,0,AND(AW$7&gt;$G111,AW$7&lt;$H111),$N111/12*0.5,$H111&lt;AW$7,$N111/12)</f>
        <v>60.416666666666664</v>
      </c>
      <c r="AX111" s="23" cm="1">
        <f t="array" aca="1" ref="AX111" ca="1">_xlfn.IFS($F111&lt;=AX$7,0,$G111&gt;AX$7,0,AND(AX$7&gt;$G111,AX$7&lt;$H111),$N111/12*0.5,$H111&lt;AX$7,$N111/12)</f>
        <v>60.416666666666664</v>
      </c>
      <c r="AY111" s="23" cm="1">
        <f t="array" aca="1" ref="AY111" ca="1">_xlfn.IFS($F111&lt;=AY$7,0,$G111&gt;AY$7,0,AND(AY$7&gt;$G111,AY$7&lt;$H111),$N111/12*0.5,$H111&lt;AY$7,$N111/12)</f>
        <v>120.83333333333333</v>
      </c>
    </row>
    <row r="112" spans="1:51" ht="13" x14ac:dyDescent="0.15">
      <c r="A112" s="47"/>
      <c r="B112" s="87">
        <v>105</v>
      </c>
      <c r="C112" s="87" t="s">
        <v>30</v>
      </c>
      <c r="D112" s="88" t="s">
        <v>15</v>
      </c>
      <c r="E112" s="108">
        <v>46522</v>
      </c>
      <c r="F112" s="108" t="s">
        <v>7</v>
      </c>
      <c r="G112" s="21">
        <f>E112+'Assumptions (START HERE)'!$C$17</f>
        <v>46702</v>
      </c>
      <c r="H112" s="21">
        <f>E112+'Assumptions (START HERE)'!$C$18</f>
        <v>46792</v>
      </c>
      <c r="I112" s="91"/>
      <c r="J112" s="23" cm="1">
        <f t="array" aca="1" ref="J112" ca="1">IF(ISBLANK(I112),
INDEX('Assumptions (START HERE)'!$B$23:$E$26,
MATCH(MID(CELL("filename",$A$1),FIND("]",CELL("filename",$A$1))+1,255),'Assumptions (START HERE)'!$B$23:$B$26,0),
MATCH(J$3,'Assumptions (START HERE)'!$B$23:$E$23,0)),I112)</f>
        <v>1350</v>
      </c>
      <c r="K112" s="91"/>
      <c r="L112" s="23" cm="1">
        <f t="array" aca="1" ref="L112" ca="1">IF(ISBLANK(K112),
INDEX('Assumptions (START HERE)'!$B$23:$E$26,
MATCH(MID(CELL("filename",$A$1),FIND("]",CELL("filename",$A$1))+1,255),'Assumptions (START HERE)'!$B$23:$B$26,0),
MATCH(L$3,'Assumptions (START HERE)'!$B$23:$E$23,0)),K112)</f>
        <v>1450</v>
      </c>
      <c r="M112" s="91"/>
      <c r="N112" s="23" cm="1">
        <f t="array" aca="1" ref="N112" ca="1">IF(ISBLANK(M112),
INDEX('Assumptions (START HERE)'!$B$23:$E$26,
MATCH(MID(CELL("filename",$A$1),FIND("]",CELL("filename",$A$1))+1,255),'Assumptions (START HERE)'!$B$23:$B$26,0),
MATCH(N$3,'Assumptions (START HERE)'!$B$23:$E$23,0)),M112)</f>
        <v>1450</v>
      </c>
      <c r="P112" s="23" cm="1">
        <f t="array" aca="1" ref="P112" ca="1">_xlfn.IFS($F112&lt;=P$7,0,$G112&gt;P$7,0,AND(P$7&gt;$G112,P$7&lt;$H112),$J112/12*0.5,$H112&lt;P$7,$J112/12)</f>
        <v>0</v>
      </c>
      <c r="Q112" s="23" cm="1">
        <f t="array" aca="1" ref="Q112" ca="1">_xlfn.IFS($F112&lt;=Q$7,0,$G112&gt;Q$7,0,AND(Q$7&gt;$G112,Q$7&lt;$H112),$J112/12*0.5,$H112&lt;Q$7,$J112/12)</f>
        <v>0</v>
      </c>
      <c r="R112" s="23" cm="1">
        <f t="array" aca="1" ref="R112" ca="1">_xlfn.IFS($F112&lt;=R$7,0,$G112&gt;R$7,0,AND(R$7&gt;$G112,R$7&lt;$H112),$J112/12*0.5,$H112&lt;R$7,$J112/12)</f>
        <v>0</v>
      </c>
      <c r="S112" s="23" cm="1">
        <f t="array" aca="1" ref="S112" ca="1">_xlfn.IFS($F112&lt;=S$7,0,$G112&gt;S$7,0,AND(S$7&gt;$G112,S$7&lt;$H112),$J112/12*0.5,$H112&lt;S$7,$J112/12)</f>
        <v>0</v>
      </c>
      <c r="T112" s="23" cm="1">
        <f t="array" aca="1" ref="T112" ca="1">_xlfn.IFS($F112&lt;=T$7,0,$G112&gt;T$7,0,AND(T$7&gt;$G112,T$7&lt;$H112),$J112/12*0.5,$H112&lt;T$7,$J112/12)</f>
        <v>0</v>
      </c>
      <c r="U112" s="23" cm="1">
        <f t="array" aca="1" ref="U112" ca="1">_xlfn.IFS($F112&lt;=U$7,0,$G112&gt;U$7,0,AND(U$7&gt;$G112,U$7&lt;$H112),$J112/12*0.5,$H112&lt;U$7,$J112/12)</f>
        <v>0</v>
      </c>
      <c r="V112" s="23" cm="1">
        <f t="array" aca="1" ref="V112" ca="1">_xlfn.IFS($F112&lt;=V$7,0,$G112&gt;V$7,0,AND(V$7&gt;$G112,V$7&lt;$H112),$J112/12*0.5,$H112&lt;V$7,$J112/12)</f>
        <v>0</v>
      </c>
      <c r="W112" s="23" cm="1">
        <f t="array" aca="1" ref="W112" ca="1">_xlfn.IFS($F112&lt;=W$7,0,$G112&gt;W$7,0,AND(W$7&gt;$G112,W$7&lt;$H112),$J112/12*0.5,$H112&lt;W$7,$J112/12)</f>
        <v>0</v>
      </c>
      <c r="X112" s="23" cm="1">
        <f t="array" aca="1" ref="X112" ca="1">_xlfn.IFS($F112&lt;=X$7,0,$G112&gt;X$7,0,AND(X$7&gt;$G112,X$7&lt;$H112),$J112/12*0.5,$H112&lt;X$7,$J112/12)</f>
        <v>0</v>
      </c>
      <c r="Y112" s="23" cm="1">
        <f t="array" aca="1" ref="Y112" ca="1">_xlfn.IFS($F112&lt;=Y$7,0,$G112&gt;Y$7,0,AND(Y$7&gt;$G112,Y$7&lt;$H112),$J112/12*0.5,$H112&lt;Y$7,$J112/12)</f>
        <v>0</v>
      </c>
      <c r="Z112" s="23" cm="1">
        <f t="array" aca="1" ref="Z112" ca="1">_xlfn.IFS($F112&lt;=Z$7,0,$G112&gt;Z$7,0,AND(Z$7&gt;$G112,Z$7&lt;$H112),$J112/12*0.5,$H112&lt;Z$7,$J112/12)</f>
        <v>0</v>
      </c>
      <c r="AA112" s="23" cm="1">
        <f t="array" aca="1" ref="AA112" ca="1">_xlfn.IFS($F112&lt;=AA$7,0,$G112&gt;AA$7,0,AND(AA$7&gt;$G112,AA$7&lt;$H112),$J112/12*0.5,$H112&lt;AA$7,$J112/12)</f>
        <v>0</v>
      </c>
      <c r="AB112" s="23" cm="1">
        <f t="array" aca="1" ref="AB112" ca="1">_xlfn.IFS($F112&lt;=AB$7,0,$G112&gt;AB$7,0,AND(AB$7&gt;$G112,AB$7&lt;$H112),$J112/12*0.5,$H112&lt;AB$7,$J112/12)</f>
        <v>0</v>
      </c>
      <c r="AC112" s="23" cm="1">
        <f t="array" aca="1" ref="AC112" ca="1">_xlfn.IFS($F112&lt;=AC$7,0,$G112&gt;AC$7,0,AND(AC$7&gt;$G112,AC$7&lt;$H112),$L112/12*0.5,$H112&lt;AC$7,$L112/12)</f>
        <v>0</v>
      </c>
      <c r="AD112" s="23" cm="1">
        <f t="array" aca="1" ref="AD112" ca="1">_xlfn.IFS($F112&lt;=AD$7,0,$G112&gt;AD$7,0,AND(AD$7&gt;$G112,AD$7&lt;$H112),$L112/12*0.5,$H112&lt;AD$7,$L112/12)</f>
        <v>0</v>
      </c>
      <c r="AE112" s="23" cm="1">
        <f t="array" aca="1" ref="AE112" ca="1">_xlfn.IFS($F112&lt;=AE$7,0,$G112&gt;AE$7,0,AND(AE$7&gt;$G112,AE$7&lt;$H112),$L112/12*0.5,$H112&lt;AE$7,$L112/12)</f>
        <v>0</v>
      </c>
      <c r="AF112" s="23" cm="1">
        <f t="array" aca="1" ref="AF112" ca="1">_xlfn.IFS($F112&lt;=AF$7,0,$G112&gt;AF$7,0,AND(AF$7&gt;$G112,AF$7&lt;$H112),$L112/12*0.5,$H112&lt;AF$7,$L112/12)</f>
        <v>0</v>
      </c>
      <c r="AG112" s="23" cm="1">
        <f t="array" aca="1" ref="AG112" ca="1">_xlfn.IFS($F112&lt;=AG$7,0,$G112&gt;AG$7,0,AND(AG$7&gt;$G112,AG$7&lt;$H112),$L112/12*0.5,$H112&lt;AG$7,$L112/12)</f>
        <v>0</v>
      </c>
      <c r="AH112" s="23" cm="1">
        <f t="array" aca="1" ref="AH112" ca="1">_xlfn.IFS($F112&lt;=AH$7,0,$G112&gt;AH$7,0,AND(AH$7&gt;$G112,AH$7&lt;$H112),$L112/12*0.5,$H112&lt;AH$7,$L112/12)</f>
        <v>0</v>
      </c>
      <c r="AI112" s="23" cm="1">
        <f t="array" aca="1" ref="AI112" ca="1">_xlfn.IFS($F112&lt;=AI$7,0,$G112&gt;AI$7,0,AND(AI$7&gt;$G112,AI$7&lt;$H112),$L112/12*0.5,$H112&lt;AI$7,$L112/12)</f>
        <v>0</v>
      </c>
      <c r="AJ112" s="23" cm="1">
        <f t="array" aca="1" ref="AJ112" ca="1">_xlfn.IFS($F112&lt;=AJ$7,0,$G112&gt;AJ$7,0,AND(AJ$7&gt;$G112,AJ$7&lt;$H112),$L112/12*0.5,$H112&lt;AJ$7,$L112/12)</f>
        <v>0</v>
      </c>
      <c r="AK112" s="23" cm="1">
        <f t="array" aca="1" ref="AK112" ca="1">_xlfn.IFS($F112&lt;=AK$7,0,$G112&gt;AK$7,0,AND(AK$7&gt;$G112,AK$7&lt;$H112),$L112/12*0.5,$H112&lt;AK$7,$L112/12)</f>
        <v>0</v>
      </c>
      <c r="AL112" s="23" cm="1">
        <f t="array" aca="1" ref="AL112" ca="1">_xlfn.IFS($F112&lt;=AL$7,0,$G112&gt;AL$7,0,AND(AL$7&gt;$G112,AL$7&lt;$H112),$L112/12*0.5,$H112&lt;AL$7,$L112/12)</f>
        <v>0</v>
      </c>
      <c r="AM112" s="23" cm="1">
        <f t="array" aca="1" ref="AM112" ca="1">_xlfn.IFS($F112&lt;=AM$7,0,$G112&gt;AM$7,0,AND(AM$7&gt;$G112,AM$7&lt;$H112),$L112/12*0.5,$H112&lt;AM$7,$L112/12)</f>
        <v>0</v>
      </c>
      <c r="AN112" s="23" cm="1">
        <f t="array" aca="1" ref="AN112" ca="1">_xlfn.IFS($F112&lt;=AN$7,0,$G112&gt;AN$7,0,AND(AN$7&gt;$G112,AN$7&lt;$H112),$L112/12*0.5,$H112&lt;AN$7,$L112/12)</f>
        <v>0</v>
      </c>
      <c r="AO112" s="23" cm="1">
        <f t="array" aca="1" ref="AO112" ca="1">_xlfn.IFS($F112&lt;=AO$7,0,$G112&gt;AO$7,0,AND(AO$7&gt;$G112,AO$7&lt;$H112),$N112/12*0.5,$H112&lt;AO$7,$N112/12)</f>
        <v>0</v>
      </c>
      <c r="AP112" s="23" cm="1">
        <f t="array" aca="1" ref="AP112" ca="1">_xlfn.IFS($F112&lt;=AP$7,0,$G112&gt;AP$7,0,AND(AP$7&gt;$G112,AP$7&lt;$H112),$N112/12*0.5,$H112&lt;AP$7,$N112/12)</f>
        <v>0</v>
      </c>
      <c r="AQ112" s="23" cm="1">
        <f t="array" aca="1" ref="AQ112" ca="1">_xlfn.IFS($F112&lt;=AQ$7,0,$G112&gt;AQ$7,0,AND(AQ$7&gt;$G112,AQ$7&lt;$H112),$N112/12*0.5,$H112&lt;AQ$7,$N112/12)</f>
        <v>0</v>
      </c>
      <c r="AR112" s="23" cm="1">
        <f t="array" aca="1" ref="AR112" ca="1">_xlfn.IFS($F112&lt;=AR$7,0,$G112&gt;AR$7,0,AND(AR$7&gt;$G112,AR$7&lt;$H112),$N112/12*0.5,$H112&lt;AR$7,$N112/12)</f>
        <v>0</v>
      </c>
      <c r="AS112" s="23" cm="1">
        <f t="array" aca="1" ref="AS112" ca="1">_xlfn.IFS($F112&lt;=AS$7,0,$G112&gt;AS$7,0,AND(AS$7&gt;$G112,AS$7&lt;$H112),$N112/12*0.5,$H112&lt;AS$7,$N112/12)</f>
        <v>0</v>
      </c>
      <c r="AT112" s="23" cm="1">
        <f t="array" aca="1" ref="AT112" ca="1">_xlfn.IFS($F112&lt;=AT$7,0,$G112&gt;AT$7,0,AND(AT$7&gt;$G112,AT$7&lt;$H112),$N112/12*0.5,$H112&lt;AT$7,$N112/12)</f>
        <v>0</v>
      </c>
      <c r="AU112" s="23" cm="1">
        <f t="array" aca="1" ref="AU112" ca="1">_xlfn.IFS($F112&lt;=AU$7,0,$G112&gt;AU$7,0,AND(AU$7&gt;$G112,AU$7&lt;$H112),$N112/12*0.5,$H112&lt;AU$7,$N112/12)</f>
        <v>0</v>
      </c>
      <c r="AV112" s="23" cm="1">
        <f t="array" aca="1" ref="AV112" ca="1">_xlfn.IFS($F112&lt;=AV$7,0,$G112&gt;AV$7,0,AND(AV$7&gt;$G112,AV$7&lt;$H112),$N112/12*0.5,$H112&lt;AV$7,$N112/12)</f>
        <v>0</v>
      </c>
      <c r="AW112" s="23" cm="1">
        <f t="array" aca="1" ref="AW112" ca="1">_xlfn.IFS($F112&lt;=AW$7,0,$G112&gt;AW$7,0,AND(AW$7&gt;$G112,AW$7&lt;$H112),$N112/12*0.5,$H112&lt;AW$7,$N112/12)</f>
        <v>0</v>
      </c>
      <c r="AX112" s="23" cm="1">
        <f t="array" aca="1" ref="AX112" ca="1">_xlfn.IFS($F112&lt;=AX$7,0,$G112&gt;AX$7,0,AND(AX$7&gt;$G112,AX$7&lt;$H112),$N112/12*0.5,$H112&lt;AX$7,$N112/12)</f>
        <v>0</v>
      </c>
      <c r="AY112" s="23" cm="1">
        <f t="array" aca="1" ref="AY112" ca="1">_xlfn.IFS($F112&lt;=AY$7,0,$G112&gt;AY$7,0,AND(AY$7&gt;$G112,AY$7&lt;$H112),$N112/12*0.5,$H112&lt;AY$7,$N112/12)</f>
        <v>60.416666666666664</v>
      </c>
    </row>
    <row r="113" spans="1:51" ht="13" x14ac:dyDescent="0.15">
      <c r="A113" s="47"/>
      <c r="B113" s="87">
        <v>106</v>
      </c>
      <c r="C113" s="87" t="s">
        <v>30</v>
      </c>
      <c r="D113" s="88" t="s">
        <v>15</v>
      </c>
      <c r="E113" s="108">
        <v>46522</v>
      </c>
      <c r="F113" s="108" t="s">
        <v>7</v>
      </c>
      <c r="G113" s="21">
        <f>E113+'Assumptions (START HERE)'!$C$17</f>
        <v>46702</v>
      </c>
      <c r="H113" s="21">
        <f>E113+'Assumptions (START HERE)'!$C$18</f>
        <v>46792</v>
      </c>
      <c r="I113" s="91"/>
      <c r="J113" s="23" cm="1">
        <f t="array" aca="1" ref="J113" ca="1">IF(ISBLANK(I113),
INDEX('Assumptions (START HERE)'!$B$23:$E$26,
MATCH(MID(CELL("filename",$A$1),FIND("]",CELL("filename",$A$1))+1,255),'Assumptions (START HERE)'!$B$23:$B$26,0),
MATCH(J$3,'Assumptions (START HERE)'!$B$23:$E$23,0)),I113)</f>
        <v>1350</v>
      </c>
      <c r="K113" s="91"/>
      <c r="L113" s="23" cm="1">
        <f t="array" aca="1" ref="L113" ca="1">IF(ISBLANK(K113),
INDEX('Assumptions (START HERE)'!$B$23:$E$26,
MATCH(MID(CELL("filename",$A$1),FIND("]",CELL("filename",$A$1))+1,255),'Assumptions (START HERE)'!$B$23:$B$26,0),
MATCH(L$3,'Assumptions (START HERE)'!$B$23:$E$23,0)),K113)</f>
        <v>1450</v>
      </c>
      <c r="M113" s="91"/>
      <c r="N113" s="23" cm="1">
        <f t="array" aca="1" ref="N113" ca="1">IF(ISBLANK(M113),
INDEX('Assumptions (START HERE)'!$B$23:$E$26,
MATCH(MID(CELL("filename",$A$1),FIND("]",CELL("filename",$A$1))+1,255),'Assumptions (START HERE)'!$B$23:$B$26,0),
MATCH(N$3,'Assumptions (START HERE)'!$B$23:$E$23,0)),M113)</f>
        <v>1450</v>
      </c>
      <c r="P113" s="23" cm="1">
        <f t="array" aca="1" ref="P113" ca="1">_xlfn.IFS($F113&lt;=P$7,0,$G113&gt;P$7,0,AND(P$7&gt;$G113,P$7&lt;$H113),$J113/12*0.5,$H113&lt;P$7,$J113/12)</f>
        <v>0</v>
      </c>
      <c r="Q113" s="23" cm="1">
        <f t="array" aca="1" ref="Q113" ca="1">_xlfn.IFS($F113&lt;=Q$7,0,$G113&gt;Q$7,0,AND(Q$7&gt;$G113,Q$7&lt;$H113),$J113/12*0.5,$H113&lt;Q$7,$J113/12)</f>
        <v>0</v>
      </c>
      <c r="R113" s="23" cm="1">
        <f t="array" aca="1" ref="R113" ca="1">_xlfn.IFS($F113&lt;=R$7,0,$G113&gt;R$7,0,AND(R$7&gt;$G113,R$7&lt;$H113),$J113/12*0.5,$H113&lt;R$7,$J113/12)</f>
        <v>0</v>
      </c>
      <c r="S113" s="23" cm="1">
        <f t="array" aca="1" ref="S113" ca="1">_xlfn.IFS($F113&lt;=S$7,0,$G113&gt;S$7,0,AND(S$7&gt;$G113,S$7&lt;$H113),$J113/12*0.5,$H113&lt;S$7,$J113/12)</f>
        <v>0</v>
      </c>
      <c r="T113" s="23" cm="1">
        <f t="array" aca="1" ref="T113" ca="1">_xlfn.IFS($F113&lt;=T$7,0,$G113&gt;T$7,0,AND(T$7&gt;$G113,T$7&lt;$H113),$J113/12*0.5,$H113&lt;T$7,$J113/12)</f>
        <v>0</v>
      </c>
      <c r="U113" s="23" cm="1">
        <f t="array" aca="1" ref="U113" ca="1">_xlfn.IFS($F113&lt;=U$7,0,$G113&gt;U$7,0,AND(U$7&gt;$G113,U$7&lt;$H113),$J113/12*0.5,$H113&lt;U$7,$J113/12)</f>
        <v>0</v>
      </c>
      <c r="V113" s="23" cm="1">
        <f t="array" aca="1" ref="V113" ca="1">_xlfn.IFS($F113&lt;=V$7,0,$G113&gt;V$7,0,AND(V$7&gt;$G113,V$7&lt;$H113),$J113/12*0.5,$H113&lt;V$7,$J113/12)</f>
        <v>0</v>
      </c>
      <c r="W113" s="23" cm="1">
        <f t="array" aca="1" ref="W113" ca="1">_xlfn.IFS($F113&lt;=W$7,0,$G113&gt;W$7,0,AND(W$7&gt;$G113,W$7&lt;$H113),$J113/12*0.5,$H113&lt;W$7,$J113/12)</f>
        <v>0</v>
      </c>
      <c r="X113" s="23" cm="1">
        <f t="array" aca="1" ref="X113" ca="1">_xlfn.IFS($F113&lt;=X$7,0,$G113&gt;X$7,0,AND(X$7&gt;$G113,X$7&lt;$H113),$J113/12*0.5,$H113&lt;X$7,$J113/12)</f>
        <v>0</v>
      </c>
      <c r="Y113" s="23" cm="1">
        <f t="array" aca="1" ref="Y113" ca="1">_xlfn.IFS($F113&lt;=Y$7,0,$G113&gt;Y$7,0,AND(Y$7&gt;$G113,Y$7&lt;$H113),$J113/12*0.5,$H113&lt;Y$7,$J113/12)</f>
        <v>0</v>
      </c>
      <c r="Z113" s="23" cm="1">
        <f t="array" aca="1" ref="Z113" ca="1">_xlfn.IFS($F113&lt;=Z$7,0,$G113&gt;Z$7,0,AND(Z$7&gt;$G113,Z$7&lt;$H113),$J113/12*0.5,$H113&lt;Z$7,$J113/12)</f>
        <v>0</v>
      </c>
      <c r="AA113" s="23" cm="1">
        <f t="array" aca="1" ref="AA113" ca="1">_xlfn.IFS($F113&lt;=AA$7,0,$G113&gt;AA$7,0,AND(AA$7&gt;$G113,AA$7&lt;$H113),$J113/12*0.5,$H113&lt;AA$7,$J113/12)</f>
        <v>0</v>
      </c>
      <c r="AB113" s="23" cm="1">
        <f t="array" aca="1" ref="AB113" ca="1">_xlfn.IFS($F113&lt;=AB$7,0,$G113&gt;AB$7,0,AND(AB$7&gt;$G113,AB$7&lt;$H113),$J113/12*0.5,$H113&lt;AB$7,$J113/12)</f>
        <v>0</v>
      </c>
      <c r="AC113" s="23" cm="1">
        <f t="array" aca="1" ref="AC113" ca="1">_xlfn.IFS($F113&lt;=AC$7,0,$G113&gt;AC$7,0,AND(AC$7&gt;$G113,AC$7&lt;$H113),$L113/12*0.5,$H113&lt;AC$7,$L113/12)</f>
        <v>0</v>
      </c>
      <c r="AD113" s="23" cm="1">
        <f t="array" aca="1" ref="AD113" ca="1">_xlfn.IFS($F113&lt;=AD$7,0,$G113&gt;AD$7,0,AND(AD$7&gt;$G113,AD$7&lt;$H113),$L113/12*0.5,$H113&lt;AD$7,$L113/12)</f>
        <v>0</v>
      </c>
      <c r="AE113" s="23" cm="1">
        <f t="array" aca="1" ref="AE113" ca="1">_xlfn.IFS($F113&lt;=AE$7,0,$G113&gt;AE$7,0,AND(AE$7&gt;$G113,AE$7&lt;$H113),$L113/12*0.5,$H113&lt;AE$7,$L113/12)</f>
        <v>0</v>
      </c>
      <c r="AF113" s="23" cm="1">
        <f t="array" aca="1" ref="AF113" ca="1">_xlfn.IFS($F113&lt;=AF$7,0,$G113&gt;AF$7,0,AND(AF$7&gt;$G113,AF$7&lt;$H113),$L113/12*0.5,$H113&lt;AF$7,$L113/12)</f>
        <v>0</v>
      </c>
      <c r="AG113" s="23" cm="1">
        <f t="array" aca="1" ref="AG113" ca="1">_xlfn.IFS($F113&lt;=AG$7,0,$G113&gt;AG$7,0,AND(AG$7&gt;$G113,AG$7&lt;$H113),$L113/12*0.5,$H113&lt;AG$7,$L113/12)</f>
        <v>0</v>
      </c>
      <c r="AH113" s="23" cm="1">
        <f t="array" aca="1" ref="AH113" ca="1">_xlfn.IFS($F113&lt;=AH$7,0,$G113&gt;AH$7,0,AND(AH$7&gt;$G113,AH$7&lt;$H113),$L113/12*0.5,$H113&lt;AH$7,$L113/12)</f>
        <v>0</v>
      </c>
      <c r="AI113" s="23" cm="1">
        <f t="array" aca="1" ref="AI113" ca="1">_xlfn.IFS($F113&lt;=AI$7,0,$G113&gt;AI$7,0,AND(AI$7&gt;$G113,AI$7&lt;$H113),$L113/12*0.5,$H113&lt;AI$7,$L113/12)</f>
        <v>0</v>
      </c>
      <c r="AJ113" s="23" cm="1">
        <f t="array" aca="1" ref="AJ113" ca="1">_xlfn.IFS($F113&lt;=AJ$7,0,$G113&gt;AJ$7,0,AND(AJ$7&gt;$G113,AJ$7&lt;$H113),$L113/12*0.5,$H113&lt;AJ$7,$L113/12)</f>
        <v>0</v>
      </c>
      <c r="AK113" s="23" cm="1">
        <f t="array" aca="1" ref="AK113" ca="1">_xlfn.IFS($F113&lt;=AK$7,0,$G113&gt;AK$7,0,AND(AK$7&gt;$G113,AK$7&lt;$H113),$L113/12*0.5,$H113&lt;AK$7,$L113/12)</f>
        <v>0</v>
      </c>
      <c r="AL113" s="23" cm="1">
        <f t="array" aca="1" ref="AL113" ca="1">_xlfn.IFS($F113&lt;=AL$7,0,$G113&gt;AL$7,0,AND(AL$7&gt;$G113,AL$7&lt;$H113),$L113/12*0.5,$H113&lt;AL$7,$L113/12)</f>
        <v>0</v>
      </c>
      <c r="AM113" s="23" cm="1">
        <f t="array" aca="1" ref="AM113" ca="1">_xlfn.IFS($F113&lt;=AM$7,0,$G113&gt;AM$7,0,AND(AM$7&gt;$G113,AM$7&lt;$H113),$L113/12*0.5,$H113&lt;AM$7,$L113/12)</f>
        <v>0</v>
      </c>
      <c r="AN113" s="23" cm="1">
        <f t="array" aca="1" ref="AN113" ca="1">_xlfn.IFS($F113&lt;=AN$7,0,$G113&gt;AN$7,0,AND(AN$7&gt;$G113,AN$7&lt;$H113),$L113/12*0.5,$H113&lt;AN$7,$L113/12)</f>
        <v>0</v>
      </c>
      <c r="AO113" s="23" cm="1">
        <f t="array" aca="1" ref="AO113" ca="1">_xlfn.IFS($F113&lt;=AO$7,0,$G113&gt;AO$7,0,AND(AO$7&gt;$G113,AO$7&lt;$H113),$N113/12*0.5,$H113&lt;AO$7,$N113/12)</f>
        <v>0</v>
      </c>
      <c r="AP113" s="23" cm="1">
        <f t="array" aca="1" ref="AP113" ca="1">_xlfn.IFS($F113&lt;=AP$7,0,$G113&gt;AP$7,0,AND(AP$7&gt;$G113,AP$7&lt;$H113),$N113/12*0.5,$H113&lt;AP$7,$N113/12)</f>
        <v>0</v>
      </c>
      <c r="AQ113" s="23" cm="1">
        <f t="array" aca="1" ref="AQ113" ca="1">_xlfn.IFS($F113&lt;=AQ$7,0,$G113&gt;AQ$7,0,AND(AQ$7&gt;$G113,AQ$7&lt;$H113),$N113/12*0.5,$H113&lt;AQ$7,$N113/12)</f>
        <v>0</v>
      </c>
      <c r="AR113" s="23" cm="1">
        <f t="array" aca="1" ref="AR113" ca="1">_xlfn.IFS($F113&lt;=AR$7,0,$G113&gt;AR$7,0,AND(AR$7&gt;$G113,AR$7&lt;$H113),$N113/12*0.5,$H113&lt;AR$7,$N113/12)</f>
        <v>0</v>
      </c>
      <c r="AS113" s="23" cm="1">
        <f t="array" aca="1" ref="AS113" ca="1">_xlfn.IFS($F113&lt;=AS$7,0,$G113&gt;AS$7,0,AND(AS$7&gt;$G113,AS$7&lt;$H113),$N113/12*0.5,$H113&lt;AS$7,$N113/12)</f>
        <v>0</v>
      </c>
      <c r="AT113" s="23" cm="1">
        <f t="array" aca="1" ref="AT113" ca="1">_xlfn.IFS($F113&lt;=AT$7,0,$G113&gt;AT$7,0,AND(AT$7&gt;$G113,AT$7&lt;$H113),$N113/12*0.5,$H113&lt;AT$7,$N113/12)</f>
        <v>0</v>
      </c>
      <c r="AU113" s="23" cm="1">
        <f t="array" aca="1" ref="AU113" ca="1">_xlfn.IFS($F113&lt;=AU$7,0,$G113&gt;AU$7,0,AND(AU$7&gt;$G113,AU$7&lt;$H113),$N113/12*0.5,$H113&lt;AU$7,$N113/12)</f>
        <v>0</v>
      </c>
      <c r="AV113" s="23" cm="1">
        <f t="array" aca="1" ref="AV113" ca="1">_xlfn.IFS($F113&lt;=AV$7,0,$G113&gt;AV$7,0,AND(AV$7&gt;$G113,AV$7&lt;$H113),$N113/12*0.5,$H113&lt;AV$7,$N113/12)</f>
        <v>0</v>
      </c>
      <c r="AW113" s="23" cm="1">
        <f t="array" aca="1" ref="AW113" ca="1">_xlfn.IFS($F113&lt;=AW$7,0,$G113&gt;AW$7,0,AND(AW$7&gt;$G113,AW$7&lt;$H113),$N113/12*0.5,$H113&lt;AW$7,$N113/12)</f>
        <v>0</v>
      </c>
      <c r="AX113" s="23" cm="1">
        <f t="array" aca="1" ref="AX113" ca="1">_xlfn.IFS($F113&lt;=AX$7,0,$G113&gt;AX$7,0,AND(AX$7&gt;$G113,AX$7&lt;$H113),$N113/12*0.5,$H113&lt;AX$7,$N113/12)</f>
        <v>0</v>
      </c>
      <c r="AY113" s="23" cm="1">
        <f t="array" aca="1" ref="AY113" ca="1">_xlfn.IFS($F113&lt;=AY$7,0,$G113&gt;AY$7,0,AND(AY$7&gt;$G113,AY$7&lt;$H113),$N113/12*0.5,$H113&lt;AY$7,$N113/12)</f>
        <v>60.416666666666664</v>
      </c>
    </row>
    <row r="114" spans="1:51" ht="13" x14ac:dyDescent="0.15">
      <c r="A114" s="47"/>
      <c r="B114" s="87">
        <v>107</v>
      </c>
      <c r="C114" s="87" t="s">
        <v>30</v>
      </c>
      <c r="D114" s="88" t="s">
        <v>15</v>
      </c>
      <c r="E114" s="108">
        <v>46522</v>
      </c>
      <c r="F114" s="108" t="s">
        <v>7</v>
      </c>
      <c r="G114" s="21">
        <f>E114+'Assumptions (START HERE)'!$C$17</f>
        <v>46702</v>
      </c>
      <c r="H114" s="21">
        <f>E114+'Assumptions (START HERE)'!$C$18</f>
        <v>46792</v>
      </c>
      <c r="I114" s="91"/>
      <c r="J114" s="23" cm="1">
        <f t="array" aca="1" ref="J114" ca="1">IF(ISBLANK(I114),
INDEX('Assumptions (START HERE)'!$B$23:$E$26,
MATCH(MID(CELL("filename",$A$1),FIND("]",CELL("filename",$A$1))+1,255),'Assumptions (START HERE)'!$B$23:$B$26,0),
MATCH(J$3,'Assumptions (START HERE)'!$B$23:$E$23,0)),I114)</f>
        <v>1350</v>
      </c>
      <c r="K114" s="91"/>
      <c r="L114" s="23" cm="1">
        <f t="array" aca="1" ref="L114" ca="1">IF(ISBLANK(K114),
INDEX('Assumptions (START HERE)'!$B$23:$E$26,
MATCH(MID(CELL("filename",$A$1),FIND("]",CELL("filename",$A$1))+1,255),'Assumptions (START HERE)'!$B$23:$B$26,0),
MATCH(L$3,'Assumptions (START HERE)'!$B$23:$E$23,0)),K114)</f>
        <v>1450</v>
      </c>
      <c r="M114" s="91"/>
      <c r="N114" s="23" cm="1">
        <f t="array" aca="1" ref="N114" ca="1">IF(ISBLANK(M114),
INDEX('Assumptions (START HERE)'!$B$23:$E$26,
MATCH(MID(CELL("filename",$A$1),FIND("]",CELL("filename",$A$1))+1,255),'Assumptions (START HERE)'!$B$23:$B$26,0),
MATCH(N$3,'Assumptions (START HERE)'!$B$23:$E$23,0)),M114)</f>
        <v>1450</v>
      </c>
      <c r="P114" s="23" cm="1">
        <f t="array" aca="1" ref="P114" ca="1">_xlfn.IFS($F114&lt;=P$7,0,$G114&gt;P$7,0,AND(P$7&gt;$G114,P$7&lt;$H114),$J114/12*0.5,$H114&lt;P$7,$J114/12)</f>
        <v>0</v>
      </c>
      <c r="Q114" s="23" cm="1">
        <f t="array" aca="1" ref="Q114" ca="1">_xlfn.IFS($F114&lt;=Q$7,0,$G114&gt;Q$7,0,AND(Q$7&gt;$G114,Q$7&lt;$H114),$J114/12*0.5,$H114&lt;Q$7,$J114/12)</f>
        <v>0</v>
      </c>
      <c r="R114" s="23" cm="1">
        <f t="array" aca="1" ref="R114" ca="1">_xlfn.IFS($F114&lt;=R$7,0,$G114&gt;R$7,0,AND(R$7&gt;$G114,R$7&lt;$H114),$J114/12*0.5,$H114&lt;R$7,$J114/12)</f>
        <v>0</v>
      </c>
      <c r="S114" s="23" cm="1">
        <f t="array" aca="1" ref="S114" ca="1">_xlfn.IFS($F114&lt;=S$7,0,$G114&gt;S$7,0,AND(S$7&gt;$G114,S$7&lt;$H114),$J114/12*0.5,$H114&lt;S$7,$J114/12)</f>
        <v>0</v>
      </c>
      <c r="T114" s="23" cm="1">
        <f t="array" aca="1" ref="T114" ca="1">_xlfn.IFS($F114&lt;=T$7,0,$G114&gt;T$7,0,AND(T$7&gt;$G114,T$7&lt;$H114),$J114/12*0.5,$H114&lt;T$7,$J114/12)</f>
        <v>0</v>
      </c>
      <c r="U114" s="23" cm="1">
        <f t="array" aca="1" ref="U114" ca="1">_xlfn.IFS($F114&lt;=U$7,0,$G114&gt;U$7,0,AND(U$7&gt;$G114,U$7&lt;$H114),$J114/12*0.5,$H114&lt;U$7,$J114/12)</f>
        <v>0</v>
      </c>
      <c r="V114" s="23" cm="1">
        <f t="array" aca="1" ref="V114" ca="1">_xlfn.IFS($F114&lt;=V$7,0,$G114&gt;V$7,0,AND(V$7&gt;$G114,V$7&lt;$H114),$J114/12*0.5,$H114&lt;V$7,$J114/12)</f>
        <v>0</v>
      </c>
      <c r="W114" s="23" cm="1">
        <f t="array" aca="1" ref="W114" ca="1">_xlfn.IFS($F114&lt;=W$7,0,$G114&gt;W$7,0,AND(W$7&gt;$G114,W$7&lt;$H114),$J114/12*0.5,$H114&lt;W$7,$J114/12)</f>
        <v>0</v>
      </c>
      <c r="X114" s="23" cm="1">
        <f t="array" aca="1" ref="X114" ca="1">_xlfn.IFS($F114&lt;=X$7,0,$G114&gt;X$7,0,AND(X$7&gt;$G114,X$7&lt;$H114),$J114/12*0.5,$H114&lt;X$7,$J114/12)</f>
        <v>0</v>
      </c>
      <c r="Y114" s="23" cm="1">
        <f t="array" aca="1" ref="Y114" ca="1">_xlfn.IFS($F114&lt;=Y$7,0,$G114&gt;Y$7,0,AND(Y$7&gt;$G114,Y$7&lt;$H114),$J114/12*0.5,$H114&lt;Y$7,$J114/12)</f>
        <v>0</v>
      </c>
      <c r="Z114" s="23" cm="1">
        <f t="array" aca="1" ref="Z114" ca="1">_xlfn.IFS($F114&lt;=Z$7,0,$G114&gt;Z$7,0,AND(Z$7&gt;$G114,Z$7&lt;$H114),$J114/12*0.5,$H114&lt;Z$7,$J114/12)</f>
        <v>0</v>
      </c>
      <c r="AA114" s="23" cm="1">
        <f t="array" aca="1" ref="AA114" ca="1">_xlfn.IFS($F114&lt;=AA$7,0,$G114&gt;AA$7,0,AND(AA$7&gt;$G114,AA$7&lt;$H114),$J114/12*0.5,$H114&lt;AA$7,$J114/12)</f>
        <v>0</v>
      </c>
      <c r="AB114" s="23" cm="1">
        <f t="array" aca="1" ref="AB114" ca="1">_xlfn.IFS($F114&lt;=AB$7,0,$G114&gt;AB$7,0,AND(AB$7&gt;$G114,AB$7&lt;$H114),$J114/12*0.5,$H114&lt;AB$7,$J114/12)</f>
        <v>0</v>
      </c>
      <c r="AC114" s="23" cm="1">
        <f t="array" aca="1" ref="AC114" ca="1">_xlfn.IFS($F114&lt;=AC$7,0,$G114&gt;AC$7,0,AND(AC$7&gt;$G114,AC$7&lt;$H114),$L114/12*0.5,$H114&lt;AC$7,$L114/12)</f>
        <v>0</v>
      </c>
      <c r="AD114" s="23" cm="1">
        <f t="array" aca="1" ref="AD114" ca="1">_xlfn.IFS($F114&lt;=AD$7,0,$G114&gt;AD$7,0,AND(AD$7&gt;$G114,AD$7&lt;$H114),$L114/12*0.5,$H114&lt;AD$7,$L114/12)</f>
        <v>0</v>
      </c>
      <c r="AE114" s="23" cm="1">
        <f t="array" aca="1" ref="AE114" ca="1">_xlfn.IFS($F114&lt;=AE$7,0,$G114&gt;AE$7,0,AND(AE$7&gt;$G114,AE$7&lt;$H114),$L114/12*0.5,$H114&lt;AE$7,$L114/12)</f>
        <v>0</v>
      </c>
      <c r="AF114" s="23" cm="1">
        <f t="array" aca="1" ref="AF114" ca="1">_xlfn.IFS($F114&lt;=AF$7,0,$G114&gt;AF$7,0,AND(AF$7&gt;$G114,AF$7&lt;$H114),$L114/12*0.5,$H114&lt;AF$7,$L114/12)</f>
        <v>0</v>
      </c>
      <c r="AG114" s="23" cm="1">
        <f t="array" aca="1" ref="AG114" ca="1">_xlfn.IFS($F114&lt;=AG$7,0,$G114&gt;AG$7,0,AND(AG$7&gt;$G114,AG$7&lt;$H114),$L114/12*0.5,$H114&lt;AG$7,$L114/12)</f>
        <v>0</v>
      </c>
      <c r="AH114" s="23" cm="1">
        <f t="array" aca="1" ref="AH114" ca="1">_xlfn.IFS($F114&lt;=AH$7,0,$G114&gt;AH$7,0,AND(AH$7&gt;$G114,AH$7&lt;$H114),$L114/12*0.5,$H114&lt;AH$7,$L114/12)</f>
        <v>0</v>
      </c>
      <c r="AI114" s="23" cm="1">
        <f t="array" aca="1" ref="AI114" ca="1">_xlfn.IFS($F114&lt;=AI$7,0,$G114&gt;AI$7,0,AND(AI$7&gt;$G114,AI$7&lt;$H114),$L114/12*0.5,$H114&lt;AI$7,$L114/12)</f>
        <v>0</v>
      </c>
      <c r="AJ114" s="23" cm="1">
        <f t="array" aca="1" ref="AJ114" ca="1">_xlfn.IFS($F114&lt;=AJ$7,0,$G114&gt;AJ$7,0,AND(AJ$7&gt;$G114,AJ$7&lt;$H114),$L114/12*0.5,$H114&lt;AJ$7,$L114/12)</f>
        <v>0</v>
      </c>
      <c r="AK114" s="23" cm="1">
        <f t="array" aca="1" ref="AK114" ca="1">_xlfn.IFS($F114&lt;=AK$7,0,$G114&gt;AK$7,0,AND(AK$7&gt;$G114,AK$7&lt;$H114),$L114/12*0.5,$H114&lt;AK$7,$L114/12)</f>
        <v>0</v>
      </c>
      <c r="AL114" s="23" cm="1">
        <f t="array" aca="1" ref="AL114" ca="1">_xlfn.IFS($F114&lt;=AL$7,0,$G114&gt;AL$7,0,AND(AL$7&gt;$G114,AL$7&lt;$H114),$L114/12*0.5,$H114&lt;AL$7,$L114/12)</f>
        <v>0</v>
      </c>
      <c r="AM114" s="23" cm="1">
        <f t="array" aca="1" ref="AM114" ca="1">_xlfn.IFS($F114&lt;=AM$7,0,$G114&gt;AM$7,0,AND(AM$7&gt;$G114,AM$7&lt;$H114),$L114/12*0.5,$H114&lt;AM$7,$L114/12)</f>
        <v>0</v>
      </c>
      <c r="AN114" s="23" cm="1">
        <f t="array" aca="1" ref="AN114" ca="1">_xlfn.IFS($F114&lt;=AN$7,0,$G114&gt;AN$7,0,AND(AN$7&gt;$G114,AN$7&lt;$H114),$L114/12*0.5,$H114&lt;AN$7,$L114/12)</f>
        <v>0</v>
      </c>
      <c r="AO114" s="23" cm="1">
        <f t="array" aca="1" ref="AO114" ca="1">_xlfn.IFS($F114&lt;=AO$7,0,$G114&gt;AO$7,0,AND(AO$7&gt;$G114,AO$7&lt;$H114),$N114/12*0.5,$H114&lt;AO$7,$N114/12)</f>
        <v>0</v>
      </c>
      <c r="AP114" s="23" cm="1">
        <f t="array" aca="1" ref="AP114" ca="1">_xlfn.IFS($F114&lt;=AP$7,0,$G114&gt;AP$7,0,AND(AP$7&gt;$G114,AP$7&lt;$H114),$N114/12*0.5,$H114&lt;AP$7,$N114/12)</f>
        <v>0</v>
      </c>
      <c r="AQ114" s="23" cm="1">
        <f t="array" aca="1" ref="AQ114" ca="1">_xlfn.IFS($F114&lt;=AQ$7,0,$G114&gt;AQ$7,0,AND(AQ$7&gt;$G114,AQ$7&lt;$H114),$N114/12*0.5,$H114&lt;AQ$7,$N114/12)</f>
        <v>0</v>
      </c>
      <c r="AR114" s="23" cm="1">
        <f t="array" aca="1" ref="AR114" ca="1">_xlfn.IFS($F114&lt;=AR$7,0,$G114&gt;AR$7,0,AND(AR$7&gt;$G114,AR$7&lt;$H114),$N114/12*0.5,$H114&lt;AR$7,$N114/12)</f>
        <v>0</v>
      </c>
      <c r="AS114" s="23" cm="1">
        <f t="array" aca="1" ref="AS114" ca="1">_xlfn.IFS($F114&lt;=AS$7,0,$G114&gt;AS$7,0,AND(AS$7&gt;$G114,AS$7&lt;$H114),$N114/12*0.5,$H114&lt;AS$7,$N114/12)</f>
        <v>0</v>
      </c>
      <c r="AT114" s="23" cm="1">
        <f t="array" aca="1" ref="AT114" ca="1">_xlfn.IFS($F114&lt;=AT$7,0,$G114&gt;AT$7,0,AND(AT$7&gt;$G114,AT$7&lt;$H114),$N114/12*0.5,$H114&lt;AT$7,$N114/12)</f>
        <v>0</v>
      </c>
      <c r="AU114" s="23" cm="1">
        <f t="array" aca="1" ref="AU114" ca="1">_xlfn.IFS($F114&lt;=AU$7,0,$G114&gt;AU$7,0,AND(AU$7&gt;$G114,AU$7&lt;$H114),$N114/12*0.5,$H114&lt;AU$7,$N114/12)</f>
        <v>0</v>
      </c>
      <c r="AV114" s="23" cm="1">
        <f t="array" aca="1" ref="AV114" ca="1">_xlfn.IFS($F114&lt;=AV$7,0,$G114&gt;AV$7,0,AND(AV$7&gt;$G114,AV$7&lt;$H114),$N114/12*0.5,$H114&lt;AV$7,$N114/12)</f>
        <v>0</v>
      </c>
      <c r="AW114" s="23" cm="1">
        <f t="array" aca="1" ref="AW114" ca="1">_xlfn.IFS($F114&lt;=AW$7,0,$G114&gt;AW$7,0,AND(AW$7&gt;$G114,AW$7&lt;$H114),$N114/12*0.5,$H114&lt;AW$7,$N114/12)</f>
        <v>0</v>
      </c>
      <c r="AX114" s="23" cm="1">
        <f t="array" aca="1" ref="AX114" ca="1">_xlfn.IFS($F114&lt;=AX$7,0,$G114&gt;AX$7,0,AND(AX$7&gt;$G114,AX$7&lt;$H114),$N114/12*0.5,$H114&lt;AX$7,$N114/12)</f>
        <v>0</v>
      </c>
      <c r="AY114" s="23" cm="1">
        <f t="array" aca="1" ref="AY114" ca="1">_xlfn.IFS($F114&lt;=AY$7,0,$G114&gt;AY$7,0,AND(AY$7&gt;$G114,AY$7&lt;$H114),$N114/12*0.5,$H114&lt;AY$7,$N114/12)</f>
        <v>60.416666666666664</v>
      </c>
    </row>
    <row r="115" spans="1:51" ht="13" x14ac:dyDescent="0.15">
      <c r="A115" s="47"/>
      <c r="B115" s="87">
        <v>108</v>
      </c>
      <c r="C115" s="87" t="s">
        <v>30</v>
      </c>
      <c r="D115" s="88" t="s">
        <v>15</v>
      </c>
      <c r="E115" s="108">
        <v>46522</v>
      </c>
      <c r="F115" s="108" t="s">
        <v>7</v>
      </c>
      <c r="G115" s="21">
        <f>E115+'Assumptions (START HERE)'!$C$17</f>
        <v>46702</v>
      </c>
      <c r="H115" s="21">
        <f>E115+'Assumptions (START HERE)'!$C$18</f>
        <v>46792</v>
      </c>
      <c r="I115" s="91"/>
      <c r="J115" s="23" cm="1">
        <f t="array" aca="1" ref="J115" ca="1">IF(ISBLANK(I115),
INDEX('Assumptions (START HERE)'!$B$23:$E$26,
MATCH(MID(CELL("filename",$A$1),FIND("]",CELL("filename",$A$1))+1,255),'Assumptions (START HERE)'!$B$23:$B$26,0),
MATCH(J$3,'Assumptions (START HERE)'!$B$23:$E$23,0)),I115)</f>
        <v>1350</v>
      </c>
      <c r="K115" s="91"/>
      <c r="L115" s="23" cm="1">
        <f t="array" aca="1" ref="L115" ca="1">IF(ISBLANK(K115),
INDEX('Assumptions (START HERE)'!$B$23:$E$26,
MATCH(MID(CELL("filename",$A$1),FIND("]",CELL("filename",$A$1))+1,255),'Assumptions (START HERE)'!$B$23:$B$26,0),
MATCH(L$3,'Assumptions (START HERE)'!$B$23:$E$23,0)),K115)</f>
        <v>1450</v>
      </c>
      <c r="M115" s="91"/>
      <c r="N115" s="23" cm="1">
        <f t="array" aca="1" ref="N115" ca="1">IF(ISBLANK(M115),
INDEX('Assumptions (START HERE)'!$B$23:$E$26,
MATCH(MID(CELL("filename",$A$1),FIND("]",CELL("filename",$A$1))+1,255),'Assumptions (START HERE)'!$B$23:$B$26,0),
MATCH(N$3,'Assumptions (START HERE)'!$B$23:$E$23,0)),M115)</f>
        <v>1450</v>
      </c>
      <c r="P115" s="23" cm="1">
        <f t="array" aca="1" ref="P115" ca="1">_xlfn.IFS($F115&lt;=P$7,0,$G115&gt;P$7,0,AND(P$7&gt;$G115,P$7&lt;$H115),$J115/12*0.5,$H115&lt;P$7,$J115/12)</f>
        <v>0</v>
      </c>
      <c r="Q115" s="23" cm="1">
        <f t="array" aca="1" ref="Q115" ca="1">_xlfn.IFS($F115&lt;=Q$7,0,$G115&gt;Q$7,0,AND(Q$7&gt;$G115,Q$7&lt;$H115),$J115/12*0.5,$H115&lt;Q$7,$J115/12)</f>
        <v>0</v>
      </c>
      <c r="R115" s="23" cm="1">
        <f t="array" aca="1" ref="R115" ca="1">_xlfn.IFS($F115&lt;=R$7,0,$G115&gt;R$7,0,AND(R$7&gt;$G115,R$7&lt;$H115),$J115/12*0.5,$H115&lt;R$7,$J115/12)</f>
        <v>0</v>
      </c>
      <c r="S115" s="23" cm="1">
        <f t="array" aca="1" ref="S115" ca="1">_xlfn.IFS($F115&lt;=S$7,0,$G115&gt;S$7,0,AND(S$7&gt;$G115,S$7&lt;$H115),$J115/12*0.5,$H115&lt;S$7,$J115/12)</f>
        <v>0</v>
      </c>
      <c r="T115" s="23" cm="1">
        <f t="array" aca="1" ref="T115" ca="1">_xlfn.IFS($F115&lt;=T$7,0,$G115&gt;T$7,0,AND(T$7&gt;$G115,T$7&lt;$H115),$J115/12*0.5,$H115&lt;T$7,$J115/12)</f>
        <v>0</v>
      </c>
      <c r="U115" s="23" cm="1">
        <f t="array" aca="1" ref="U115" ca="1">_xlfn.IFS($F115&lt;=U$7,0,$G115&gt;U$7,0,AND(U$7&gt;$G115,U$7&lt;$H115),$J115/12*0.5,$H115&lt;U$7,$J115/12)</f>
        <v>0</v>
      </c>
      <c r="V115" s="23" cm="1">
        <f t="array" aca="1" ref="V115" ca="1">_xlfn.IFS($F115&lt;=V$7,0,$G115&gt;V$7,0,AND(V$7&gt;$G115,V$7&lt;$H115),$J115/12*0.5,$H115&lt;V$7,$J115/12)</f>
        <v>0</v>
      </c>
      <c r="W115" s="23" cm="1">
        <f t="array" aca="1" ref="W115" ca="1">_xlfn.IFS($F115&lt;=W$7,0,$G115&gt;W$7,0,AND(W$7&gt;$G115,W$7&lt;$H115),$J115/12*0.5,$H115&lt;W$7,$J115/12)</f>
        <v>0</v>
      </c>
      <c r="X115" s="23" cm="1">
        <f t="array" aca="1" ref="X115" ca="1">_xlfn.IFS($F115&lt;=X$7,0,$G115&gt;X$7,0,AND(X$7&gt;$G115,X$7&lt;$H115),$J115/12*0.5,$H115&lt;X$7,$J115/12)</f>
        <v>0</v>
      </c>
      <c r="Y115" s="23" cm="1">
        <f t="array" aca="1" ref="Y115" ca="1">_xlfn.IFS($F115&lt;=Y$7,0,$G115&gt;Y$7,0,AND(Y$7&gt;$G115,Y$7&lt;$H115),$J115/12*0.5,$H115&lt;Y$7,$J115/12)</f>
        <v>0</v>
      </c>
      <c r="Z115" s="23" cm="1">
        <f t="array" aca="1" ref="Z115" ca="1">_xlfn.IFS($F115&lt;=Z$7,0,$G115&gt;Z$7,0,AND(Z$7&gt;$G115,Z$7&lt;$H115),$J115/12*0.5,$H115&lt;Z$7,$J115/12)</f>
        <v>0</v>
      </c>
      <c r="AA115" s="23" cm="1">
        <f t="array" aca="1" ref="AA115" ca="1">_xlfn.IFS($F115&lt;=AA$7,0,$G115&gt;AA$7,0,AND(AA$7&gt;$G115,AA$7&lt;$H115),$J115/12*0.5,$H115&lt;AA$7,$J115/12)</f>
        <v>0</v>
      </c>
      <c r="AB115" s="23" cm="1">
        <f t="array" aca="1" ref="AB115" ca="1">_xlfn.IFS($F115&lt;=AB$7,0,$G115&gt;AB$7,0,AND(AB$7&gt;$G115,AB$7&lt;$H115),$J115/12*0.5,$H115&lt;AB$7,$J115/12)</f>
        <v>0</v>
      </c>
      <c r="AC115" s="23" cm="1">
        <f t="array" aca="1" ref="AC115" ca="1">_xlfn.IFS($F115&lt;=AC$7,0,$G115&gt;AC$7,0,AND(AC$7&gt;$G115,AC$7&lt;$H115),$L115/12*0.5,$H115&lt;AC$7,$L115/12)</f>
        <v>0</v>
      </c>
      <c r="AD115" s="23" cm="1">
        <f t="array" aca="1" ref="AD115" ca="1">_xlfn.IFS($F115&lt;=AD$7,0,$G115&gt;AD$7,0,AND(AD$7&gt;$G115,AD$7&lt;$H115),$L115/12*0.5,$H115&lt;AD$7,$L115/12)</f>
        <v>0</v>
      </c>
      <c r="AE115" s="23" cm="1">
        <f t="array" aca="1" ref="AE115" ca="1">_xlfn.IFS($F115&lt;=AE$7,0,$G115&gt;AE$7,0,AND(AE$7&gt;$G115,AE$7&lt;$H115),$L115/12*0.5,$H115&lt;AE$7,$L115/12)</f>
        <v>0</v>
      </c>
      <c r="AF115" s="23" cm="1">
        <f t="array" aca="1" ref="AF115" ca="1">_xlfn.IFS($F115&lt;=AF$7,0,$G115&gt;AF$7,0,AND(AF$7&gt;$G115,AF$7&lt;$H115),$L115/12*0.5,$H115&lt;AF$7,$L115/12)</f>
        <v>0</v>
      </c>
      <c r="AG115" s="23" cm="1">
        <f t="array" aca="1" ref="AG115" ca="1">_xlfn.IFS($F115&lt;=AG$7,0,$G115&gt;AG$7,0,AND(AG$7&gt;$G115,AG$7&lt;$H115),$L115/12*0.5,$H115&lt;AG$7,$L115/12)</f>
        <v>0</v>
      </c>
      <c r="AH115" s="23" cm="1">
        <f t="array" aca="1" ref="AH115" ca="1">_xlfn.IFS($F115&lt;=AH$7,0,$G115&gt;AH$7,0,AND(AH$7&gt;$G115,AH$7&lt;$H115),$L115/12*0.5,$H115&lt;AH$7,$L115/12)</f>
        <v>0</v>
      </c>
      <c r="AI115" s="23" cm="1">
        <f t="array" aca="1" ref="AI115" ca="1">_xlfn.IFS($F115&lt;=AI$7,0,$G115&gt;AI$7,0,AND(AI$7&gt;$G115,AI$7&lt;$H115),$L115/12*0.5,$H115&lt;AI$7,$L115/12)</f>
        <v>0</v>
      </c>
      <c r="AJ115" s="23" cm="1">
        <f t="array" aca="1" ref="AJ115" ca="1">_xlfn.IFS($F115&lt;=AJ$7,0,$G115&gt;AJ$7,0,AND(AJ$7&gt;$G115,AJ$7&lt;$H115),$L115/12*0.5,$H115&lt;AJ$7,$L115/12)</f>
        <v>0</v>
      </c>
      <c r="AK115" s="23" cm="1">
        <f t="array" aca="1" ref="AK115" ca="1">_xlfn.IFS($F115&lt;=AK$7,0,$G115&gt;AK$7,0,AND(AK$7&gt;$G115,AK$7&lt;$H115),$L115/12*0.5,$H115&lt;AK$7,$L115/12)</f>
        <v>0</v>
      </c>
      <c r="AL115" s="23" cm="1">
        <f t="array" aca="1" ref="AL115" ca="1">_xlfn.IFS($F115&lt;=AL$7,0,$G115&gt;AL$7,0,AND(AL$7&gt;$G115,AL$7&lt;$H115),$L115/12*0.5,$H115&lt;AL$7,$L115/12)</f>
        <v>0</v>
      </c>
      <c r="AM115" s="23" cm="1">
        <f t="array" aca="1" ref="AM115" ca="1">_xlfn.IFS($F115&lt;=AM$7,0,$G115&gt;AM$7,0,AND(AM$7&gt;$G115,AM$7&lt;$H115),$L115/12*0.5,$H115&lt;AM$7,$L115/12)</f>
        <v>0</v>
      </c>
      <c r="AN115" s="23" cm="1">
        <f t="array" aca="1" ref="AN115" ca="1">_xlfn.IFS($F115&lt;=AN$7,0,$G115&gt;AN$7,0,AND(AN$7&gt;$G115,AN$7&lt;$H115),$L115/12*0.5,$H115&lt;AN$7,$L115/12)</f>
        <v>0</v>
      </c>
      <c r="AO115" s="23" cm="1">
        <f t="array" aca="1" ref="AO115" ca="1">_xlfn.IFS($F115&lt;=AO$7,0,$G115&gt;AO$7,0,AND(AO$7&gt;$G115,AO$7&lt;$H115),$N115/12*0.5,$H115&lt;AO$7,$N115/12)</f>
        <v>0</v>
      </c>
      <c r="AP115" s="23" cm="1">
        <f t="array" aca="1" ref="AP115" ca="1">_xlfn.IFS($F115&lt;=AP$7,0,$G115&gt;AP$7,0,AND(AP$7&gt;$G115,AP$7&lt;$H115),$N115/12*0.5,$H115&lt;AP$7,$N115/12)</f>
        <v>0</v>
      </c>
      <c r="AQ115" s="23" cm="1">
        <f t="array" aca="1" ref="AQ115" ca="1">_xlfn.IFS($F115&lt;=AQ$7,0,$G115&gt;AQ$7,0,AND(AQ$7&gt;$G115,AQ$7&lt;$H115),$N115/12*0.5,$H115&lt;AQ$7,$N115/12)</f>
        <v>0</v>
      </c>
      <c r="AR115" s="23" cm="1">
        <f t="array" aca="1" ref="AR115" ca="1">_xlfn.IFS($F115&lt;=AR$7,0,$G115&gt;AR$7,0,AND(AR$7&gt;$G115,AR$7&lt;$H115),$N115/12*0.5,$H115&lt;AR$7,$N115/12)</f>
        <v>0</v>
      </c>
      <c r="AS115" s="23" cm="1">
        <f t="array" aca="1" ref="AS115" ca="1">_xlfn.IFS($F115&lt;=AS$7,0,$G115&gt;AS$7,0,AND(AS$7&gt;$G115,AS$7&lt;$H115),$N115/12*0.5,$H115&lt;AS$7,$N115/12)</f>
        <v>0</v>
      </c>
      <c r="AT115" s="23" cm="1">
        <f t="array" aca="1" ref="AT115" ca="1">_xlfn.IFS($F115&lt;=AT$7,0,$G115&gt;AT$7,0,AND(AT$7&gt;$G115,AT$7&lt;$H115),$N115/12*0.5,$H115&lt;AT$7,$N115/12)</f>
        <v>0</v>
      </c>
      <c r="AU115" s="23" cm="1">
        <f t="array" aca="1" ref="AU115" ca="1">_xlfn.IFS($F115&lt;=AU$7,0,$G115&gt;AU$7,0,AND(AU$7&gt;$G115,AU$7&lt;$H115),$N115/12*0.5,$H115&lt;AU$7,$N115/12)</f>
        <v>0</v>
      </c>
      <c r="AV115" s="23" cm="1">
        <f t="array" aca="1" ref="AV115" ca="1">_xlfn.IFS($F115&lt;=AV$7,0,$G115&gt;AV$7,0,AND(AV$7&gt;$G115,AV$7&lt;$H115),$N115/12*0.5,$H115&lt;AV$7,$N115/12)</f>
        <v>0</v>
      </c>
      <c r="AW115" s="23" cm="1">
        <f t="array" aca="1" ref="AW115" ca="1">_xlfn.IFS($F115&lt;=AW$7,0,$G115&gt;AW$7,0,AND(AW$7&gt;$G115,AW$7&lt;$H115),$N115/12*0.5,$H115&lt;AW$7,$N115/12)</f>
        <v>0</v>
      </c>
      <c r="AX115" s="23" cm="1">
        <f t="array" aca="1" ref="AX115" ca="1">_xlfn.IFS($F115&lt;=AX$7,0,$G115&gt;AX$7,0,AND(AX$7&gt;$G115,AX$7&lt;$H115),$N115/12*0.5,$H115&lt;AX$7,$N115/12)</f>
        <v>0</v>
      </c>
      <c r="AY115" s="23" cm="1">
        <f t="array" aca="1" ref="AY115" ca="1">_xlfn.IFS($F115&lt;=AY$7,0,$G115&gt;AY$7,0,AND(AY$7&gt;$G115,AY$7&lt;$H115),$N115/12*0.5,$H115&lt;AY$7,$N115/12)</f>
        <v>60.416666666666664</v>
      </c>
    </row>
    <row r="116" spans="1:51" ht="13" x14ac:dyDescent="0.15">
      <c r="A116" s="47"/>
      <c r="B116" s="87">
        <v>109</v>
      </c>
      <c r="C116" s="87" t="s">
        <v>30</v>
      </c>
      <c r="D116" s="88" t="s">
        <v>15</v>
      </c>
      <c r="E116" s="108">
        <v>46614</v>
      </c>
      <c r="F116" s="108" t="s">
        <v>7</v>
      </c>
      <c r="G116" s="21">
        <f>E116+'Assumptions (START HERE)'!$C$17</f>
        <v>46794</v>
      </c>
      <c r="H116" s="21">
        <f>E116+'Assumptions (START HERE)'!$C$18</f>
        <v>46884</v>
      </c>
      <c r="I116" s="91"/>
      <c r="J116" s="23" cm="1">
        <f t="array" aca="1" ref="J116" ca="1">IF(ISBLANK(I116),
INDEX('Assumptions (START HERE)'!$B$23:$E$26,
MATCH(MID(CELL("filename",$A$1),FIND("]",CELL("filename",$A$1))+1,255),'Assumptions (START HERE)'!$B$23:$B$26,0),
MATCH(J$3,'Assumptions (START HERE)'!$B$23:$E$23,0)),I116)</f>
        <v>1350</v>
      </c>
      <c r="K116" s="91"/>
      <c r="L116" s="23" cm="1">
        <f t="array" aca="1" ref="L116" ca="1">IF(ISBLANK(K116),
INDEX('Assumptions (START HERE)'!$B$23:$E$26,
MATCH(MID(CELL("filename",$A$1),FIND("]",CELL("filename",$A$1))+1,255),'Assumptions (START HERE)'!$B$23:$B$26,0),
MATCH(L$3,'Assumptions (START HERE)'!$B$23:$E$23,0)),K116)</f>
        <v>1450</v>
      </c>
      <c r="M116" s="91"/>
      <c r="N116" s="23" cm="1">
        <f t="array" aca="1" ref="N116" ca="1">IF(ISBLANK(M116),
INDEX('Assumptions (START HERE)'!$B$23:$E$26,
MATCH(MID(CELL("filename",$A$1),FIND("]",CELL("filename",$A$1))+1,255),'Assumptions (START HERE)'!$B$23:$B$26,0),
MATCH(N$3,'Assumptions (START HERE)'!$B$23:$E$23,0)),M116)</f>
        <v>1450</v>
      </c>
      <c r="P116" s="23" cm="1">
        <f t="array" aca="1" ref="P116" ca="1">_xlfn.IFS($F116&lt;=P$7,0,$G116&gt;P$7,0,AND(P$7&gt;$G116,P$7&lt;$H116),$J116/12*0.5,$H116&lt;P$7,$J116/12)</f>
        <v>0</v>
      </c>
      <c r="Q116" s="23" cm="1">
        <f t="array" aca="1" ref="Q116" ca="1">_xlfn.IFS($F116&lt;=Q$7,0,$G116&gt;Q$7,0,AND(Q$7&gt;$G116,Q$7&lt;$H116),$J116/12*0.5,$H116&lt;Q$7,$J116/12)</f>
        <v>0</v>
      </c>
      <c r="R116" s="23" cm="1">
        <f t="array" aca="1" ref="R116" ca="1">_xlfn.IFS($F116&lt;=R$7,0,$G116&gt;R$7,0,AND(R$7&gt;$G116,R$7&lt;$H116),$J116/12*0.5,$H116&lt;R$7,$J116/12)</f>
        <v>0</v>
      </c>
      <c r="S116" s="23" cm="1">
        <f t="array" aca="1" ref="S116" ca="1">_xlfn.IFS($F116&lt;=S$7,0,$G116&gt;S$7,0,AND(S$7&gt;$G116,S$7&lt;$H116),$J116/12*0.5,$H116&lt;S$7,$J116/12)</f>
        <v>0</v>
      </c>
      <c r="T116" s="23" cm="1">
        <f t="array" aca="1" ref="T116" ca="1">_xlfn.IFS($F116&lt;=T$7,0,$G116&gt;T$7,0,AND(T$7&gt;$G116,T$7&lt;$H116),$J116/12*0.5,$H116&lt;T$7,$J116/12)</f>
        <v>0</v>
      </c>
      <c r="U116" s="23" cm="1">
        <f t="array" aca="1" ref="U116" ca="1">_xlfn.IFS($F116&lt;=U$7,0,$G116&gt;U$7,0,AND(U$7&gt;$G116,U$7&lt;$H116),$J116/12*0.5,$H116&lt;U$7,$J116/12)</f>
        <v>0</v>
      </c>
      <c r="V116" s="23" cm="1">
        <f t="array" aca="1" ref="V116" ca="1">_xlfn.IFS($F116&lt;=V$7,0,$G116&gt;V$7,0,AND(V$7&gt;$G116,V$7&lt;$H116),$J116/12*0.5,$H116&lt;V$7,$J116/12)</f>
        <v>0</v>
      </c>
      <c r="W116" s="23" cm="1">
        <f t="array" aca="1" ref="W116" ca="1">_xlfn.IFS($F116&lt;=W$7,0,$G116&gt;W$7,0,AND(W$7&gt;$G116,W$7&lt;$H116),$J116/12*0.5,$H116&lt;W$7,$J116/12)</f>
        <v>0</v>
      </c>
      <c r="X116" s="23" cm="1">
        <f t="array" aca="1" ref="X116" ca="1">_xlfn.IFS($F116&lt;=X$7,0,$G116&gt;X$7,0,AND(X$7&gt;$G116,X$7&lt;$H116),$J116/12*0.5,$H116&lt;X$7,$J116/12)</f>
        <v>0</v>
      </c>
      <c r="Y116" s="23" cm="1">
        <f t="array" aca="1" ref="Y116" ca="1">_xlfn.IFS($F116&lt;=Y$7,0,$G116&gt;Y$7,0,AND(Y$7&gt;$G116,Y$7&lt;$H116),$J116/12*0.5,$H116&lt;Y$7,$J116/12)</f>
        <v>0</v>
      </c>
      <c r="Z116" s="23" cm="1">
        <f t="array" aca="1" ref="Z116" ca="1">_xlfn.IFS($F116&lt;=Z$7,0,$G116&gt;Z$7,0,AND(Z$7&gt;$G116,Z$7&lt;$H116),$J116/12*0.5,$H116&lt;Z$7,$J116/12)</f>
        <v>0</v>
      </c>
      <c r="AA116" s="23" cm="1">
        <f t="array" aca="1" ref="AA116" ca="1">_xlfn.IFS($F116&lt;=AA$7,0,$G116&gt;AA$7,0,AND(AA$7&gt;$G116,AA$7&lt;$H116),$J116/12*0.5,$H116&lt;AA$7,$J116/12)</f>
        <v>0</v>
      </c>
      <c r="AB116" s="23" cm="1">
        <f t="array" aca="1" ref="AB116" ca="1">_xlfn.IFS($F116&lt;=AB$7,0,$G116&gt;AB$7,0,AND(AB$7&gt;$G116,AB$7&lt;$H116),$J116/12*0.5,$H116&lt;AB$7,$J116/12)</f>
        <v>0</v>
      </c>
      <c r="AC116" s="23" cm="1">
        <f t="array" aca="1" ref="AC116" ca="1">_xlfn.IFS($F116&lt;=AC$7,0,$G116&gt;AC$7,0,AND(AC$7&gt;$G116,AC$7&lt;$H116),$L116/12*0.5,$H116&lt;AC$7,$L116/12)</f>
        <v>0</v>
      </c>
      <c r="AD116" s="23" cm="1">
        <f t="array" aca="1" ref="AD116" ca="1">_xlfn.IFS($F116&lt;=AD$7,0,$G116&gt;AD$7,0,AND(AD$7&gt;$G116,AD$7&lt;$H116),$L116/12*0.5,$H116&lt;AD$7,$L116/12)</f>
        <v>0</v>
      </c>
      <c r="AE116" s="23" cm="1">
        <f t="array" aca="1" ref="AE116" ca="1">_xlfn.IFS($F116&lt;=AE$7,0,$G116&gt;AE$7,0,AND(AE$7&gt;$G116,AE$7&lt;$H116),$L116/12*0.5,$H116&lt;AE$7,$L116/12)</f>
        <v>0</v>
      </c>
      <c r="AF116" s="23" cm="1">
        <f t="array" aca="1" ref="AF116" ca="1">_xlfn.IFS($F116&lt;=AF$7,0,$G116&gt;AF$7,0,AND(AF$7&gt;$G116,AF$7&lt;$H116),$L116/12*0.5,$H116&lt;AF$7,$L116/12)</f>
        <v>0</v>
      </c>
      <c r="AG116" s="23" cm="1">
        <f t="array" aca="1" ref="AG116" ca="1">_xlfn.IFS($F116&lt;=AG$7,0,$G116&gt;AG$7,0,AND(AG$7&gt;$G116,AG$7&lt;$H116),$L116/12*0.5,$H116&lt;AG$7,$L116/12)</f>
        <v>0</v>
      </c>
      <c r="AH116" s="23" cm="1">
        <f t="array" aca="1" ref="AH116" ca="1">_xlfn.IFS($F116&lt;=AH$7,0,$G116&gt;AH$7,0,AND(AH$7&gt;$G116,AH$7&lt;$H116),$L116/12*0.5,$H116&lt;AH$7,$L116/12)</f>
        <v>0</v>
      </c>
      <c r="AI116" s="23" cm="1">
        <f t="array" aca="1" ref="AI116" ca="1">_xlfn.IFS($F116&lt;=AI$7,0,$G116&gt;AI$7,0,AND(AI$7&gt;$G116,AI$7&lt;$H116),$L116/12*0.5,$H116&lt;AI$7,$L116/12)</f>
        <v>0</v>
      </c>
      <c r="AJ116" s="23" cm="1">
        <f t="array" aca="1" ref="AJ116" ca="1">_xlfn.IFS($F116&lt;=AJ$7,0,$G116&gt;AJ$7,0,AND(AJ$7&gt;$G116,AJ$7&lt;$H116),$L116/12*0.5,$H116&lt;AJ$7,$L116/12)</f>
        <v>0</v>
      </c>
      <c r="AK116" s="23" cm="1">
        <f t="array" aca="1" ref="AK116" ca="1">_xlfn.IFS($F116&lt;=AK$7,0,$G116&gt;AK$7,0,AND(AK$7&gt;$G116,AK$7&lt;$H116),$L116/12*0.5,$H116&lt;AK$7,$L116/12)</f>
        <v>0</v>
      </c>
      <c r="AL116" s="23" cm="1">
        <f t="array" aca="1" ref="AL116" ca="1">_xlfn.IFS($F116&lt;=AL$7,0,$G116&gt;AL$7,0,AND(AL$7&gt;$G116,AL$7&lt;$H116),$L116/12*0.5,$H116&lt;AL$7,$L116/12)</f>
        <v>0</v>
      </c>
      <c r="AM116" s="23" cm="1">
        <f t="array" aca="1" ref="AM116" ca="1">_xlfn.IFS($F116&lt;=AM$7,0,$G116&gt;AM$7,0,AND(AM$7&gt;$G116,AM$7&lt;$H116),$L116/12*0.5,$H116&lt;AM$7,$L116/12)</f>
        <v>0</v>
      </c>
      <c r="AN116" s="23" cm="1">
        <f t="array" aca="1" ref="AN116" ca="1">_xlfn.IFS($F116&lt;=AN$7,0,$G116&gt;AN$7,0,AND(AN$7&gt;$G116,AN$7&lt;$H116),$L116/12*0.5,$H116&lt;AN$7,$L116/12)</f>
        <v>0</v>
      </c>
      <c r="AO116" s="23" cm="1">
        <f t="array" aca="1" ref="AO116" ca="1">_xlfn.IFS($F116&lt;=AO$7,0,$G116&gt;AO$7,0,AND(AO$7&gt;$G116,AO$7&lt;$H116),$N116/12*0.5,$H116&lt;AO$7,$N116/12)</f>
        <v>0</v>
      </c>
      <c r="AP116" s="23" cm="1">
        <f t="array" aca="1" ref="AP116" ca="1">_xlfn.IFS($F116&lt;=AP$7,0,$G116&gt;AP$7,0,AND(AP$7&gt;$G116,AP$7&lt;$H116),$N116/12*0.5,$H116&lt;AP$7,$N116/12)</f>
        <v>0</v>
      </c>
      <c r="AQ116" s="23" cm="1">
        <f t="array" aca="1" ref="AQ116" ca="1">_xlfn.IFS($F116&lt;=AQ$7,0,$G116&gt;AQ$7,0,AND(AQ$7&gt;$G116,AQ$7&lt;$H116),$N116/12*0.5,$H116&lt;AQ$7,$N116/12)</f>
        <v>0</v>
      </c>
      <c r="AR116" s="23" cm="1">
        <f t="array" aca="1" ref="AR116" ca="1">_xlfn.IFS($F116&lt;=AR$7,0,$G116&gt;AR$7,0,AND(AR$7&gt;$G116,AR$7&lt;$H116),$N116/12*0.5,$H116&lt;AR$7,$N116/12)</f>
        <v>0</v>
      </c>
      <c r="AS116" s="23" cm="1">
        <f t="array" aca="1" ref="AS116" ca="1">_xlfn.IFS($F116&lt;=AS$7,0,$G116&gt;AS$7,0,AND(AS$7&gt;$G116,AS$7&lt;$H116),$N116/12*0.5,$H116&lt;AS$7,$N116/12)</f>
        <v>0</v>
      </c>
      <c r="AT116" s="23" cm="1">
        <f t="array" aca="1" ref="AT116" ca="1">_xlfn.IFS($F116&lt;=AT$7,0,$G116&gt;AT$7,0,AND(AT$7&gt;$G116,AT$7&lt;$H116),$N116/12*0.5,$H116&lt;AT$7,$N116/12)</f>
        <v>0</v>
      </c>
      <c r="AU116" s="23" cm="1">
        <f t="array" aca="1" ref="AU116" ca="1">_xlfn.IFS($F116&lt;=AU$7,0,$G116&gt;AU$7,0,AND(AU$7&gt;$G116,AU$7&lt;$H116),$N116/12*0.5,$H116&lt;AU$7,$N116/12)</f>
        <v>0</v>
      </c>
      <c r="AV116" s="23" cm="1">
        <f t="array" aca="1" ref="AV116" ca="1">_xlfn.IFS($F116&lt;=AV$7,0,$G116&gt;AV$7,0,AND(AV$7&gt;$G116,AV$7&lt;$H116),$N116/12*0.5,$H116&lt;AV$7,$N116/12)</f>
        <v>0</v>
      </c>
      <c r="AW116" s="23" cm="1">
        <f t="array" aca="1" ref="AW116" ca="1">_xlfn.IFS($F116&lt;=AW$7,0,$G116&gt;AW$7,0,AND(AW$7&gt;$G116,AW$7&lt;$H116),$N116/12*0.5,$H116&lt;AW$7,$N116/12)</f>
        <v>0</v>
      </c>
      <c r="AX116" s="23" cm="1">
        <f t="array" aca="1" ref="AX116" ca="1">_xlfn.IFS($F116&lt;=AX$7,0,$G116&gt;AX$7,0,AND(AX$7&gt;$G116,AX$7&lt;$H116),$N116/12*0.5,$H116&lt;AX$7,$N116/12)</f>
        <v>0</v>
      </c>
      <c r="AY116" s="23" cm="1">
        <f t="array" aca="1" ref="AY116" ca="1">_xlfn.IFS($F116&lt;=AY$7,0,$G116&gt;AY$7,0,AND(AY$7&gt;$G116,AY$7&lt;$H116),$N116/12*0.5,$H116&lt;AY$7,$N116/12)</f>
        <v>0</v>
      </c>
    </row>
    <row r="117" spans="1:51" ht="13" x14ac:dyDescent="0.15">
      <c r="A117" s="47"/>
      <c r="B117" s="87">
        <v>110</v>
      </c>
      <c r="C117" s="87" t="s">
        <v>30</v>
      </c>
      <c r="D117" s="88" t="s">
        <v>15</v>
      </c>
      <c r="E117" s="108">
        <v>46614</v>
      </c>
      <c r="F117" s="108" t="s">
        <v>7</v>
      </c>
      <c r="G117" s="21">
        <f>E117+'Assumptions (START HERE)'!$C$17</f>
        <v>46794</v>
      </c>
      <c r="H117" s="21">
        <f>E117+'Assumptions (START HERE)'!$C$18</f>
        <v>46884</v>
      </c>
      <c r="I117" s="91"/>
      <c r="J117" s="23" cm="1">
        <f t="array" aca="1" ref="J117" ca="1">IF(ISBLANK(I117),
INDEX('Assumptions (START HERE)'!$B$23:$E$26,
MATCH(MID(CELL("filename",$A$1),FIND("]",CELL("filename",$A$1))+1,255),'Assumptions (START HERE)'!$B$23:$B$26,0),
MATCH(J$3,'Assumptions (START HERE)'!$B$23:$E$23,0)),I117)</f>
        <v>1350</v>
      </c>
      <c r="K117" s="91"/>
      <c r="L117" s="23" cm="1">
        <f t="array" aca="1" ref="L117" ca="1">IF(ISBLANK(K117),
INDEX('Assumptions (START HERE)'!$B$23:$E$26,
MATCH(MID(CELL("filename",$A$1),FIND("]",CELL("filename",$A$1))+1,255),'Assumptions (START HERE)'!$B$23:$B$26,0),
MATCH(L$3,'Assumptions (START HERE)'!$B$23:$E$23,0)),K117)</f>
        <v>1450</v>
      </c>
      <c r="M117" s="91"/>
      <c r="N117" s="23" cm="1">
        <f t="array" aca="1" ref="N117" ca="1">IF(ISBLANK(M117),
INDEX('Assumptions (START HERE)'!$B$23:$E$26,
MATCH(MID(CELL("filename",$A$1),FIND("]",CELL("filename",$A$1))+1,255),'Assumptions (START HERE)'!$B$23:$B$26,0),
MATCH(N$3,'Assumptions (START HERE)'!$B$23:$E$23,0)),M117)</f>
        <v>1450</v>
      </c>
      <c r="P117" s="23" cm="1">
        <f t="array" aca="1" ref="P117" ca="1">_xlfn.IFS($F117&lt;=P$7,0,$G117&gt;P$7,0,AND(P$7&gt;$G117,P$7&lt;$H117),$J117/12*0.5,$H117&lt;P$7,$J117/12)</f>
        <v>0</v>
      </c>
      <c r="Q117" s="23" cm="1">
        <f t="array" aca="1" ref="Q117" ca="1">_xlfn.IFS($F117&lt;=Q$7,0,$G117&gt;Q$7,0,AND(Q$7&gt;$G117,Q$7&lt;$H117),$J117/12*0.5,$H117&lt;Q$7,$J117/12)</f>
        <v>0</v>
      </c>
      <c r="R117" s="23" cm="1">
        <f t="array" aca="1" ref="R117" ca="1">_xlfn.IFS($F117&lt;=R$7,0,$G117&gt;R$7,0,AND(R$7&gt;$G117,R$7&lt;$H117),$J117/12*0.5,$H117&lt;R$7,$J117/12)</f>
        <v>0</v>
      </c>
      <c r="S117" s="23" cm="1">
        <f t="array" aca="1" ref="S117" ca="1">_xlfn.IFS($F117&lt;=S$7,0,$G117&gt;S$7,0,AND(S$7&gt;$G117,S$7&lt;$H117),$J117/12*0.5,$H117&lt;S$7,$J117/12)</f>
        <v>0</v>
      </c>
      <c r="T117" s="23" cm="1">
        <f t="array" aca="1" ref="T117" ca="1">_xlfn.IFS($F117&lt;=T$7,0,$G117&gt;T$7,0,AND(T$7&gt;$G117,T$7&lt;$H117),$J117/12*0.5,$H117&lt;T$7,$J117/12)</f>
        <v>0</v>
      </c>
      <c r="U117" s="23" cm="1">
        <f t="array" aca="1" ref="U117" ca="1">_xlfn.IFS($F117&lt;=U$7,0,$G117&gt;U$7,0,AND(U$7&gt;$G117,U$7&lt;$H117),$J117/12*0.5,$H117&lt;U$7,$J117/12)</f>
        <v>0</v>
      </c>
      <c r="V117" s="23" cm="1">
        <f t="array" aca="1" ref="V117" ca="1">_xlfn.IFS($F117&lt;=V$7,0,$G117&gt;V$7,0,AND(V$7&gt;$G117,V$7&lt;$H117),$J117/12*0.5,$H117&lt;V$7,$J117/12)</f>
        <v>0</v>
      </c>
      <c r="W117" s="23" cm="1">
        <f t="array" aca="1" ref="W117" ca="1">_xlfn.IFS($F117&lt;=W$7,0,$G117&gt;W$7,0,AND(W$7&gt;$G117,W$7&lt;$H117),$J117/12*0.5,$H117&lt;W$7,$J117/12)</f>
        <v>0</v>
      </c>
      <c r="X117" s="23" cm="1">
        <f t="array" aca="1" ref="X117" ca="1">_xlfn.IFS($F117&lt;=X$7,0,$G117&gt;X$7,0,AND(X$7&gt;$G117,X$7&lt;$H117),$J117/12*0.5,$H117&lt;X$7,$J117/12)</f>
        <v>0</v>
      </c>
      <c r="Y117" s="23" cm="1">
        <f t="array" aca="1" ref="Y117" ca="1">_xlfn.IFS($F117&lt;=Y$7,0,$G117&gt;Y$7,0,AND(Y$7&gt;$G117,Y$7&lt;$H117),$J117/12*0.5,$H117&lt;Y$7,$J117/12)</f>
        <v>0</v>
      </c>
      <c r="Z117" s="23" cm="1">
        <f t="array" aca="1" ref="Z117" ca="1">_xlfn.IFS($F117&lt;=Z$7,0,$G117&gt;Z$7,0,AND(Z$7&gt;$G117,Z$7&lt;$H117),$J117/12*0.5,$H117&lt;Z$7,$J117/12)</f>
        <v>0</v>
      </c>
      <c r="AA117" s="23" cm="1">
        <f t="array" aca="1" ref="AA117" ca="1">_xlfn.IFS($F117&lt;=AA$7,0,$G117&gt;AA$7,0,AND(AA$7&gt;$G117,AA$7&lt;$H117),$J117/12*0.5,$H117&lt;AA$7,$J117/12)</f>
        <v>0</v>
      </c>
      <c r="AB117" s="23" cm="1">
        <f t="array" aca="1" ref="AB117" ca="1">_xlfn.IFS($F117&lt;=AB$7,0,$G117&gt;AB$7,0,AND(AB$7&gt;$G117,AB$7&lt;$H117),$J117/12*0.5,$H117&lt;AB$7,$J117/12)</f>
        <v>0</v>
      </c>
      <c r="AC117" s="23" cm="1">
        <f t="array" aca="1" ref="AC117" ca="1">_xlfn.IFS($F117&lt;=AC$7,0,$G117&gt;AC$7,0,AND(AC$7&gt;$G117,AC$7&lt;$H117),$L117/12*0.5,$H117&lt;AC$7,$L117/12)</f>
        <v>0</v>
      </c>
      <c r="AD117" s="23" cm="1">
        <f t="array" aca="1" ref="AD117" ca="1">_xlfn.IFS($F117&lt;=AD$7,0,$G117&gt;AD$7,0,AND(AD$7&gt;$G117,AD$7&lt;$H117),$L117/12*0.5,$H117&lt;AD$7,$L117/12)</f>
        <v>0</v>
      </c>
      <c r="AE117" s="23" cm="1">
        <f t="array" aca="1" ref="AE117" ca="1">_xlfn.IFS($F117&lt;=AE$7,0,$G117&gt;AE$7,0,AND(AE$7&gt;$G117,AE$7&lt;$H117),$L117/12*0.5,$H117&lt;AE$7,$L117/12)</f>
        <v>0</v>
      </c>
      <c r="AF117" s="23" cm="1">
        <f t="array" aca="1" ref="AF117" ca="1">_xlfn.IFS($F117&lt;=AF$7,0,$G117&gt;AF$7,0,AND(AF$7&gt;$G117,AF$7&lt;$H117),$L117/12*0.5,$H117&lt;AF$7,$L117/12)</f>
        <v>0</v>
      </c>
      <c r="AG117" s="23" cm="1">
        <f t="array" aca="1" ref="AG117" ca="1">_xlfn.IFS($F117&lt;=AG$7,0,$G117&gt;AG$7,0,AND(AG$7&gt;$G117,AG$7&lt;$H117),$L117/12*0.5,$H117&lt;AG$7,$L117/12)</f>
        <v>0</v>
      </c>
      <c r="AH117" s="23" cm="1">
        <f t="array" aca="1" ref="AH117" ca="1">_xlfn.IFS($F117&lt;=AH$7,0,$G117&gt;AH$7,0,AND(AH$7&gt;$G117,AH$7&lt;$H117),$L117/12*0.5,$H117&lt;AH$7,$L117/12)</f>
        <v>0</v>
      </c>
      <c r="AI117" s="23" cm="1">
        <f t="array" aca="1" ref="AI117" ca="1">_xlfn.IFS($F117&lt;=AI$7,0,$G117&gt;AI$7,0,AND(AI$7&gt;$G117,AI$7&lt;$H117),$L117/12*0.5,$H117&lt;AI$7,$L117/12)</f>
        <v>0</v>
      </c>
      <c r="AJ117" s="23" cm="1">
        <f t="array" aca="1" ref="AJ117" ca="1">_xlfn.IFS($F117&lt;=AJ$7,0,$G117&gt;AJ$7,0,AND(AJ$7&gt;$G117,AJ$7&lt;$H117),$L117/12*0.5,$H117&lt;AJ$7,$L117/12)</f>
        <v>0</v>
      </c>
      <c r="AK117" s="23" cm="1">
        <f t="array" aca="1" ref="AK117" ca="1">_xlfn.IFS($F117&lt;=AK$7,0,$G117&gt;AK$7,0,AND(AK$7&gt;$G117,AK$7&lt;$H117),$L117/12*0.5,$H117&lt;AK$7,$L117/12)</f>
        <v>0</v>
      </c>
      <c r="AL117" s="23" cm="1">
        <f t="array" aca="1" ref="AL117" ca="1">_xlfn.IFS($F117&lt;=AL$7,0,$G117&gt;AL$7,0,AND(AL$7&gt;$G117,AL$7&lt;$H117),$L117/12*0.5,$H117&lt;AL$7,$L117/12)</f>
        <v>0</v>
      </c>
      <c r="AM117" s="23" cm="1">
        <f t="array" aca="1" ref="AM117" ca="1">_xlfn.IFS($F117&lt;=AM$7,0,$G117&gt;AM$7,0,AND(AM$7&gt;$G117,AM$7&lt;$H117),$L117/12*0.5,$H117&lt;AM$7,$L117/12)</f>
        <v>0</v>
      </c>
      <c r="AN117" s="23" cm="1">
        <f t="array" aca="1" ref="AN117" ca="1">_xlfn.IFS($F117&lt;=AN$7,0,$G117&gt;AN$7,0,AND(AN$7&gt;$G117,AN$7&lt;$H117),$L117/12*0.5,$H117&lt;AN$7,$L117/12)</f>
        <v>0</v>
      </c>
      <c r="AO117" s="23" cm="1">
        <f t="array" aca="1" ref="AO117" ca="1">_xlfn.IFS($F117&lt;=AO$7,0,$G117&gt;AO$7,0,AND(AO$7&gt;$G117,AO$7&lt;$H117),$N117/12*0.5,$H117&lt;AO$7,$N117/12)</f>
        <v>0</v>
      </c>
      <c r="AP117" s="23" cm="1">
        <f t="array" aca="1" ref="AP117" ca="1">_xlfn.IFS($F117&lt;=AP$7,0,$G117&gt;AP$7,0,AND(AP$7&gt;$G117,AP$7&lt;$H117),$N117/12*0.5,$H117&lt;AP$7,$N117/12)</f>
        <v>0</v>
      </c>
      <c r="AQ117" s="23" cm="1">
        <f t="array" aca="1" ref="AQ117" ca="1">_xlfn.IFS($F117&lt;=AQ$7,0,$G117&gt;AQ$7,0,AND(AQ$7&gt;$G117,AQ$7&lt;$H117),$N117/12*0.5,$H117&lt;AQ$7,$N117/12)</f>
        <v>0</v>
      </c>
      <c r="AR117" s="23" cm="1">
        <f t="array" aca="1" ref="AR117" ca="1">_xlfn.IFS($F117&lt;=AR$7,0,$G117&gt;AR$7,0,AND(AR$7&gt;$G117,AR$7&lt;$H117),$N117/12*0.5,$H117&lt;AR$7,$N117/12)</f>
        <v>0</v>
      </c>
      <c r="AS117" s="23" cm="1">
        <f t="array" aca="1" ref="AS117" ca="1">_xlfn.IFS($F117&lt;=AS$7,0,$G117&gt;AS$7,0,AND(AS$7&gt;$G117,AS$7&lt;$H117),$N117/12*0.5,$H117&lt;AS$7,$N117/12)</f>
        <v>0</v>
      </c>
      <c r="AT117" s="23" cm="1">
        <f t="array" aca="1" ref="AT117" ca="1">_xlfn.IFS($F117&lt;=AT$7,0,$G117&gt;AT$7,0,AND(AT$7&gt;$G117,AT$7&lt;$H117),$N117/12*0.5,$H117&lt;AT$7,$N117/12)</f>
        <v>0</v>
      </c>
      <c r="AU117" s="23" cm="1">
        <f t="array" aca="1" ref="AU117" ca="1">_xlfn.IFS($F117&lt;=AU$7,0,$G117&gt;AU$7,0,AND(AU$7&gt;$G117,AU$7&lt;$H117),$N117/12*0.5,$H117&lt;AU$7,$N117/12)</f>
        <v>0</v>
      </c>
      <c r="AV117" s="23" cm="1">
        <f t="array" aca="1" ref="AV117" ca="1">_xlfn.IFS($F117&lt;=AV$7,0,$G117&gt;AV$7,0,AND(AV$7&gt;$G117,AV$7&lt;$H117),$N117/12*0.5,$H117&lt;AV$7,$N117/12)</f>
        <v>0</v>
      </c>
      <c r="AW117" s="23" cm="1">
        <f t="array" aca="1" ref="AW117" ca="1">_xlfn.IFS($F117&lt;=AW$7,0,$G117&gt;AW$7,0,AND(AW$7&gt;$G117,AW$7&lt;$H117),$N117/12*0.5,$H117&lt;AW$7,$N117/12)</f>
        <v>0</v>
      </c>
      <c r="AX117" s="23" cm="1">
        <f t="array" aca="1" ref="AX117" ca="1">_xlfn.IFS($F117&lt;=AX$7,0,$G117&gt;AX$7,0,AND(AX$7&gt;$G117,AX$7&lt;$H117),$N117/12*0.5,$H117&lt;AX$7,$N117/12)</f>
        <v>0</v>
      </c>
      <c r="AY117" s="23" cm="1">
        <f t="array" aca="1" ref="AY117" ca="1">_xlfn.IFS($F117&lt;=AY$7,0,$G117&gt;AY$7,0,AND(AY$7&gt;$G117,AY$7&lt;$H117),$N117/12*0.5,$H117&lt;AY$7,$N117/12)</f>
        <v>0</v>
      </c>
    </row>
    <row r="118" spans="1:51" ht="13" x14ac:dyDescent="0.15">
      <c r="A118" s="47"/>
      <c r="B118" s="87">
        <v>111</v>
      </c>
      <c r="C118" s="87" t="s">
        <v>30</v>
      </c>
      <c r="D118" s="88" t="s">
        <v>15</v>
      </c>
      <c r="E118" s="108">
        <v>46706</v>
      </c>
      <c r="F118" s="108" t="s">
        <v>7</v>
      </c>
      <c r="G118" s="21">
        <f>E118+'Assumptions (START HERE)'!$C$17</f>
        <v>46886</v>
      </c>
      <c r="H118" s="21">
        <f>E118+'Assumptions (START HERE)'!$C$18</f>
        <v>46976</v>
      </c>
      <c r="I118" s="91"/>
      <c r="J118" s="23" cm="1">
        <f t="array" aca="1" ref="J118" ca="1">IF(ISBLANK(I118),
INDEX('Assumptions (START HERE)'!$B$23:$E$26,
MATCH(MID(CELL("filename",$A$1),FIND("]",CELL("filename",$A$1))+1,255),'Assumptions (START HERE)'!$B$23:$B$26,0),
MATCH(J$3,'Assumptions (START HERE)'!$B$23:$E$23,0)),I118)</f>
        <v>1350</v>
      </c>
      <c r="K118" s="91"/>
      <c r="L118" s="23" cm="1">
        <f t="array" aca="1" ref="L118" ca="1">IF(ISBLANK(K118),
INDEX('Assumptions (START HERE)'!$B$23:$E$26,
MATCH(MID(CELL("filename",$A$1),FIND("]",CELL("filename",$A$1))+1,255),'Assumptions (START HERE)'!$B$23:$B$26,0),
MATCH(L$3,'Assumptions (START HERE)'!$B$23:$E$23,0)),K118)</f>
        <v>1450</v>
      </c>
      <c r="M118" s="91"/>
      <c r="N118" s="23" cm="1">
        <f t="array" aca="1" ref="N118" ca="1">IF(ISBLANK(M118),
INDEX('Assumptions (START HERE)'!$B$23:$E$26,
MATCH(MID(CELL("filename",$A$1),FIND("]",CELL("filename",$A$1))+1,255),'Assumptions (START HERE)'!$B$23:$B$26,0),
MATCH(N$3,'Assumptions (START HERE)'!$B$23:$E$23,0)),M118)</f>
        <v>1450</v>
      </c>
      <c r="P118" s="23" cm="1">
        <f t="array" aca="1" ref="P118" ca="1">_xlfn.IFS($F118&lt;=P$7,0,$G118&gt;P$7,0,AND(P$7&gt;$G118,P$7&lt;$H118),$J118/12*0.5,$H118&lt;P$7,$J118/12)</f>
        <v>0</v>
      </c>
      <c r="Q118" s="23" cm="1">
        <f t="array" aca="1" ref="Q118" ca="1">_xlfn.IFS($F118&lt;=Q$7,0,$G118&gt;Q$7,0,AND(Q$7&gt;$G118,Q$7&lt;$H118),$J118/12*0.5,$H118&lt;Q$7,$J118/12)</f>
        <v>0</v>
      </c>
      <c r="R118" s="23" cm="1">
        <f t="array" aca="1" ref="R118" ca="1">_xlfn.IFS($F118&lt;=R$7,0,$G118&gt;R$7,0,AND(R$7&gt;$G118,R$7&lt;$H118),$J118/12*0.5,$H118&lt;R$7,$J118/12)</f>
        <v>0</v>
      </c>
      <c r="S118" s="23" cm="1">
        <f t="array" aca="1" ref="S118" ca="1">_xlfn.IFS($F118&lt;=S$7,0,$G118&gt;S$7,0,AND(S$7&gt;$G118,S$7&lt;$H118),$J118/12*0.5,$H118&lt;S$7,$J118/12)</f>
        <v>0</v>
      </c>
      <c r="T118" s="23" cm="1">
        <f t="array" aca="1" ref="T118" ca="1">_xlfn.IFS($F118&lt;=T$7,0,$G118&gt;T$7,0,AND(T$7&gt;$G118,T$7&lt;$H118),$J118/12*0.5,$H118&lt;T$7,$J118/12)</f>
        <v>0</v>
      </c>
      <c r="U118" s="23" cm="1">
        <f t="array" aca="1" ref="U118" ca="1">_xlfn.IFS($F118&lt;=U$7,0,$G118&gt;U$7,0,AND(U$7&gt;$G118,U$7&lt;$H118),$J118/12*0.5,$H118&lt;U$7,$J118/12)</f>
        <v>0</v>
      </c>
      <c r="V118" s="23" cm="1">
        <f t="array" aca="1" ref="V118" ca="1">_xlfn.IFS($F118&lt;=V$7,0,$G118&gt;V$7,0,AND(V$7&gt;$G118,V$7&lt;$H118),$J118/12*0.5,$H118&lt;V$7,$J118/12)</f>
        <v>0</v>
      </c>
      <c r="W118" s="23" cm="1">
        <f t="array" aca="1" ref="W118" ca="1">_xlfn.IFS($F118&lt;=W$7,0,$G118&gt;W$7,0,AND(W$7&gt;$G118,W$7&lt;$H118),$J118/12*0.5,$H118&lt;W$7,$J118/12)</f>
        <v>0</v>
      </c>
      <c r="X118" s="23" cm="1">
        <f t="array" aca="1" ref="X118" ca="1">_xlfn.IFS($F118&lt;=X$7,0,$G118&gt;X$7,0,AND(X$7&gt;$G118,X$7&lt;$H118),$J118/12*0.5,$H118&lt;X$7,$J118/12)</f>
        <v>0</v>
      </c>
      <c r="Y118" s="23" cm="1">
        <f t="array" aca="1" ref="Y118" ca="1">_xlfn.IFS($F118&lt;=Y$7,0,$G118&gt;Y$7,0,AND(Y$7&gt;$G118,Y$7&lt;$H118),$J118/12*0.5,$H118&lt;Y$7,$J118/12)</f>
        <v>0</v>
      </c>
      <c r="Z118" s="23" cm="1">
        <f t="array" aca="1" ref="Z118" ca="1">_xlfn.IFS($F118&lt;=Z$7,0,$G118&gt;Z$7,0,AND(Z$7&gt;$G118,Z$7&lt;$H118),$J118/12*0.5,$H118&lt;Z$7,$J118/12)</f>
        <v>0</v>
      </c>
      <c r="AA118" s="23" cm="1">
        <f t="array" aca="1" ref="AA118" ca="1">_xlfn.IFS($F118&lt;=AA$7,0,$G118&gt;AA$7,0,AND(AA$7&gt;$G118,AA$7&lt;$H118),$J118/12*0.5,$H118&lt;AA$7,$J118/12)</f>
        <v>0</v>
      </c>
      <c r="AB118" s="23" cm="1">
        <f t="array" aca="1" ref="AB118" ca="1">_xlfn.IFS($F118&lt;=AB$7,0,$G118&gt;AB$7,0,AND(AB$7&gt;$G118,AB$7&lt;$H118),$J118/12*0.5,$H118&lt;AB$7,$J118/12)</f>
        <v>0</v>
      </c>
      <c r="AC118" s="23" cm="1">
        <f t="array" aca="1" ref="AC118" ca="1">_xlfn.IFS($F118&lt;=AC$7,0,$G118&gt;AC$7,0,AND(AC$7&gt;$G118,AC$7&lt;$H118),$L118/12*0.5,$H118&lt;AC$7,$L118/12)</f>
        <v>0</v>
      </c>
      <c r="AD118" s="23" cm="1">
        <f t="array" aca="1" ref="AD118" ca="1">_xlfn.IFS($F118&lt;=AD$7,0,$G118&gt;AD$7,0,AND(AD$7&gt;$G118,AD$7&lt;$H118),$L118/12*0.5,$H118&lt;AD$7,$L118/12)</f>
        <v>0</v>
      </c>
      <c r="AE118" s="23" cm="1">
        <f t="array" aca="1" ref="AE118" ca="1">_xlfn.IFS($F118&lt;=AE$7,0,$G118&gt;AE$7,0,AND(AE$7&gt;$G118,AE$7&lt;$H118),$L118/12*0.5,$H118&lt;AE$7,$L118/12)</f>
        <v>0</v>
      </c>
      <c r="AF118" s="23" cm="1">
        <f t="array" aca="1" ref="AF118" ca="1">_xlfn.IFS($F118&lt;=AF$7,0,$G118&gt;AF$7,0,AND(AF$7&gt;$G118,AF$7&lt;$H118),$L118/12*0.5,$H118&lt;AF$7,$L118/12)</f>
        <v>0</v>
      </c>
      <c r="AG118" s="23" cm="1">
        <f t="array" aca="1" ref="AG118" ca="1">_xlfn.IFS($F118&lt;=AG$7,0,$G118&gt;AG$7,0,AND(AG$7&gt;$G118,AG$7&lt;$H118),$L118/12*0.5,$H118&lt;AG$7,$L118/12)</f>
        <v>0</v>
      </c>
      <c r="AH118" s="23" cm="1">
        <f t="array" aca="1" ref="AH118" ca="1">_xlfn.IFS($F118&lt;=AH$7,0,$G118&gt;AH$7,0,AND(AH$7&gt;$G118,AH$7&lt;$H118),$L118/12*0.5,$H118&lt;AH$7,$L118/12)</f>
        <v>0</v>
      </c>
      <c r="AI118" s="23" cm="1">
        <f t="array" aca="1" ref="AI118" ca="1">_xlfn.IFS($F118&lt;=AI$7,0,$G118&gt;AI$7,0,AND(AI$7&gt;$G118,AI$7&lt;$H118),$L118/12*0.5,$H118&lt;AI$7,$L118/12)</f>
        <v>0</v>
      </c>
      <c r="AJ118" s="23" cm="1">
        <f t="array" aca="1" ref="AJ118" ca="1">_xlfn.IFS($F118&lt;=AJ$7,0,$G118&gt;AJ$7,0,AND(AJ$7&gt;$G118,AJ$7&lt;$H118),$L118/12*0.5,$H118&lt;AJ$7,$L118/12)</f>
        <v>0</v>
      </c>
      <c r="AK118" s="23" cm="1">
        <f t="array" aca="1" ref="AK118" ca="1">_xlfn.IFS($F118&lt;=AK$7,0,$G118&gt;AK$7,0,AND(AK$7&gt;$G118,AK$7&lt;$H118),$L118/12*0.5,$H118&lt;AK$7,$L118/12)</f>
        <v>0</v>
      </c>
      <c r="AL118" s="23" cm="1">
        <f t="array" aca="1" ref="AL118" ca="1">_xlfn.IFS($F118&lt;=AL$7,0,$G118&gt;AL$7,0,AND(AL$7&gt;$G118,AL$7&lt;$H118),$L118/12*0.5,$H118&lt;AL$7,$L118/12)</f>
        <v>0</v>
      </c>
      <c r="AM118" s="23" cm="1">
        <f t="array" aca="1" ref="AM118" ca="1">_xlfn.IFS($F118&lt;=AM$7,0,$G118&gt;AM$7,0,AND(AM$7&gt;$G118,AM$7&lt;$H118),$L118/12*0.5,$H118&lt;AM$7,$L118/12)</f>
        <v>0</v>
      </c>
      <c r="AN118" s="23" cm="1">
        <f t="array" aca="1" ref="AN118" ca="1">_xlfn.IFS($F118&lt;=AN$7,0,$G118&gt;AN$7,0,AND(AN$7&gt;$G118,AN$7&lt;$H118),$L118/12*0.5,$H118&lt;AN$7,$L118/12)</f>
        <v>0</v>
      </c>
      <c r="AO118" s="23" cm="1">
        <f t="array" aca="1" ref="AO118" ca="1">_xlfn.IFS($F118&lt;=AO$7,0,$G118&gt;AO$7,0,AND(AO$7&gt;$G118,AO$7&lt;$H118),$N118/12*0.5,$H118&lt;AO$7,$N118/12)</f>
        <v>0</v>
      </c>
      <c r="AP118" s="23" cm="1">
        <f t="array" aca="1" ref="AP118" ca="1">_xlfn.IFS($F118&lt;=AP$7,0,$G118&gt;AP$7,0,AND(AP$7&gt;$G118,AP$7&lt;$H118),$N118/12*0.5,$H118&lt;AP$7,$N118/12)</f>
        <v>0</v>
      </c>
      <c r="AQ118" s="23" cm="1">
        <f t="array" aca="1" ref="AQ118" ca="1">_xlfn.IFS($F118&lt;=AQ$7,0,$G118&gt;AQ$7,0,AND(AQ$7&gt;$G118,AQ$7&lt;$H118),$N118/12*0.5,$H118&lt;AQ$7,$N118/12)</f>
        <v>0</v>
      </c>
      <c r="AR118" s="23" cm="1">
        <f t="array" aca="1" ref="AR118" ca="1">_xlfn.IFS($F118&lt;=AR$7,0,$G118&gt;AR$7,0,AND(AR$7&gt;$G118,AR$7&lt;$H118),$N118/12*0.5,$H118&lt;AR$7,$N118/12)</f>
        <v>0</v>
      </c>
      <c r="AS118" s="23" cm="1">
        <f t="array" aca="1" ref="AS118" ca="1">_xlfn.IFS($F118&lt;=AS$7,0,$G118&gt;AS$7,0,AND(AS$7&gt;$G118,AS$7&lt;$H118),$N118/12*0.5,$H118&lt;AS$7,$N118/12)</f>
        <v>0</v>
      </c>
      <c r="AT118" s="23" cm="1">
        <f t="array" aca="1" ref="AT118" ca="1">_xlfn.IFS($F118&lt;=AT$7,0,$G118&gt;AT$7,0,AND(AT$7&gt;$G118,AT$7&lt;$H118),$N118/12*0.5,$H118&lt;AT$7,$N118/12)</f>
        <v>0</v>
      </c>
      <c r="AU118" s="23" cm="1">
        <f t="array" aca="1" ref="AU118" ca="1">_xlfn.IFS($F118&lt;=AU$7,0,$G118&gt;AU$7,0,AND(AU$7&gt;$G118,AU$7&lt;$H118),$N118/12*0.5,$H118&lt;AU$7,$N118/12)</f>
        <v>0</v>
      </c>
      <c r="AV118" s="23" cm="1">
        <f t="array" aca="1" ref="AV118" ca="1">_xlfn.IFS($F118&lt;=AV$7,0,$G118&gt;AV$7,0,AND(AV$7&gt;$G118,AV$7&lt;$H118),$N118/12*0.5,$H118&lt;AV$7,$N118/12)</f>
        <v>0</v>
      </c>
      <c r="AW118" s="23" cm="1">
        <f t="array" aca="1" ref="AW118" ca="1">_xlfn.IFS($F118&lt;=AW$7,0,$G118&gt;AW$7,0,AND(AW$7&gt;$G118,AW$7&lt;$H118),$N118/12*0.5,$H118&lt;AW$7,$N118/12)</f>
        <v>0</v>
      </c>
      <c r="AX118" s="23" cm="1">
        <f t="array" aca="1" ref="AX118" ca="1">_xlfn.IFS($F118&lt;=AX$7,0,$G118&gt;AX$7,0,AND(AX$7&gt;$G118,AX$7&lt;$H118),$N118/12*0.5,$H118&lt;AX$7,$N118/12)</f>
        <v>0</v>
      </c>
      <c r="AY118" s="23" cm="1">
        <f t="array" aca="1" ref="AY118" ca="1">_xlfn.IFS($F118&lt;=AY$7,0,$G118&gt;AY$7,0,AND(AY$7&gt;$G118,AY$7&lt;$H118),$N118/12*0.5,$H118&lt;AY$7,$N118/12)</f>
        <v>0</v>
      </c>
    </row>
    <row r="119" spans="1:51" ht="13" x14ac:dyDescent="0.15">
      <c r="A119" s="47"/>
      <c r="B119" s="87">
        <v>112</v>
      </c>
      <c r="C119" s="87" t="s">
        <v>30</v>
      </c>
      <c r="D119" s="88" t="s">
        <v>15</v>
      </c>
      <c r="E119" s="108">
        <v>46706</v>
      </c>
      <c r="F119" s="108" t="s">
        <v>7</v>
      </c>
      <c r="G119" s="21">
        <f>E119+'Assumptions (START HERE)'!$C$17</f>
        <v>46886</v>
      </c>
      <c r="H119" s="21">
        <f>E119+'Assumptions (START HERE)'!$C$18</f>
        <v>46976</v>
      </c>
      <c r="I119" s="91"/>
      <c r="J119" s="23" cm="1">
        <f t="array" aca="1" ref="J119" ca="1">IF(ISBLANK(I119),
INDEX('Assumptions (START HERE)'!$B$23:$E$26,
MATCH(MID(CELL("filename",$A$1),FIND("]",CELL("filename",$A$1))+1,255),'Assumptions (START HERE)'!$B$23:$B$26,0),
MATCH(J$3,'Assumptions (START HERE)'!$B$23:$E$23,0)),I119)</f>
        <v>1350</v>
      </c>
      <c r="K119" s="91"/>
      <c r="L119" s="23" cm="1">
        <f t="array" aca="1" ref="L119" ca="1">IF(ISBLANK(K119),
INDEX('Assumptions (START HERE)'!$B$23:$E$26,
MATCH(MID(CELL("filename",$A$1),FIND("]",CELL("filename",$A$1))+1,255),'Assumptions (START HERE)'!$B$23:$B$26,0),
MATCH(L$3,'Assumptions (START HERE)'!$B$23:$E$23,0)),K119)</f>
        <v>1450</v>
      </c>
      <c r="M119" s="91"/>
      <c r="N119" s="23" cm="1">
        <f t="array" aca="1" ref="N119" ca="1">IF(ISBLANK(M119),
INDEX('Assumptions (START HERE)'!$B$23:$E$26,
MATCH(MID(CELL("filename",$A$1),FIND("]",CELL("filename",$A$1))+1,255),'Assumptions (START HERE)'!$B$23:$B$26,0),
MATCH(N$3,'Assumptions (START HERE)'!$B$23:$E$23,0)),M119)</f>
        <v>1450</v>
      </c>
      <c r="P119" s="23" cm="1">
        <f t="array" aca="1" ref="P119" ca="1">_xlfn.IFS($F119&lt;=P$7,0,$G119&gt;P$7,0,AND(P$7&gt;$G119,P$7&lt;$H119),$J119/12*0.5,$H119&lt;P$7,$J119/12)</f>
        <v>0</v>
      </c>
      <c r="Q119" s="23" cm="1">
        <f t="array" aca="1" ref="Q119" ca="1">_xlfn.IFS($F119&lt;=Q$7,0,$G119&gt;Q$7,0,AND(Q$7&gt;$G119,Q$7&lt;$H119),$J119/12*0.5,$H119&lt;Q$7,$J119/12)</f>
        <v>0</v>
      </c>
      <c r="R119" s="23" cm="1">
        <f t="array" aca="1" ref="R119" ca="1">_xlfn.IFS($F119&lt;=R$7,0,$G119&gt;R$7,0,AND(R$7&gt;$G119,R$7&lt;$H119),$J119/12*0.5,$H119&lt;R$7,$J119/12)</f>
        <v>0</v>
      </c>
      <c r="S119" s="23" cm="1">
        <f t="array" aca="1" ref="S119" ca="1">_xlfn.IFS($F119&lt;=S$7,0,$G119&gt;S$7,0,AND(S$7&gt;$G119,S$7&lt;$H119),$J119/12*0.5,$H119&lt;S$7,$J119/12)</f>
        <v>0</v>
      </c>
      <c r="T119" s="23" cm="1">
        <f t="array" aca="1" ref="T119" ca="1">_xlfn.IFS($F119&lt;=T$7,0,$G119&gt;T$7,0,AND(T$7&gt;$G119,T$7&lt;$H119),$J119/12*0.5,$H119&lt;T$7,$J119/12)</f>
        <v>0</v>
      </c>
      <c r="U119" s="23" cm="1">
        <f t="array" aca="1" ref="U119" ca="1">_xlfn.IFS($F119&lt;=U$7,0,$G119&gt;U$7,0,AND(U$7&gt;$G119,U$7&lt;$H119),$J119/12*0.5,$H119&lt;U$7,$J119/12)</f>
        <v>0</v>
      </c>
      <c r="V119" s="23" cm="1">
        <f t="array" aca="1" ref="V119" ca="1">_xlfn.IFS($F119&lt;=V$7,0,$G119&gt;V$7,0,AND(V$7&gt;$G119,V$7&lt;$H119),$J119/12*0.5,$H119&lt;V$7,$J119/12)</f>
        <v>0</v>
      </c>
      <c r="W119" s="23" cm="1">
        <f t="array" aca="1" ref="W119" ca="1">_xlfn.IFS($F119&lt;=W$7,0,$G119&gt;W$7,0,AND(W$7&gt;$G119,W$7&lt;$H119),$J119/12*0.5,$H119&lt;W$7,$J119/12)</f>
        <v>0</v>
      </c>
      <c r="X119" s="23" cm="1">
        <f t="array" aca="1" ref="X119" ca="1">_xlfn.IFS($F119&lt;=X$7,0,$G119&gt;X$7,0,AND(X$7&gt;$G119,X$7&lt;$H119),$J119/12*0.5,$H119&lt;X$7,$J119/12)</f>
        <v>0</v>
      </c>
      <c r="Y119" s="23" cm="1">
        <f t="array" aca="1" ref="Y119" ca="1">_xlfn.IFS($F119&lt;=Y$7,0,$G119&gt;Y$7,0,AND(Y$7&gt;$G119,Y$7&lt;$H119),$J119/12*0.5,$H119&lt;Y$7,$J119/12)</f>
        <v>0</v>
      </c>
      <c r="Z119" s="23" cm="1">
        <f t="array" aca="1" ref="Z119" ca="1">_xlfn.IFS($F119&lt;=Z$7,0,$G119&gt;Z$7,0,AND(Z$7&gt;$G119,Z$7&lt;$H119),$J119/12*0.5,$H119&lt;Z$7,$J119/12)</f>
        <v>0</v>
      </c>
      <c r="AA119" s="23" cm="1">
        <f t="array" aca="1" ref="AA119" ca="1">_xlfn.IFS($F119&lt;=AA$7,0,$G119&gt;AA$7,0,AND(AA$7&gt;$G119,AA$7&lt;$H119),$J119/12*0.5,$H119&lt;AA$7,$J119/12)</f>
        <v>0</v>
      </c>
      <c r="AB119" s="23" cm="1">
        <f t="array" aca="1" ref="AB119" ca="1">_xlfn.IFS($F119&lt;=AB$7,0,$G119&gt;AB$7,0,AND(AB$7&gt;$G119,AB$7&lt;$H119),$J119/12*0.5,$H119&lt;AB$7,$J119/12)</f>
        <v>0</v>
      </c>
      <c r="AC119" s="23" cm="1">
        <f t="array" aca="1" ref="AC119" ca="1">_xlfn.IFS($F119&lt;=AC$7,0,$G119&gt;AC$7,0,AND(AC$7&gt;$G119,AC$7&lt;$H119),$L119/12*0.5,$H119&lt;AC$7,$L119/12)</f>
        <v>0</v>
      </c>
      <c r="AD119" s="23" cm="1">
        <f t="array" aca="1" ref="AD119" ca="1">_xlfn.IFS($F119&lt;=AD$7,0,$G119&gt;AD$7,0,AND(AD$7&gt;$G119,AD$7&lt;$H119),$L119/12*0.5,$H119&lt;AD$7,$L119/12)</f>
        <v>0</v>
      </c>
      <c r="AE119" s="23" cm="1">
        <f t="array" aca="1" ref="AE119" ca="1">_xlfn.IFS($F119&lt;=AE$7,0,$G119&gt;AE$7,0,AND(AE$7&gt;$G119,AE$7&lt;$H119),$L119/12*0.5,$H119&lt;AE$7,$L119/12)</f>
        <v>0</v>
      </c>
      <c r="AF119" s="23" cm="1">
        <f t="array" aca="1" ref="AF119" ca="1">_xlfn.IFS($F119&lt;=AF$7,0,$G119&gt;AF$7,0,AND(AF$7&gt;$G119,AF$7&lt;$H119),$L119/12*0.5,$H119&lt;AF$7,$L119/12)</f>
        <v>0</v>
      </c>
      <c r="AG119" s="23" cm="1">
        <f t="array" aca="1" ref="AG119" ca="1">_xlfn.IFS($F119&lt;=AG$7,0,$G119&gt;AG$7,0,AND(AG$7&gt;$G119,AG$7&lt;$H119),$L119/12*0.5,$H119&lt;AG$7,$L119/12)</f>
        <v>0</v>
      </c>
      <c r="AH119" s="23" cm="1">
        <f t="array" aca="1" ref="AH119" ca="1">_xlfn.IFS($F119&lt;=AH$7,0,$G119&gt;AH$7,0,AND(AH$7&gt;$G119,AH$7&lt;$H119),$L119/12*0.5,$H119&lt;AH$7,$L119/12)</f>
        <v>0</v>
      </c>
      <c r="AI119" s="23" cm="1">
        <f t="array" aca="1" ref="AI119" ca="1">_xlfn.IFS($F119&lt;=AI$7,0,$G119&gt;AI$7,0,AND(AI$7&gt;$G119,AI$7&lt;$H119),$L119/12*0.5,$H119&lt;AI$7,$L119/12)</f>
        <v>0</v>
      </c>
      <c r="AJ119" s="23" cm="1">
        <f t="array" aca="1" ref="AJ119" ca="1">_xlfn.IFS($F119&lt;=AJ$7,0,$G119&gt;AJ$7,0,AND(AJ$7&gt;$G119,AJ$7&lt;$H119),$L119/12*0.5,$H119&lt;AJ$7,$L119/12)</f>
        <v>0</v>
      </c>
      <c r="AK119" s="23" cm="1">
        <f t="array" aca="1" ref="AK119" ca="1">_xlfn.IFS($F119&lt;=AK$7,0,$G119&gt;AK$7,0,AND(AK$7&gt;$G119,AK$7&lt;$H119),$L119/12*0.5,$H119&lt;AK$7,$L119/12)</f>
        <v>0</v>
      </c>
      <c r="AL119" s="23" cm="1">
        <f t="array" aca="1" ref="AL119" ca="1">_xlfn.IFS($F119&lt;=AL$7,0,$G119&gt;AL$7,0,AND(AL$7&gt;$G119,AL$7&lt;$H119),$L119/12*0.5,$H119&lt;AL$7,$L119/12)</f>
        <v>0</v>
      </c>
      <c r="AM119" s="23" cm="1">
        <f t="array" aca="1" ref="AM119" ca="1">_xlfn.IFS($F119&lt;=AM$7,0,$G119&gt;AM$7,0,AND(AM$7&gt;$G119,AM$7&lt;$H119),$L119/12*0.5,$H119&lt;AM$7,$L119/12)</f>
        <v>0</v>
      </c>
      <c r="AN119" s="23" cm="1">
        <f t="array" aca="1" ref="AN119" ca="1">_xlfn.IFS($F119&lt;=AN$7,0,$G119&gt;AN$7,0,AND(AN$7&gt;$G119,AN$7&lt;$H119),$L119/12*0.5,$H119&lt;AN$7,$L119/12)</f>
        <v>0</v>
      </c>
      <c r="AO119" s="23" cm="1">
        <f t="array" aca="1" ref="AO119" ca="1">_xlfn.IFS($F119&lt;=AO$7,0,$G119&gt;AO$7,0,AND(AO$7&gt;$G119,AO$7&lt;$H119),$N119/12*0.5,$H119&lt;AO$7,$N119/12)</f>
        <v>0</v>
      </c>
      <c r="AP119" s="23" cm="1">
        <f t="array" aca="1" ref="AP119" ca="1">_xlfn.IFS($F119&lt;=AP$7,0,$G119&gt;AP$7,0,AND(AP$7&gt;$G119,AP$7&lt;$H119),$N119/12*0.5,$H119&lt;AP$7,$N119/12)</f>
        <v>0</v>
      </c>
      <c r="AQ119" s="23" cm="1">
        <f t="array" aca="1" ref="AQ119" ca="1">_xlfn.IFS($F119&lt;=AQ$7,0,$G119&gt;AQ$7,0,AND(AQ$7&gt;$G119,AQ$7&lt;$H119),$N119/12*0.5,$H119&lt;AQ$7,$N119/12)</f>
        <v>0</v>
      </c>
      <c r="AR119" s="23" cm="1">
        <f t="array" aca="1" ref="AR119" ca="1">_xlfn.IFS($F119&lt;=AR$7,0,$G119&gt;AR$7,0,AND(AR$7&gt;$G119,AR$7&lt;$H119),$N119/12*0.5,$H119&lt;AR$7,$N119/12)</f>
        <v>0</v>
      </c>
      <c r="AS119" s="23" cm="1">
        <f t="array" aca="1" ref="AS119" ca="1">_xlfn.IFS($F119&lt;=AS$7,0,$G119&gt;AS$7,0,AND(AS$7&gt;$G119,AS$7&lt;$H119),$N119/12*0.5,$H119&lt;AS$7,$N119/12)</f>
        <v>0</v>
      </c>
      <c r="AT119" s="23" cm="1">
        <f t="array" aca="1" ref="AT119" ca="1">_xlfn.IFS($F119&lt;=AT$7,0,$G119&gt;AT$7,0,AND(AT$7&gt;$G119,AT$7&lt;$H119),$N119/12*0.5,$H119&lt;AT$7,$N119/12)</f>
        <v>0</v>
      </c>
      <c r="AU119" s="23" cm="1">
        <f t="array" aca="1" ref="AU119" ca="1">_xlfn.IFS($F119&lt;=AU$7,0,$G119&gt;AU$7,0,AND(AU$7&gt;$G119,AU$7&lt;$H119),$N119/12*0.5,$H119&lt;AU$7,$N119/12)</f>
        <v>0</v>
      </c>
      <c r="AV119" s="23" cm="1">
        <f t="array" aca="1" ref="AV119" ca="1">_xlfn.IFS($F119&lt;=AV$7,0,$G119&gt;AV$7,0,AND(AV$7&gt;$G119,AV$7&lt;$H119),$N119/12*0.5,$H119&lt;AV$7,$N119/12)</f>
        <v>0</v>
      </c>
      <c r="AW119" s="23" cm="1">
        <f t="array" aca="1" ref="AW119" ca="1">_xlfn.IFS($F119&lt;=AW$7,0,$G119&gt;AW$7,0,AND(AW$7&gt;$G119,AW$7&lt;$H119),$N119/12*0.5,$H119&lt;AW$7,$N119/12)</f>
        <v>0</v>
      </c>
      <c r="AX119" s="23" cm="1">
        <f t="array" aca="1" ref="AX119" ca="1">_xlfn.IFS($F119&lt;=AX$7,0,$G119&gt;AX$7,0,AND(AX$7&gt;$G119,AX$7&lt;$H119),$N119/12*0.5,$H119&lt;AX$7,$N119/12)</f>
        <v>0</v>
      </c>
      <c r="AY119" s="23" cm="1">
        <f t="array" aca="1" ref="AY119" ca="1">_xlfn.IFS($F119&lt;=AY$7,0,$G119&gt;AY$7,0,AND(AY$7&gt;$G119,AY$7&lt;$H119),$N119/12*0.5,$H119&lt;AY$7,$N119/12)</f>
        <v>0</v>
      </c>
    </row>
    <row r="120" spans="1:51" ht="13" x14ac:dyDescent="0.15">
      <c r="A120" s="47"/>
      <c r="B120" s="87">
        <v>113</v>
      </c>
      <c r="C120" s="87" t="s">
        <v>30</v>
      </c>
      <c r="D120" s="88" t="s">
        <v>15</v>
      </c>
      <c r="E120" s="108">
        <v>46706</v>
      </c>
      <c r="F120" s="108" t="s">
        <v>7</v>
      </c>
      <c r="G120" s="21">
        <f>E120+'Assumptions (START HERE)'!$C$17</f>
        <v>46886</v>
      </c>
      <c r="H120" s="21">
        <f>E120+'Assumptions (START HERE)'!$C$18</f>
        <v>46976</v>
      </c>
      <c r="I120" s="91"/>
      <c r="J120" s="23" cm="1">
        <f t="array" aca="1" ref="J120" ca="1">IF(ISBLANK(I120),
INDEX('Assumptions (START HERE)'!$B$23:$E$26,
MATCH(MID(CELL("filename",$A$1),FIND("]",CELL("filename",$A$1))+1,255),'Assumptions (START HERE)'!$B$23:$B$26,0),
MATCH(J$3,'Assumptions (START HERE)'!$B$23:$E$23,0)),I120)</f>
        <v>1350</v>
      </c>
      <c r="K120" s="91"/>
      <c r="L120" s="23" cm="1">
        <f t="array" aca="1" ref="L120" ca="1">IF(ISBLANK(K120),
INDEX('Assumptions (START HERE)'!$B$23:$E$26,
MATCH(MID(CELL("filename",$A$1),FIND("]",CELL("filename",$A$1))+1,255),'Assumptions (START HERE)'!$B$23:$B$26,0),
MATCH(L$3,'Assumptions (START HERE)'!$B$23:$E$23,0)),K120)</f>
        <v>1450</v>
      </c>
      <c r="M120" s="91"/>
      <c r="N120" s="23" cm="1">
        <f t="array" aca="1" ref="N120" ca="1">IF(ISBLANK(M120),
INDEX('Assumptions (START HERE)'!$B$23:$E$26,
MATCH(MID(CELL("filename",$A$1),FIND("]",CELL("filename",$A$1))+1,255),'Assumptions (START HERE)'!$B$23:$B$26,0),
MATCH(N$3,'Assumptions (START HERE)'!$B$23:$E$23,0)),M120)</f>
        <v>1450</v>
      </c>
      <c r="P120" s="23" cm="1">
        <f t="array" aca="1" ref="P120" ca="1">_xlfn.IFS($F120&lt;=P$7,0,$G120&gt;P$7,0,AND(P$7&gt;$G120,P$7&lt;$H120),$J120/12*0.5,$H120&lt;P$7,$J120/12)</f>
        <v>0</v>
      </c>
      <c r="Q120" s="23" cm="1">
        <f t="array" aca="1" ref="Q120" ca="1">_xlfn.IFS($F120&lt;=Q$7,0,$G120&gt;Q$7,0,AND(Q$7&gt;$G120,Q$7&lt;$H120),$J120/12*0.5,$H120&lt;Q$7,$J120/12)</f>
        <v>0</v>
      </c>
      <c r="R120" s="23" cm="1">
        <f t="array" aca="1" ref="R120" ca="1">_xlfn.IFS($F120&lt;=R$7,0,$G120&gt;R$7,0,AND(R$7&gt;$G120,R$7&lt;$H120),$J120/12*0.5,$H120&lt;R$7,$J120/12)</f>
        <v>0</v>
      </c>
      <c r="S120" s="23" cm="1">
        <f t="array" aca="1" ref="S120" ca="1">_xlfn.IFS($F120&lt;=S$7,0,$G120&gt;S$7,0,AND(S$7&gt;$G120,S$7&lt;$H120),$J120/12*0.5,$H120&lt;S$7,$J120/12)</f>
        <v>0</v>
      </c>
      <c r="T120" s="23" cm="1">
        <f t="array" aca="1" ref="T120" ca="1">_xlfn.IFS($F120&lt;=T$7,0,$G120&gt;T$7,0,AND(T$7&gt;$G120,T$7&lt;$H120),$J120/12*0.5,$H120&lt;T$7,$J120/12)</f>
        <v>0</v>
      </c>
      <c r="U120" s="23" cm="1">
        <f t="array" aca="1" ref="U120" ca="1">_xlfn.IFS($F120&lt;=U$7,0,$G120&gt;U$7,0,AND(U$7&gt;$G120,U$7&lt;$H120),$J120/12*0.5,$H120&lt;U$7,$J120/12)</f>
        <v>0</v>
      </c>
      <c r="V120" s="23" cm="1">
        <f t="array" aca="1" ref="V120" ca="1">_xlfn.IFS($F120&lt;=V$7,0,$G120&gt;V$7,0,AND(V$7&gt;$G120,V$7&lt;$H120),$J120/12*0.5,$H120&lt;V$7,$J120/12)</f>
        <v>0</v>
      </c>
      <c r="W120" s="23" cm="1">
        <f t="array" aca="1" ref="W120" ca="1">_xlfn.IFS($F120&lt;=W$7,0,$G120&gt;W$7,0,AND(W$7&gt;$G120,W$7&lt;$H120),$J120/12*0.5,$H120&lt;W$7,$J120/12)</f>
        <v>0</v>
      </c>
      <c r="X120" s="23" cm="1">
        <f t="array" aca="1" ref="X120" ca="1">_xlfn.IFS($F120&lt;=X$7,0,$G120&gt;X$7,0,AND(X$7&gt;$G120,X$7&lt;$H120),$J120/12*0.5,$H120&lt;X$7,$J120/12)</f>
        <v>0</v>
      </c>
      <c r="Y120" s="23" cm="1">
        <f t="array" aca="1" ref="Y120" ca="1">_xlfn.IFS($F120&lt;=Y$7,0,$G120&gt;Y$7,0,AND(Y$7&gt;$G120,Y$7&lt;$H120),$J120/12*0.5,$H120&lt;Y$7,$J120/12)</f>
        <v>0</v>
      </c>
      <c r="Z120" s="23" cm="1">
        <f t="array" aca="1" ref="Z120" ca="1">_xlfn.IFS($F120&lt;=Z$7,0,$G120&gt;Z$7,0,AND(Z$7&gt;$G120,Z$7&lt;$H120),$J120/12*0.5,$H120&lt;Z$7,$J120/12)</f>
        <v>0</v>
      </c>
      <c r="AA120" s="23" cm="1">
        <f t="array" aca="1" ref="AA120" ca="1">_xlfn.IFS($F120&lt;=AA$7,0,$G120&gt;AA$7,0,AND(AA$7&gt;$G120,AA$7&lt;$H120),$J120/12*0.5,$H120&lt;AA$7,$J120/12)</f>
        <v>0</v>
      </c>
      <c r="AB120" s="23" cm="1">
        <f t="array" aca="1" ref="AB120" ca="1">_xlfn.IFS($F120&lt;=AB$7,0,$G120&gt;AB$7,0,AND(AB$7&gt;$G120,AB$7&lt;$H120),$J120/12*0.5,$H120&lt;AB$7,$J120/12)</f>
        <v>0</v>
      </c>
      <c r="AC120" s="23" cm="1">
        <f t="array" aca="1" ref="AC120" ca="1">_xlfn.IFS($F120&lt;=AC$7,0,$G120&gt;AC$7,0,AND(AC$7&gt;$G120,AC$7&lt;$H120),$L120/12*0.5,$H120&lt;AC$7,$L120/12)</f>
        <v>0</v>
      </c>
      <c r="AD120" s="23" cm="1">
        <f t="array" aca="1" ref="AD120" ca="1">_xlfn.IFS($F120&lt;=AD$7,0,$G120&gt;AD$7,0,AND(AD$7&gt;$G120,AD$7&lt;$H120),$L120/12*0.5,$H120&lt;AD$7,$L120/12)</f>
        <v>0</v>
      </c>
      <c r="AE120" s="23" cm="1">
        <f t="array" aca="1" ref="AE120" ca="1">_xlfn.IFS($F120&lt;=AE$7,0,$G120&gt;AE$7,0,AND(AE$7&gt;$G120,AE$7&lt;$H120),$L120/12*0.5,$H120&lt;AE$7,$L120/12)</f>
        <v>0</v>
      </c>
      <c r="AF120" s="23" cm="1">
        <f t="array" aca="1" ref="AF120" ca="1">_xlfn.IFS($F120&lt;=AF$7,0,$G120&gt;AF$7,0,AND(AF$7&gt;$G120,AF$7&lt;$H120),$L120/12*0.5,$H120&lt;AF$7,$L120/12)</f>
        <v>0</v>
      </c>
      <c r="AG120" s="23" cm="1">
        <f t="array" aca="1" ref="AG120" ca="1">_xlfn.IFS($F120&lt;=AG$7,0,$G120&gt;AG$7,0,AND(AG$7&gt;$G120,AG$7&lt;$H120),$L120/12*0.5,$H120&lt;AG$7,$L120/12)</f>
        <v>0</v>
      </c>
      <c r="AH120" s="23" cm="1">
        <f t="array" aca="1" ref="AH120" ca="1">_xlfn.IFS($F120&lt;=AH$7,0,$G120&gt;AH$7,0,AND(AH$7&gt;$G120,AH$7&lt;$H120),$L120/12*0.5,$H120&lt;AH$7,$L120/12)</f>
        <v>0</v>
      </c>
      <c r="AI120" s="23" cm="1">
        <f t="array" aca="1" ref="AI120" ca="1">_xlfn.IFS($F120&lt;=AI$7,0,$G120&gt;AI$7,0,AND(AI$7&gt;$G120,AI$7&lt;$H120),$L120/12*0.5,$H120&lt;AI$7,$L120/12)</f>
        <v>0</v>
      </c>
      <c r="AJ120" s="23" cm="1">
        <f t="array" aca="1" ref="AJ120" ca="1">_xlfn.IFS($F120&lt;=AJ$7,0,$G120&gt;AJ$7,0,AND(AJ$7&gt;$G120,AJ$7&lt;$H120),$L120/12*0.5,$H120&lt;AJ$7,$L120/12)</f>
        <v>0</v>
      </c>
      <c r="AK120" s="23" cm="1">
        <f t="array" aca="1" ref="AK120" ca="1">_xlfn.IFS($F120&lt;=AK$7,0,$G120&gt;AK$7,0,AND(AK$7&gt;$G120,AK$7&lt;$H120),$L120/12*0.5,$H120&lt;AK$7,$L120/12)</f>
        <v>0</v>
      </c>
      <c r="AL120" s="23" cm="1">
        <f t="array" aca="1" ref="AL120" ca="1">_xlfn.IFS($F120&lt;=AL$7,0,$G120&gt;AL$7,0,AND(AL$7&gt;$G120,AL$7&lt;$H120),$L120/12*0.5,$H120&lt;AL$7,$L120/12)</f>
        <v>0</v>
      </c>
      <c r="AM120" s="23" cm="1">
        <f t="array" aca="1" ref="AM120" ca="1">_xlfn.IFS($F120&lt;=AM$7,0,$G120&gt;AM$7,0,AND(AM$7&gt;$G120,AM$7&lt;$H120),$L120/12*0.5,$H120&lt;AM$7,$L120/12)</f>
        <v>0</v>
      </c>
      <c r="AN120" s="23" cm="1">
        <f t="array" aca="1" ref="AN120" ca="1">_xlfn.IFS($F120&lt;=AN$7,0,$G120&gt;AN$7,0,AND(AN$7&gt;$G120,AN$7&lt;$H120),$L120/12*0.5,$H120&lt;AN$7,$L120/12)</f>
        <v>0</v>
      </c>
      <c r="AO120" s="23" cm="1">
        <f t="array" aca="1" ref="AO120" ca="1">_xlfn.IFS($F120&lt;=AO$7,0,$G120&gt;AO$7,0,AND(AO$7&gt;$G120,AO$7&lt;$H120),$N120/12*0.5,$H120&lt;AO$7,$N120/12)</f>
        <v>0</v>
      </c>
      <c r="AP120" s="23" cm="1">
        <f t="array" aca="1" ref="AP120" ca="1">_xlfn.IFS($F120&lt;=AP$7,0,$G120&gt;AP$7,0,AND(AP$7&gt;$G120,AP$7&lt;$H120),$N120/12*0.5,$H120&lt;AP$7,$N120/12)</f>
        <v>0</v>
      </c>
      <c r="AQ120" s="23" cm="1">
        <f t="array" aca="1" ref="AQ120" ca="1">_xlfn.IFS($F120&lt;=AQ$7,0,$G120&gt;AQ$7,0,AND(AQ$7&gt;$G120,AQ$7&lt;$H120),$N120/12*0.5,$H120&lt;AQ$7,$N120/12)</f>
        <v>0</v>
      </c>
      <c r="AR120" s="23" cm="1">
        <f t="array" aca="1" ref="AR120" ca="1">_xlfn.IFS($F120&lt;=AR$7,0,$G120&gt;AR$7,0,AND(AR$7&gt;$G120,AR$7&lt;$H120),$N120/12*0.5,$H120&lt;AR$7,$N120/12)</f>
        <v>0</v>
      </c>
      <c r="AS120" s="23" cm="1">
        <f t="array" aca="1" ref="AS120" ca="1">_xlfn.IFS($F120&lt;=AS$7,0,$G120&gt;AS$7,0,AND(AS$7&gt;$G120,AS$7&lt;$H120),$N120/12*0.5,$H120&lt;AS$7,$N120/12)</f>
        <v>0</v>
      </c>
      <c r="AT120" s="23" cm="1">
        <f t="array" aca="1" ref="AT120" ca="1">_xlfn.IFS($F120&lt;=AT$7,0,$G120&gt;AT$7,0,AND(AT$7&gt;$G120,AT$7&lt;$H120),$N120/12*0.5,$H120&lt;AT$7,$N120/12)</f>
        <v>0</v>
      </c>
      <c r="AU120" s="23" cm="1">
        <f t="array" aca="1" ref="AU120" ca="1">_xlfn.IFS($F120&lt;=AU$7,0,$G120&gt;AU$7,0,AND(AU$7&gt;$G120,AU$7&lt;$H120),$N120/12*0.5,$H120&lt;AU$7,$N120/12)</f>
        <v>0</v>
      </c>
      <c r="AV120" s="23" cm="1">
        <f t="array" aca="1" ref="AV120" ca="1">_xlfn.IFS($F120&lt;=AV$7,0,$G120&gt;AV$7,0,AND(AV$7&gt;$G120,AV$7&lt;$H120),$N120/12*0.5,$H120&lt;AV$7,$N120/12)</f>
        <v>0</v>
      </c>
      <c r="AW120" s="23" cm="1">
        <f t="array" aca="1" ref="AW120" ca="1">_xlfn.IFS($F120&lt;=AW$7,0,$G120&gt;AW$7,0,AND(AW$7&gt;$G120,AW$7&lt;$H120),$N120/12*0.5,$H120&lt;AW$7,$N120/12)</f>
        <v>0</v>
      </c>
      <c r="AX120" s="23" cm="1">
        <f t="array" aca="1" ref="AX120" ca="1">_xlfn.IFS($F120&lt;=AX$7,0,$G120&gt;AX$7,0,AND(AX$7&gt;$G120,AX$7&lt;$H120),$N120/12*0.5,$H120&lt;AX$7,$N120/12)</f>
        <v>0</v>
      </c>
      <c r="AY120" s="23" cm="1">
        <f t="array" aca="1" ref="AY120" ca="1">_xlfn.IFS($F120&lt;=AY$7,0,$G120&gt;AY$7,0,AND(AY$7&gt;$G120,AY$7&lt;$H120),$N120/12*0.5,$H120&lt;AY$7,$N120/12)</f>
        <v>0</v>
      </c>
    </row>
    <row r="121" spans="1:51" ht="13" x14ac:dyDescent="0.15">
      <c r="A121" s="47"/>
      <c r="B121" s="87">
        <v>114</v>
      </c>
      <c r="C121" s="87" t="s">
        <v>30</v>
      </c>
      <c r="D121" s="88" t="s">
        <v>15</v>
      </c>
      <c r="E121" s="108">
        <v>46706</v>
      </c>
      <c r="F121" s="108" t="s">
        <v>7</v>
      </c>
      <c r="G121" s="21">
        <f>E121+'Assumptions (START HERE)'!$C$17</f>
        <v>46886</v>
      </c>
      <c r="H121" s="21">
        <f>E121+'Assumptions (START HERE)'!$C$18</f>
        <v>46976</v>
      </c>
      <c r="I121" s="91"/>
      <c r="J121" s="23" cm="1">
        <f t="array" aca="1" ref="J121" ca="1">IF(ISBLANK(I121),
INDEX('Assumptions (START HERE)'!$B$23:$E$26,
MATCH(MID(CELL("filename",$A$1),FIND("]",CELL("filename",$A$1))+1,255),'Assumptions (START HERE)'!$B$23:$B$26,0),
MATCH(J$3,'Assumptions (START HERE)'!$B$23:$E$23,0)),I121)</f>
        <v>1350</v>
      </c>
      <c r="K121" s="91"/>
      <c r="L121" s="23" cm="1">
        <f t="array" aca="1" ref="L121" ca="1">IF(ISBLANK(K121),
INDEX('Assumptions (START HERE)'!$B$23:$E$26,
MATCH(MID(CELL("filename",$A$1),FIND("]",CELL("filename",$A$1))+1,255),'Assumptions (START HERE)'!$B$23:$B$26,0),
MATCH(L$3,'Assumptions (START HERE)'!$B$23:$E$23,0)),K121)</f>
        <v>1450</v>
      </c>
      <c r="M121" s="91"/>
      <c r="N121" s="23" cm="1">
        <f t="array" aca="1" ref="N121" ca="1">IF(ISBLANK(M121),
INDEX('Assumptions (START HERE)'!$B$23:$E$26,
MATCH(MID(CELL("filename",$A$1),FIND("]",CELL("filename",$A$1))+1,255),'Assumptions (START HERE)'!$B$23:$B$26,0),
MATCH(N$3,'Assumptions (START HERE)'!$B$23:$E$23,0)),M121)</f>
        <v>1450</v>
      </c>
      <c r="P121" s="23" cm="1">
        <f t="array" aca="1" ref="P121" ca="1">_xlfn.IFS($F121&lt;=P$7,0,$G121&gt;P$7,0,AND(P$7&gt;$G121,P$7&lt;$H121),$J121/12*0.5,$H121&lt;P$7,$J121/12)</f>
        <v>0</v>
      </c>
      <c r="Q121" s="23" cm="1">
        <f t="array" aca="1" ref="Q121" ca="1">_xlfn.IFS($F121&lt;=Q$7,0,$G121&gt;Q$7,0,AND(Q$7&gt;$G121,Q$7&lt;$H121),$J121/12*0.5,$H121&lt;Q$7,$J121/12)</f>
        <v>0</v>
      </c>
      <c r="R121" s="23" cm="1">
        <f t="array" aca="1" ref="R121" ca="1">_xlfn.IFS($F121&lt;=R$7,0,$G121&gt;R$7,0,AND(R$7&gt;$G121,R$7&lt;$H121),$J121/12*0.5,$H121&lt;R$7,$J121/12)</f>
        <v>0</v>
      </c>
      <c r="S121" s="23" cm="1">
        <f t="array" aca="1" ref="S121" ca="1">_xlfn.IFS($F121&lt;=S$7,0,$G121&gt;S$7,0,AND(S$7&gt;$G121,S$7&lt;$H121),$J121/12*0.5,$H121&lt;S$7,$J121/12)</f>
        <v>0</v>
      </c>
      <c r="T121" s="23" cm="1">
        <f t="array" aca="1" ref="T121" ca="1">_xlfn.IFS($F121&lt;=T$7,0,$G121&gt;T$7,0,AND(T$7&gt;$G121,T$7&lt;$H121),$J121/12*0.5,$H121&lt;T$7,$J121/12)</f>
        <v>0</v>
      </c>
      <c r="U121" s="23" cm="1">
        <f t="array" aca="1" ref="U121" ca="1">_xlfn.IFS($F121&lt;=U$7,0,$G121&gt;U$7,0,AND(U$7&gt;$G121,U$7&lt;$H121),$J121/12*0.5,$H121&lt;U$7,$J121/12)</f>
        <v>0</v>
      </c>
      <c r="V121" s="23" cm="1">
        <f t="array" aca="1" ref="V121" ca="1">_xlfn.IFS($F121&lt;=V$7,0,$G121&gt;V$7,0,AND(V$7&gt;$G121,V$7&lt;$H121),$J121/12*0.5,$H121&lt;V$7,$J121/12)</f>
        <v>0</v>
      </c>
      <c r="W121" s="23" cm="1">
        <f t="array" aca="1" ref="W121" ca="1">_xlfn.IFS($F121&lt;=W$7,0,$G121&gt;W$7,0,AND(W$7&gt;$G121,W$7&lt;$H121),$J121/12*0.5,$H121&lt;W$7,$J121/12)</f>
        <v>0</v>
      </c>
      <c r="X121" s="23" cm="1">
        <f t="array" aca="1" ref="X121" ca="1">_xlfn.IFS($F121&lt;=X$7,0,$G121&gt;X$7,0,AND(X$7&gt;$G121,X$7&lt;$H121),$J121/12*0.5,$H121&lt;X$7,$J121/12)</f>
        <v>0</v>
      </c>
      <c r="Y121" s="23" cm="1">
        <f t="array" aca="1" ref="Y121" ca="1">_xlfn.IFS($F121&lt;=Y$7,0,$G121&gt;Y$7,0,AND(Y$7&gt;$G121,Y$7&lt;$H121),$J121/12*0.5,$H121&lt;Y$7,$J121/12)</f>
        <v>0</v>
      </c>
      <c r="Z121" s="23" cm="1">
        <f t="array" aca="1" ref="Z121" ca="1">_xlfn.IFS($F121&lt;=Z$7,0,$G121&gt;Z$7,0,AND(Z$7&gt;$G121,Z$7&lt;$H121),$J121/12*0.5,$H121&lt;Z$7,$J121/12)</f>
        <v>0</v>
      </c>
      <c r="AA121" s="23" cm="1">
        <f t="array" aca="1" ref="AA121" ca="1">_xlfn.IFS($F121&lt;=AA$7,0,$G121&gt;AA$7,0,AND(AA$7&gt;$G121,AA$7&lt;$H121),$J121/12*0.5,$H121&lt;AA$7,$J121/12)</f>
        <v>0</v>
      </c>
      <c r="AB121" s="23" cm="1">
        <f t="array" aca="1" ref="AB121" ca="1">_xlfn.IFS($F121&lt;=AB$7,0,$G121&gt;AB$7,0,AND(AB$7&gt;$G121,AB$7&lt;$H121),$J121/12*0.5,$H121&lt;AB$7,$J121/12)</f>
        <v>0</v>
      </c>
      <c r="AC121" s="23" cm="1">
        <f t="array" aca="1" ref="AC121" ca="1">_xlfn.IFS($F121&lt;=AC$7,0,$G121&gt;AC$7,0,AND(AC$7&gt;$G121,AC$7&lt;$H121),$L121/12*0.5,$H121&lt;AC$7,$L121/12)</f>
        <v>0</v>
      </c>
      <c r="AD121" s="23" cm="1">
        <f t="array" aca="1" ref="AD121" ca="1">_xlfn.IFS($F121&lt;=AD$7,0,$G121&gt;AD$7,0,AND(AD$7&gt;$G121,AD$7&lt;$H121),$L121/12*0.5,$H121&lt;AD$7,$L121/12)</f>
        <v>0</v>
      </c>
      <c r="AE121" s="23" cm="1">
        <f t="array" aca="1" ref="AE121" ca="1">_xlfn.IFS($F121&lt;=AE$7,0,$G121&gt;AE$7,0,AND(AE$7&gt;$G121,AE$7&lt;$H121),$L121/12*0.5,$H121&lt;AE$7,$L121/12)</f>
        <v>0</v>
      </c>
      <c r="AF121" s="23" cm="1">
        <f t="array" aca="1" ref="AF121" ca="1">_xlfn.IFS($F121&lt;=AF$7,0,$G121&gt;AF$7,0,AND(AF$7&gt;$G121,AF$7&lt;$H121),$L121/12*0.5,$H121&lt;AF$7,$L121/12)</f>
        <v>0</v>
      </c>
      <c r="AG121" s="23" cm="1">
        <f t="array" aca="1" ref="AG121" ca="1">_xlfn.IFS($F121&lt;=AG$7,0,$G121&gt;AG$7,0,AND(AG$7&gt;$G121,AG$7&lt;$H121),$L121/12*0.5,$H121&lt;AG$7,$L121/12)</f>
        <v>0</v>
      </c>
      <c r="AH121" s="23" cm="1">
        <f t="array" aca="1" ref="AH121" ca="1">_xlfn.IFS($F121&lt;=AH$7,0,$G121&gt;AH$7,0,AND(AH$7&gt;$G121,AH$7&lt;$H121),$L121/12*0.5,$H121&lt;AH$7,$L121/12)</f>
        <v>0</v>
      </c>
      <c r="AI121" s="23" cm="1">
        <f t="array" aca="1" ref="AI121" ca="1">_xlfn.IFS($F121&lt;=AI$7,0,$G121&gt;AI$7,0,AND(AI$7&gt;$G121,AI$7&lt;$H121),$L121/12*0.5,$H121&lt;AI$7,$L121/12)</f>
        <v>0</v>
      </c>
      <c r="AJ121" s="23" cm="1">
        <f t="array" aca="1" ref="AJ121" ca="1">_xlfn.IFS($F121&lt;=AJ$7,0,$G121&gt;AJ$7,0,AND(AJ$7&gt;$G121,AJ$7&lt;$H121),$L121/12*0.5,$H121&lt;AJ$7,$L121/12)</f>
        <v>0</v>
      </c>
      <c r="AK121" s="23" cm="1">
        <f t="array" aca="1" ref="AK121" ca="1">_xlfn.IFS($F121&lt;=AK$7,0,$G121&gt;AK$7,0,AND(AK$7&gt;$G121,AK$7&lt;$H121),$L121/12*0.5,$H121&lt;AK$7,$L121/12)</f>
        <v>0</v>
      </c>
      <c r="AL121" s="23" cm="1">
        <f t="array" aca="1" ref="AL121" ca="1">_xlfn.IFS($F121&lt;=AL$7,0,$G121&gt;AL$7,0,AND(AL$7&gt;$G121,AL$7&lt;$H121),$L121/12*0.5,$H121&lt;AL$7,$L121/12)</f>
        <v>0</v>
      </c>
      <c r="AM121" s="23" cm="1">
        <f t="array" aca="1" ref="AM121" ca="1">_xlfn.IFS($F121&lt;=AM$7,0,$G121&gt;AM$7,0,AND(AM$7&gt;$G121,AM$7&lt;$H121),$L121/12*0.5,$H121&lt;AM$7,$L121/12)</f>
        <v>0</v>
      </c>
      <c r="AN121" s="23" cm="1">
        <f t="array" aca="1" ref="AN121" ca="1">_xlfn.IFS($F121&lt;=AN$7,0,$G121&gt;AN$7,0,AND(AN$7&gt;$G121,AN$7&lt;$H121),$L121/12*0.5,$H121&lt;AN$7,$L121/12)</f>
        <v>0</v>
      </c>
      <c r="AO121" s="23" cm="1">
        <f t="array" aca="1" ref="AO121" ca="1">_xlfn.IFS($F121&lt;=AO$7,0,$G121&gt;AO$7,0,AND(AO$7&gt;$G121,AO$7&lt;$H121),$N121/12*0.5,$H121&lt;AO$7,$N121/12)</f>
        <v>0</v>
      </c>
      <c r="AP121" s="23" cm="1">
        <f t="array" aca="1" ref="AP121" ca="1">_xlfn.IFS($F121&lt;=AP$7,0,$G121&gt;AP$7,0,AND(AP$7&gt;$G121,AP$7&lt;$H121),$N121/12*0.5,$H121&lt;AP$7,$N121/12)</f>
        <v>0</v>
      </c>
      <c r="AQ121" s="23" cm="1">
        <f t="array" aca="1" ref="AQ121" ca="1">_xlfn.IFS($F121&lt;=AQ$7,0,$G121&gt;AQ$7,0,AND(AQ$7&gt;$G121,AQ$7&lt;$H121),$N121/12*0.5,$H121&lt;AQ$7,$N121/12)</f>
        <v>0</v>
      </c>
      <c r="AR121" s="23" cm="1">
        <f t="array" aca="1" ref="AR121" ca="1">_xlfn.IFS($F121&lt;=AR$7,0,$G121&gt;AR$7,0,AND(AR$7&gt;$G121,AR$7&lt;$H121),$N121/12*0.5,$H121&lt;AR$7,$N121/12)</f>
        <v>0</v>
      </c>
      <c r="AS121" s="23" cm="1">
        <f t="array" aca="1" ref="AS121" ca="1">_xlfn.IFS($F121&lt;=AS$7,0,$G121&gt;AS$7,0,AND(AS$7&gt;$G121,AS$7&lt;$H121),$N121/12*0.5,$H121&lt;AS$7,$N121/12)</f>
        <v>0</v>
      </c>
      <c r="AT121" s="23" cm="1">
        <f t="array" aca="1" ref="AT121" ca="1">_xlfn.IFS($F121&lt;=AT$7,0,$G121&gt;AT$7,0,AND(AT$7&gt;$G121,AT$7&lt;$H121),$N121/12*0.5,$H121&lt;AT$7,$N121/12)</f>
        <v>0</v>
      </c>
      <c r="AU121" s="23" cm="1">
        <f t="array" aca="1" ref="AU121" ca="1">_xlfn.IFS($F121&lt;=AU$7,0,$G121&gt;AU$7,0,AND(AU$7&gt;$G121,AU$7&lt;$H121),$N121/12*0.5,$H121&lt;AU$7,$N121/12)</f>
        <v>0</v>
      </c>
      <c r="AV121" s="23" cm="1">
        <f t="array" aca="1" ref="AV121" ca="1">_xlfn.IFS($F121&lt;=AV$7,0,$G121&gt;AV$7,0,AND(AV$7&gt;$G121,AV$7&lt;$H121),$N121/12*0.5,$H121&lt;AV$7,$N121/12)</f>
        <v>0</v>
      </c>
      <c r="AW121" s="23" cm="1">
        <f t="array" aca="1" ref="AW121" ca="1">_xlfn.IFS($F121&lt;=AW$7,0,$G121&gt;AW$7,0,AND(AW$7&gt;$G121,AW$7&lt;$H121),$N121/12*0.5,$H121&lt;AW$7,$N121/12)</f>
        <v>0</v>
      </c>
      <c r="AX121" s="23" cm="1">
        <f t="array" aca="1" ref="AX121" ca="1">_xlfn.IFS($F121&lt;=AX$7,0,$G121&gt;AX$7,0,AND(AX$7&gt;$G121,AX$7&lt;$H121),$N121/12*0.5,$H121&lt;AX$7,$N121/12)</f>
        <v>0</v>
      </c>
      <c r="AY121" s="23" cm="1">
        <f t="array" aca="1" ref="AY121" ca="1">_xlfn.IFS($F121&lt;=AY$7,0,$G121&gt;AY$7,0,AND(AY$7&gt;$G121,AY$7&lt;$H121),$N121/12*0.5,$H121&lt;AY$7,$N121/12)</f>
        <v>0</v>
      </c>
    </row>
    <row r="122" spans="1:51" ht="13" x14ac:dyDescent="0.15">
      <c r="A122" s="47"/>
      <c r="B122" s="87">
        <v>115</v>
      </c>
      <c r="C122" s="87" t="s">
        <v>30</v>
      </c>
      <c r="D122" s="88" t="s">
        <v>15</v>
      </c>
      <c r="E122" s="108">
        <v>46706</v>
      </c>
      <c r="F122" s="108" t="s">
        <v>7</v>
      </c>
      <c r="G122" s="21">
        <f>E122+'Assumptions (START HERE)'!$C$17</f>
        <v>46886</v>
      </c>
      <c r="H122" s="21">
        <f>E122+'Assumptions (START HERE)'!$C$18</f>
        <v>46976</v>
      </c>
      <c r="I122" s="91"/>
      <c r="J122" s="23" cm="1">
        <f t="array" aca="1" ref="J122" ca="1">IF(ISBLANK(I122),
INDEX('Assumptions (START HERE)'!$B$23:$E$26,
MATCH(MID(CELL("filename",$A$1),FIND("]",CELL("filename",$A$1))+1,255),'Assumptions (START HERE)'!$B$23:$B$26,0),
MATCH(J$3,'Assumptions (START HERE)'!$B$23:$E$23,0)),I122)</f>
        <v>1350</v>
      </c>
      <c r="K122" s="91"/>
      <c r="L122" s="23" cm="1">
        <f t="array" aca="1" ref="L122" ca="1">IF(ISBLANK(K122),
INDEX('Assumptions (START HERE)'!$B$23:$E$26,
MATCH(MID(CELL("filename",$A$1),FIND("]",CELL("filename",$A$1))+1,255),'Assumptions (START HERE)'!$B$23:$B$26,0),
MATCH(L$3,'Assumptions (START HERE)'!$B$23:$E$23,0)),K122)</f>
        <v>1450</v>
      </c>
      <c r="M122" s="91"/>
      <c r="N122" s="23" cm="1">
        <f t="array" aca="1" ref="N122" ca="1">IF(ISBLANK(M122),
INDEX('Assumptions (START HERE)'!$B$23:$E$26,
MATCH(MID(CELL("filename",$A$1),FIND("]",CELL("filename",$A$1))+1,255),'Assumptions (START HERE)'!$B$23:$B$26,0),
MATCH(N$3,'Assumptions (START HERE)'!$B$23:$E$23,0)),M122)</f>
        <v>1450</v>
      </c>
      <c r="P122" s="23" cm="1">
        <f t="array" aca="1" ref="P122" ca="1">_xlfn.IFS($F122&lt;=P$7,0,$G122&gt;P$7,0,AND(P$7&gt;$G122,P$7&lt;$H122),$J122/12*0.5,$H122&lt;P$7,$J122/12)</f>
        <v>0</v>
      </c>
      <c r="Q122" s="23" cm="1">
        <f t="array" aca="1" ref="Q122" ca="1">_xlfn.IFS($F122&lt;=Q$7,0,$G122&gt;Q$7,0,AND(Q$7&gt;$G122,Q$7&lt;$H122),$J122/12*0.5,$H122&lt;Q$7,$J122/12)</f>
        <v>0</v>
      </c>
      <c r="R122" s="23" cm="1">
        <f t="array" aca="1" ref="R122" ca="1">_xlfn.IFS($F122&lt;=R$7,0,$G122&gt;R$7,0,AND(R$7&gt;$G122,R$7&lt;$H122),$J122/12*0.5,$H122&lt;R$7,$J122/12)</f>
        <v>0</v>
      </c>
      <c r="S122" s="23" cm="1">
        <f t="array" aca="1" ref="S122" ca="1">_xlfn.IFS($F122&lt;=S$7,0,$G122&gt;S$7,0,AND(S$7&gt;$G122,S$7&lt;$H122),$J122/12*0.5,$H122&lt;S$7,$J122/12)</f>
        <v>0</v>
      </c>
      <c r="T122" s="23" cm="1">
        <f t="array" aca="1" ref="T122" ca="1">_xlfn.IFS($F122&lt;=T$7,0,$G122&gt;T$7,0,AND(T$7&gt;$G122,T$7&lt;$H122),$J122/12*0.5,$H122&lt;T$7,$J122/12)</f>
        <v>0</v>
      </c>
      <c r="U122" s="23" cm="1">
        <f t="array" aca="1" ref="U122" ca="1">_xlfn.IFS($F122&lt;=U$7,0,$G122&gt;U$7,0,AND(U$7&gt;$G122,U$7&lt;$H122),$J122/12*0.5,$H122&lt;U$7,$J122/12)</f>
        <v>0</v>
      </c>
      <c r="V122" s="23" cm="1">
        <f t="array" aca="1" ref="V122" ca="1">_xlfn.IFS($F122&lt;=V$7,0,$G122&gt;V$7,0,AND(V$7&gt;$G122,V$7&lt;$H122),$J122/12*0.5,$H122&lt;V$7,$J122/12)</f>
        <v>0</v>
      </c>
      <c r="W122" s="23" cm="1">
        <f t="array" aca="1" ref="W122" ca="1">_xlfn.IFS($F122&lt;=W$7,0,$G122&gt;W$7,0,AND(W$7&gt;$G122,W$7&lt;$H122),$J122/12*0.5,$H122&lt;W$7,$J122/12)</f>
        <v>0</v>
      </c>
      <c r="X122" s="23" cm="1">
        <f t="array" aca="1" ref="X122" ca="1">_xlfn.IFS($F122&lt;=X$7,0,$G122&gt;X$7,0,AND(X$7&gt;$G122,X$7&lt;$H122),$J122/12*0.5,$H122&lt;X$7,$J122/12)</f>
        <v>0</v>
      </c>
      <c r="Y122" s="23" cm="1">
        <f t="array" aca="1" ref="Y122" ca="1">_xlfn.IFS($F122&lt;=Y$7,0,$G122&gt;Y$7,0,AND(Y$7&gt;$G122,Y$7&lt;$H122),$J122/12*0.5,$H122&lt;Y$7,$J122/12)</f>
        <v>0</v>
      </c>
      <c r="Z122" s="23" cm="1">
        <f t="array" aca="1" ref="Z122" ca="1">_xlfn.IFS($F122&lt;=Z$7,0,$G122&gt;Z$7,0,AND(Z$7&gt;$G122,Z$7&lt;$H122),$J122/12*0.5,$H122&lt;Z$7,$J122/12)</f>
        <v>0</v>
      </c>
      <c r="AA122" s="23" cm="1">
        <f t="array" aca="1" ref="AA122" ca="1">_xlfn.IFS($F122&lt;=AA$7,0,$G122&gt;AA$7,0,AND(AA$7&gt;$G122,AA$7&lt;$H122),$J122/12*0.5,$H122&lt;AA$7,$J122/12)</f>
        <v>0</v>
      </c>
      <c r="AB122" s="23" cm="1">
        <f t="array" aca="1" ref="AB122" ca="1">_xlfn.IFS($F122&lt;=AB$7,0,$G122&gt;AB$7,0,AND(AB$7&gt;$G122,AB$7&lt;$H122),$J122/12*0.5,$H122&lt;AB$7,$J122/12)</f>
        <v>0</v>
      </c>
      <c r="AC122" s="23" cm="1">
        <f t="array" aca="1" ref="AC122" ca="1">_xlfn.IFS($F122&lt;=AC$7,0,$G122&gt;AC$7,0,AND(AC$7&gt;$G122,AC$7&lt;$H122),$L122/12*0.5,$H122&lt;AC$7,$L122/12)</f>
        <v>0</v>
      </c>
      <c r="AD122" s="23" cm="1">
        <f t="array" aca="1" ref="AD122" ca="1">_xlfn.IFS($F122&lt;=AD$7,0,$G122&gt;AD$7,0,AND(AD$7&gt;$G122,AD$7&lt;$H122),$L122/12*0.5,$H122&lt;AD$7,$L122/12)</f>
        <v>0</v>
      </c>
      <c r="AE122" s="23" cm="1">
        <f t="array" aca="1" ref="AE122" ca="1">_xlfn.IFS($F122&lt;=AE$7,0,$G122&gt;AE$7,0,AND(AE$7&gt;$G122,AE$7&lt;$H122),$L122/12*0.5,$H122&lt;AE$7,$L122/12)</f>
        <v>0</v>
      </c>
      <c r="AF122" s="23" cm="1">
        <f t="array" aca="1" ref="AF122" ca="1">_xlfn.IFS($F122&lt;=AF$7,0,$G122&gt;AF$7,0,AND(AF$7&gt;$G122,AF$7&lt;$H122),$L122/12*0.5,$H122&lt;AF$7,$L122/12)</f>
        <v>0</v>
      </c>
      <c r="AG122" s="23" cm="1">
        <f t="array" aca="1" ref="AG122" ca="1">_xlfn.IFS($F122&lt;=AG$7,0,$G122&gt;AG$7,0,AND(AG$7&gt;$G122,AG$7&lt;$H122),$L122/12*0.5,$H122&lt;AG$7,$L122/12)</f>
        <v>0</v>
      </c>
      <c r="AH122" s="23" cm="1">
        <f t="array" aca="1" ref="AH122" ca="1">_xlfn.IFS($F122&lt;=AH$7,0,$G122&gt;AH$7,0,AND(AH$7&gt;$G122,AH$7&lt;$H122),$L122/12*0.5,$H122&lt;AH$7,$L122/12)</f>
        <v>0</v>
      </c>
      <c r="AI122" s="23" cm="1">
        <f t="array" aca="1" ref="AI122" ca="1">_xlfn.IFS($F122&lt;=AI$7,0,$G122&gt;AI$7,0,AND(AI$7&gt;$G122,AI$7&lt;$H122),$L122/12*0.5,$H122&lt;AI$7,$L122/12)</f>
        <v>0</v>
      </c>
      <c r="AJ122" s="23" cm="1">
        <f t="array" aca="1" ref="AJ122" ca="1">_xlfn.IFS($F122&lt;=AJ$7,0,$G122&gt;AJ$7,0,AND(AJ$7&gt;$G122,AJ$7&lt;$H122),$L122/12*0.5,$H122&lt;AJ$7,$L122/12)</f>
        <v>0</v>
      </c>
      <c r="AK122" s="23" cm="1">
        <f t="array" aca="1" ref="AK122" ca="1">_xlfn.IFS($F122&lt;=AK$7,0,$G122&gt;AK$7,0,AND(AK$7&gt;$G122,AK$7&lt;$H122),$L122/12*0.5,$H122&lt;AK$7,$L122/12)</f>
        <v>0</v>
      </c>
      <c r="AL122" s="23" cm="1">
        <f t="array" aca="1" ref="AL122" ca="1">_xlfn.IFS($F122&lt;=AL$7,0,$G122&gt;AL$7,0,AND(AL$7&gt;$G122,AL$7&lt;$H122),$L122/12*0.5,$H122&lt;AL$7,$L122/12)</f>
        <v>0</v>
      </c>
      <c r="AM122" s="23" cm="1">
        <f t="array" aca="1" ref="AM122" ca="1">_xlfn.IFS($F122&lt;=AM$7,0,$G122&gt;AM$7,0,AND(AM$7&gt;$G122,AM$7&lt;$H122),$L122/12*0.5,$H122&lt;AM$7,$L122/12)</f>
        <v>0</v>
      </c>
      <c r="AN122" s="23" cm="1">
        <f t="array" aca="1" ref="AN122" ca="1">_xlfn.IFS($F122&lt;=AN$7,0,$G122&gt;AN$7,0,AND(AN$7&gt;$G122,AN$7&lt;$H122),$L122/12*0.5,$H122&lt;AN$7,$L122/12)</f>
        <v>0</v>
      </c>
      <c r="AO122" s="23" cm="1">
        <f t="array" aca="1" ref="AO122" ca="1">_xlfn.IFS($F122&lt;=AO$7,0,$G122&gt;AO$7,0,AND(AO$7&gt;$G122,AO$7&lt;$H122),$N122/12*0.5,$H122&lt;AO$7,$N122/12)</f>
        <v>0</v>
      </c>
      <c r="AP122" s="23" cm="1">
        <f t="array" aca="1" ref="AP122" ca="1">_xlfn.IFS($F122&lt;=AP$7,0,$G122&gt;AP$7,0,AND(AP$7&gt;$G122,AP$7&lt;$H122),$N122/12*0.5,$H122&lt;AP$7,$N122/12)</f>
        <v>0</v>
      </c>
      <c r="AQ122" s="23" cm="1">
        <f t="array" aca="1" ref="AQ122" ca="1">_xlfn.IFS($F122&lt;=AQ$7,0,$G122&gt;AQ$7,0,AND(AQ$7&gt;$G122,AQ$7&lt;$H122),$N122/12*0.5,$H122&lt;AQ$7,$N122/12)</f>
        <v>0</v>
      </c>
      <c r="AR122" s="23" cm="1">
        <f t="array" aca="1" ref="AR122" ca="1">_xlfn.IFS($F122&lt;=AR$7,0,$G122&gt;AR$7,0,AND(AR$7&gt;$G122,AR$7&lt;$H122),$N122/12*0.5,$H122&lt;AR$7,$N122/12)</f>
        <v>0</v>
      </c>
      <c r="AS122" s="23" cm="1">
        <f t="array" aca="1" ref="AS122" ca="1">_xlfn.IFS($F122&lt;=AS$7,0,$G122&gt;AS$7,0,AND(AS$7&gt;$G122,AS$7&lt;$H122),$N122/12*0.5,$H122&lt;AS$7,$N122/12)</f>
        <v>0</v>
      </c>
      <c r="AT122" s="23" cm="1">
        <f t="array" aca="1" ref="AT122" ca="1">_xlfn.IFS($F122&lt;=AT$7,0,$G122&gt;AT$7,0,AND(AT$7&gt;$G122,AT$7&lt;$H122),$N122/12*0.5,$H122&lt;AT$7,$N122/12)</f>
        <v>0</v>
      </c>
      <c r="AU122" s="23" cm="1">
        <f t="array" aca="1" ref="AU122" ca="1">_xlfn.IFS($F122&lt;=AU$7,0,$G122&gt;AU$7,0,AND(AU$7&gt;$G122,AU$7&lt;$H122),$N122/12*0.5,$H122&lt;AU$7,$N122/12)</f>
        <v>0</v>
      </c>
      <c r="AV122" s="23" cm="1">
        <f t="array" aca="1" ref="AV122" ca="1">_xlfn.IFS($F122&lt;=AV$7,0,$G122&gt;AV$7,0,AND(AV$7&gt;$G122,AV$7&lt;$H122),$N122/12*0.5,$H122&lt;AV$7,$N122/12)</f>
        <v>0</v>
      </c>
      <c r="AW122" s="23" cm="1">
        <f t="array" aca="1" ref="AW122" ca="1">_xlfn.IFS($F122&lt;=AW$7,0,$G122&gt;AW$7,0,AND(AW$7&gt;$G122,AW$7&lt;$H122),$N122/12*0.5,$H122&lt;AW$7,$N122/12)</f>
        <v>0</v>
      </c>
      <c r="AX122" s="23" cm="1">
        <f t="array" aca="1" ref="AX122" ca="1">_xlfn.IFS($F122&lt;=AX$7,0,$G122&gt;AX$7,0,AND(AX$7&gt;$G122,AX$7&lt;$H122),$N122/12*0.5,$H122&lt;AX$7,$N122/12)</f>
        <v>0</v>
      </c>
      <c r="AY122" s="23" cm="1">
        <f t="array" aca="1" ref="AY122" ca="1">_xlfn.IFS($F122&lt;=AY$7,0,$G122&gt;AY$7,0,AND(AY$7&gt;$G122,AY$7&lt;$H122),$N122/12*0.5,$H122&lt;AY$7,$N122/12)</f>
        <v>0</v>
      </c>
    </row>
    <row r="123" spans="1:51" ht="13" x14ac:dyDescent="0.1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1:51" ht="13" x14ac:dyDescent="0.1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1:51" ht="13" x14ac:dyDescent="0.1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1:51" ht="13" x14ac:dyDescent="0.1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1:51" ht="13" x14ac:dyDescent="0.1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1:51" ht="13" x14ac:dyDescent="0.1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2:57" ht="13" x14ac:dyDescent="0.1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2:57" ht="13" x14ac:dyDescent="0.1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2:57" ht="13" x14ac:dyDescent="0.1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2:57" ht="13" x14ac:dyDescent="0.1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2:57" ht="13" x14ac:dyDescent="0.1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2:57" ht="13" x14ac:dyDescent="0.1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2:57" ht="13" x14ac:dyDescent="0.1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2:57" ht="13" x14ac:dyDescent="0.1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2:57" ht="13" x14ac:dyDescent="0.1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2:57" ht="13" x14ac:dyDescent="0.1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2:57" ht="13" x14ac:dyDescent="0.1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2:57" ht="13" x14ac:dyDescent="0.1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</row>
    <row r="141" spans="2:57" ht="13" x14ac:dyDescent="0.1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</row>
    <row r="142" spans="2:57" ht="13" x14ac:dyDescent="0.1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</row>
    <row r="143" spans="2:57" ht="13" x14ac:dyDescent="0.1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</row>
    <row r="144" spans="2:57" ht="13" x14ac:dyDescent="0.1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</row>
    <row r="145" spans="2:64" ht="13" x14ac:dyDescent="0.1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</row>
    <row r="146" spans="2:64" ht="13" x14ac:dyDescent="0.1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</row>
    <row r="147" spans="2:64" ht="13" x14ac:dyDescent="0.1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</row>
    <row r="148" spans="2:64" ht="13" x14ac:dyDescent="0.1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</row>
    <row r="149" spans="2:64" ht="13" x14ac:dyDescent="0.1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</row>
    <row r="150" spans="2:64" ht="13" x14ac:dyDescent="0.1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</row>
    <row r="151" spans="2:64" ht="13" x14ac:dyDescent="0.1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</row>
    <row r="152" spans="2:64" ht="13" x14ac:dyDescent="0.1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</row>
    <row r="153" spans="2:64" ht="13" x14ac:dyDescent="0.1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</row>
    <row r="154" spans="2:64" ht="13" x14ac:dyDescent="0.1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</row>
    <row r="155" spans="2:64" ht="13" x14ac:dyDescent="0.1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</row>
    <row r="156" spans="2:64" ht="13" x14ac:dyDescent="0.1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</row>
    <row r="157" spans="2:64" ht="13" x14ac:dyDescent="0.1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</row>
    <row r="158" spans="2:64" ht="13" x14ac:dyDescent="0.1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</row>
    <row r="159" spans="2:64" ht="13" x14ac:dyDescent="0.1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spans="2:64" ht="13" x14ac:dyDescent="0.1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</row>
    <row r="161" spans="2:77" ht="13" x14ac:dyDescent="0.1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</row>
    <row r="162" spans="2:77" ht="13" x14ac:dyDescent="0.1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</row>
    <row r="163" spans="2:77" ht="13" x14ac:dyDescent="0.1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</row>
    <row r="164" spans="2:77" ht="13" x14ac:dyDescent="0.1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</row>
    <row r="165" spans="2:77" ht="13" x14ac:dyDescent="0.1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</row>
    <row r="166" spans="2:77" ht="13" x14ac:dyDescent="0.1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</row>
    <row r="167" spans="2:77" ht="13" x14ac:dyDescent="0.1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</row>
    <row r="168" spans="2:77" ht="13" x14ac:dyDescent="0.1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</row>
    <row r="169" spans="2:77" ht="13" x14ac:dyDescent="0.1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</row>
    <row r="170" spans="2:77" ht="13" x14ac:dyDescent="0.1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</row>
    <row r="171" spans="2:77" ht="13" x14ac:dyDescent="0.1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</row>
    <row r="172" spans="2:77" ht="13" x14ac:dyDescent="0.1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</row>
    <row r="173" spans="2:77" ht="13" x14ac:dyDescent="0.1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</row>
    <row r="174" spans="2:77" ht="13" x14ac:dyDescent="0.1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</row>
    <row r="175" spans="2:77" ht="13" x14ac:dyDescent="0.1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</row>
    <row r="176" spans="2:77" ht="13" x14ac:dyDescent="0.1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</row>
    <row r="177" spans="2:89" ht="13" x14ac:dyDescent="0.1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</row>
    <row r="178" spans="2:89" ht="13" x14ac:dyDescent="0.1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</row>
    <row r="179" spans="2:89" ht="13" x14ac:dyDescent="0.1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</row>
    <row r="180" spans="2:89" ht="13" x14ac:dyDescent="0.1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</row>
    <row r="181" spans="2:89" ht="13" x14ac:dyDescent="0.1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</row>
    <row r="182" spans="2:89" ht="13" x14ac:dyDescent="0.1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</row>
    <row r="183" spans="2:89" ht="13" x14ac:dyDescent="0.1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</row>
    <row r="184" spans="2:89" ht="13" x14ac:dyDescent="0.1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</row>
    <row r="185" spans="2:89" ht="13" x14ac:dyDescent="0.1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</row>
    <row r="186" spans="2:89" ht="13" x14ac:dyDescent="0.1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</row>
    <row r="187" spans="2:89" ht="13" x14ac:dyDescent="0.1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</row>
    <row r="188" spans="2:89" ht="13" x14ac:dyDescent="0.1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</row>
    <row r="189" spans="2:89" ht="13" x14ac:dyDescent="0.1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</row>
    <row r="190" spans="2:89" ht="13" x14ac:dyDescent="0.1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</row>
    <row r="191" spans="2:89" ht="13" x14ac:dyDescent="0.1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</row>
    <row r="192" spans="2:89" ht="13" x14ac:dyDescent="0.1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</row>
    <row r="193" spans="2:89" ht="13" x14ac:dyDescent="0.1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2:89" ht="13" x14ac:dyDescent="0.1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2:89" ht="13" x14ac:dyDescent="0.1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2:89" ht="13" x14ac:dyDescent="0.1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</row>
    <row r="197" spans="2:89" ht="13" x14ac:dyDescent="0.1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</row>
    <row r="198" spans="2:89" ht="13" x14ac:dyDescent="0.1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</row>
    <row r="199" spans="2:89" ht="13" x14ac:dyDescent="0.1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</row>
    <row r="200" spans="2:89" ht="13" x14ac:dyDescent="0.1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</row>
    <row r="201" spans="2:89" ht="13" x14ac:dyDescent="0.1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</row>
    <row r="202" spans="2:89" ht="13" x14ac:dyDescent="0.1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</row>
    <row r="203" spans="2:89" ht="13" x14ac:dyDescent="0.1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</row>
    <row r="204" spans="2:89" ht="13" x14ac:dyDescent="0.1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</row>
    <row r="205" spans="2:89" ht="13" x14ac:dyDescent="0.1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</row>
    <row r="206" spans="2:89" ht="13" x14ac:dyDescent="0.1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</row>
    <row r="207" spans="2:89" ht="13" x14ac:dyDescent="0.1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</row>
    <row r="208" spans="2:89" ht="13" x14ac:dyDescent="0.1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</row>
    <row r="209" spans="2:89" ht="13" x14ac:dyDescent="0.1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</row>
    <row r="210" spans="2:89" ht="13" x14ac:dyDescent="0.1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</row>
    <row r="211" spans="2:89" ht="13" x14ac:dyDescent="0.1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</row>
    <row r="212" spans="2:89" ht="13" x14ac:dyDescent="0.1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</row>
    <row r="213" spans="2:89" ht="13" x14ac:dyDescent="0.1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</row>
    <row r="214" spans="2:89" ht="13" x14ac:dyDescent="0.1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</row>
    <row r="215" spans="2:89" ht="13" x14ac:dyDescent="0.1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</row>
    <row r="216" spans="2:89" ht="13" x14ac:dyDescent="0.1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</row>
    <row r="217" spans="2:89" ht="13" x14ac:dyDescent="0.1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</row>
    <row r="218" spans="2:89" ht="13" x14ac:dyDescent="0.1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</row>
    <row r="219" spans="2:89" ht="13" x14ac:dyDescent="0.1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</row>
    <row r="220" spans="2:89" ht="13" x14ac:dyDescent="0.1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</row>
    <row r="221" spans="2:89" ht="13" x14ac:dyDescent="0.1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</row>
    <row r="222" spans="2:89" ht="13" x14ac:dyDescent="0.1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</row>
    <row r="223" spans="2:89" ht="13" x14ac:dyDescent="0.1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</row>
    <row r="224" spans="2:89" ht="13" x14ac:dyDescent="0.1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</row>
    <row r="225" spans="2:89" ht="13" x14ac:dyDescent="0.1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</row>
    <row r="226" spans="2:89" ht="13" x14ac:dyDescent="0.1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</row>
    <row r="227" spans="2:89" ht="13" x14ac:dyDescent="0.1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</row>
    <row r="228" spans="2:89" ht="13" x14ac:dyDescent="0.1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</row>
    <row r="229" spans="2:89" ht="13" x14ac:dyDescent="0.1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</row>
    <row r="230" spans="2:89" ht="13" x14ac:dyDescent="0.1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</row>
    <row r="231" spans="2:89" ht="13" x14ac:dyDescent="0.1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</row>
    <row r="232" spans="2:89" ht="13" x14ac:dyDescent="0.1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</row>
    <row r="233" spans="2:89" ht="13" x14ac:dyDescent="0.1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</row>
    <row r="234" spans="2:89" ht="13" x14ac:dyDescent="0.1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</row>
    <row r="235" spans="2:89" ht="13" x14ac:dyDescent="0.1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</row>
    <row r="236" spans="2:89" ht="13" x14ac:dyDescent="0.1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</row>
    <row r="237" spans="2:89" ht="13" x14ac:dyDescent="0.1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</row>
    <row r="238" spans="2:89" ht="13" x14ac:dyDescent="0.1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</row>
    <row r="239" spans="2:89" ht="13" x14ac:dyDescent="0.1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</row>
    <row r="240" spans="2:89" ht="13" x14ac:dyDescent="0.1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</row>
    <row r="241" spans="2:89" ht="13" x14ac:dyDescent="0.1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</row>
    <row r="242" spans="2:89" ht="13" x14ac:dyDescent="0.1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</row>
    <row r="243" spans="2:89" ht="13" x14ac:dyDescent="0.1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</row>
    <row r="244" spans="2:89" ht="13" x14ac:dyDescent="0.1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</row>
    <row r="245" spans="2:89" ht="13" x14ac:dyDescent="0.1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</row>
    <row r="246" spans="2:89" ht="13" x14ac:dyDescent="0.1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</row>
    <row r="247" spans="2:89" ht="13" x14ac:dyDescent="0.1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</row>
    <row r="248" spans="2:89" ht="13" x14ac:dyDescent="0.1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</row>
    <row r="249" spans="2:89" ht="13" x14ac:dyDescent="0.1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</row>
    <row r="250" spans="2:89" ht="13" x14ac:dyDescent="0.1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</row>
    <row r="251" spans="2:89" ht="13" x14ac:dyDescent="0.1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</row>
    <row r="252" spans="2:89" ht="13" x14ac:dyDescent="0.1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</row>
    <row r="253" spans="2:89" ht="13" x14ac:dyDescent="0.1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</row>
    <row r="254" spans="2:89" ht="13" x14ac:dyDescent="0.1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</row>
    <row r="255" spans="2:89" ht="13" x14ac:dyDescent="0.1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</row>
    <row r="256" spans="2:89" ht="13" x14ac:dyDescent="0.1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</row>
    <row r="257" spans="2:89" ht="13" x14ac:dyDescent="0.1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</row>
    <row r="258" spans="2:89" ht="13" x14ac:dyDescent="0.1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</row>
    <row r="259" spans="2:89" ht="13" x14ac:dyDescent="0.1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</row>
    <row r="260" spans="2:89" ht="13" x14ac:dyDescent="0.1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</row>
    <row r="261" spans="2:89" ht="13" x14ac:dyDescent="0.1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</row>
    <row r="262" spans="2:89" ht="13" x14ac:dyDescent="0.1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</row>
    <row r="263" spans="2:89" ht="13" x14ac:dyDescent="0.1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</row>
    <row r="264" spans="2:89" ht="13" x14ac:dyDescent="0.1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</row>
    <row r="265" spans="2:89" ht="13" x14ac:dyDescent="0.1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</row>
    <row r="266" spans="2:89" ht="13" x14ac:dyDescent="0.1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</row>
    <row r="267" spans="2:89" ht="13" x14ac:dyDescent="0.1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</row>
    <row r="268" spans="2:89" ht="13" x14ac:dyDescent="0.1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</row>
    <row r="269" spans="2:89" ht="13" x14ac:dyDescent="0.1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</row>
    <row r="270" spans="2:89" ht="13" x14ac:dyDescent="0.1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</row>
    <row r="271" spans="2:89" ht="13" x14ac:dyDescent="0.1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</row>
    <row r="272" spans="2:89" ht="13" x14ac:dyDescent="0.1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</row>
    <row r="273" spans="2:89" ht="13" x14ac:dyDescent="0.1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</row>
    <row r="274" spans="2:89" ht="13" x14ac:dyDescent="0.1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</row>
    <row r="275" spans="2:89" ht="13" x14ac:dyDescent="0.1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</row>
    <row r="276" spans="2:89" ht="13" x14ac:dyDescent="0.1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</row>
    <row r="277" spans="2:89" ht="13" x14ac:dyDescent="0.1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</row>
    <row r="278" spans="2:89" ht="13" x14ac:dyDescent="0.1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</row>
    <row r="279" spans="2:89" ht="13" x14ac:dyDescent="0.1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</row>
    <row r="280" spans="2:89" ht="13" x14ac:dyDescent="0.1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</row>
    <row r="281" spans="2:89" ht="13" x14ac:dyDescent="0.1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</row>
    <row r="282" spans="2:89" ht="13" x14ac:dyDescent="0.1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</row>
    <row r="283" spans="2:89" ht="13" x14ac:dyDescent="0.1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</row>
    <row r="284" spans="2:89" ht="13" x14ac:dyDescent="0.1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</row>
    <row r="285" spans="2:89" ht="13" x14ac:dyDescent="0.1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</row>
    <row r="286" spans="2:89" ht="13" x14ac:dyDescent="0.1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</row>
    <row r="287" spans="2:89" ht="13" x14ac:dyDescent="0.1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</row>
    <row r="288" spans="2:89" ht="13" x14ac:dyDescent="0.1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</row>
    <row r="289" spans="2:89" ht="13" x14ac:dyDescent="0.1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</row>
    <row r="290" spans="2:89" ht="13" x14ac:dyDescent="0.1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</row>
    <row r="291" spans="2:89" ht="13" x14ac:dyDescent="0.1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</row>
    <row r="292" spans="2:89" ht="13" x14ac:dyDescent="0.1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</row>
    <row r="293" spans="2:89" ht="13" x14ac:dyDescent="0.1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</row>
    <row r="294" spans="2:89" ht="13" x14ac:dyDescent="0.1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</row>
    <row r="295" spans="2:89" ht="13" x14ac:dyDescent="0.1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</row>
    <row r="296" spans="2:89" ht="13" x14ac:dyDescent="0.1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</row>
    <row r="297" spans="2:89" ht="13" x14ac:dyDescent="0.1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</row>
    <row r="298" spans="2:89" ht="13" x14ac:dyDescent="0.1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</row>
    <row r="299" spans="2:89" ht="13" x14ac:dyDescent="0.1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</row>
    <row r="300" spans="2:89" ht="13" x14ac:dyDescent="0.1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</row>
    <row r="301" spans="2:89" ht="13" x14ac:dyDescent="0.1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</row>
    <row r="302" spans="2:89" ht="13" x14ac:dyDescent="0.1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</row>
    <row r="303" spans="2:89" ht="13" x14ac:dyDescent="0.1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</row>
    <row r="304" spans="2:89" ht="13" x14ac:dyDescent="0.1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</row>
    <row r="305" spans="2:89" ht="13" x14ac:dyDescent="0.1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</row>
    <row r="306" spans="2:89" ht="13" x14ac:dyDescent="0.1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</row>
    <row r="307" spans="2:89" ht="13" x14ac:dyDescent="0.1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</row>
    <row r="308" spans="2:89" ht="13" x14ac:dyDescent="0.1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</row>
    <row r="309" spans="2:89" ht="13" x14ac:dyDescent="0.1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</row>
    <row r="310" spans="2:89" ht="13" x14ac:dyDescent="0.1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</row>
    <row r="311" spans="2:89" ht="13" x14ac:dyDescent="0.1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</row>
    <row r="312" spans="2:89" ht="13" x14ac:dyDescent="0.1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</row>
    <row r="313" spans="2:89" ht="13" x14ac:dyDescent="0.1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</row>
    <row r="314" spans="2:89" ht="13" x14ac:dyDescent="0.1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</row>
    <row r="315" spans="2:89" ht="13" x14ac:dyDescent="0.1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</row>
    <row r="316" spans="2:89" ht="13" x14ac:dyDescent="0.1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</row>
    <row r="317" spans="2:89" ht="13" x14ac:dyDescent="0.1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</row>
    <row r="318" spans="2:89" ht="13" x14ac:dyDescent="0.1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</row>
    <row r="319" spans="2:89" ht="13" x14ac:dyDescent="0.1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</row>
    <row r="320" spans="2:89" ht="13" x14ac:dyDescent="0.1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</row>
    <row r="321" spans="2:89" ht="13" x14ac:dyDescent="0.1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</row>
    <row r="322" spans="2:89" ht="13" x14ac:dyDescent="0.1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</row>
    <row r="323" spans="2:89" ht="13" x14ac:dyDescent="0.1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</row>
    <row r="324" spans="2:89" ht="13" x14ac:dyDescent="0.1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</row>
    <row r="325" spans="2:89" ht="13" x14ac:dyDescent="0.1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</row>
    <row r="326" spans="2:89" ht="13" x14ac:dyDescent="0.1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</row>
    <row r="327" spans="2:89" ht="13" x14ac:dyDescent="0.1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</row>
    <row r="328" spans="2:89" ht="13" x14ac:dyDescent="0.1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</row>
    <row r="329" spans="2:89" ht="13" x14ac:dyDescent="0.1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</row>
    <row r="330" spans="2:89" ht="13" x14ac:dyDescent="0.1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</row>
    <row r="331" spans="2:89" ht="13" x14ac:dyDescent="0.1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</row>
    <row r="332" spans="2:89" ht="13" x14ac:dyDescent="0.1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</row>
    <row r="333" spans="2:89" ht="13" x14ac:dyDescent="0.1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</row>
    <row r="334" spans="2:89" ht="13" x14ac:dyDescent="0.1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</row>
    <row r="335" spans="2:89" ht="13" x14ac:dyDescent="0.1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</row>
    <row r="336" spans="2:89" ht="13" x14ac:dyDescent="0.1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</row>
    <row r="337" spans="2:89" ht="13" x14ac:dyDescent="0.1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</row>
    <row r="338" spans="2:89" ht="13" x14ac:dyDescent="0.1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</row>
    <row r="339" spans="2:89" ht="13" x14ac:dyDescent="0.1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</row>
    <row r="340" spans="2:89" ht="13" x14ac:dyDescent="0.1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</row>
    <row r="341" spans="2:89" ht="13" x14ac:dyDescent="0.1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</row>
    <row r="342" spans="2:89" ht="13" x14ac:dyDescent="0.1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</row>
    <row r="343" spans="2:89" ht="13" x14ac:dyDescent="0.1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</row>
    <row r="344" spans="2:89" ht="13" x14ac:dyDescent="0.1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</row>
    <row r="345" spans="2:89" ht="13" x14ac:dyDescent="0.1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</row>
    <row r="346" spans="2:89" ht="13" x14ac:dyDescent="0.1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</row>
    <row r="347" spans="2:89" ht="13" x14ac:dyDescent="0.1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</row>
    <row r="348" spans="2:89" ht="13" x14ac:dyDescent="0.1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</row>
    <row r="349" spans="2:89" ht="13" x14ac:dyDescent="0.1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</row>
    <row r="350" spans="2:89" ht="13" x14ac:dyDescent="0.1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</row>
    <row r="351" spans="2:89" ht="13" x14ac:dyDescent="0.1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</row>
    <row r="352" spans="2:89" ht="13" x14ac:dyDescent="0.1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</row>
    <row r="353" spans="2:89" ht="13" x14ac:dyDescent="0.1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</row>
    <row r="354" spans="2:89" ht="13" x14ac:dyDescent="0.1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</row>
    <row r="355" spans="2:89" ht="13" x14ac:dyDescent="0.1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</row>
    <row r="356" spans="2:89" ht="13" x14ac:dyDescent="0.1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</row>
    <row r="357" spans="2:89" ht="13" x14ac:dyDescent="0.1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</row>
    <row r="358" spans="2:89" ht="13" x14ac:dyDescent="0.1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</row>
    <row r="359" spans="2:89" ht="13" x14ac:dyDescent="0.1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</row>
    <row r="360" spans="2:89" ht="13" x14ac:dyDescent="0.1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</row>
    <row r="361" spans="2:89" ht="13" x14ac:dyDescent="0.1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</row>
    <row r="362" spans="2:89" ht="13" x14ac:dyDescent="0.1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</row>
    <row r="363" spans="2:89" ht="13" x14ac:dyDescent="0.15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</row>
    <row r="364" spans="2:89" ht="13" x14ac:dyDescent="0.15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</row>
    <row r="365" spans="2:89" ht="13" x14ac:dyDescent="0.15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</row>
    <row r="366" spans="2:89" ht="13" x14ac:dyDescent="0.15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</row>
    <row r="367" spans="2:89" ht="13" x14ac:dyDescent="0.15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</row>
    <row r="368" spans="2:89" ht="13" x14ac:dyDescent="0.15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</row>
    <row r="369" spans="2:89" ht="13" x14ac:dyDescent="0.15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</row>
    <row r="370" spans="2:89" ht="13" x14ac:dyDescent="0.15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</row>
    <row r="371" spans="2:89" ht="13" x14ac:dyDescent="0.15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</row>
    <row r="372" spans="2:89" ht="13" x14ac:dyDescent="0.15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</row>
    <row r="373" spans="2:89" ht="13" x14ac:dyDescent="0.15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</row>
    <row r="374" spans="2:89" ht="13" x14ac:dyDescent="0.15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</row>
    <row r="375" spans="2:89" ht="13" x14ac:dyDescent="0.15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</row>
    <row r="376" spans="2:89" ht="13" x14ac:dyDescent="0.15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</row>
    <row r="377" spans="2:89" ht="13" x14ac:dyDescent="0.15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</row>
    <row r="378" spans="2:89" ht="13" x14ac:dyDescent="0.15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</row>
    <row r="379" spans="2:89" ht="13" x14ac:dyDescent="0.15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</row>
    <row r="380" spans="2:89" ht="13" x14ac:dyDescent="0.15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</row>
    <row r="381" spans="2:89" ht="13" x14ac:dyDescent="0.15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</row>
    <row r="382" spans="2:89" ht="13" x14ac:dyDescent="0.15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</row>
    <row r="383" spans="2:89" ht="13" x14ac:dyDescent="0.15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</row>
    <row r="384" spans="2:89" ht="13" x14ac:dyDescent="0.15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</row>
    <row r="385" spans="2:89" ht="13" x14ac:dyDescent="0.15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</row>
    <row r="386" spans="2:89" ht="13" x14ac:dyDescent="0.15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</row>
    <row r="387" spans="2:89" ht="13" x14ac:dyDescent="0.15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</row>
    <row r="388" spans="2:89" ht="13" x14ac:dyDescent="0.15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</row>
    <row r="389" spans="2:89" ht="13" x14ac:dyDescent="0.15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</row>
    <row r="390" spans="2:89" ht="13" x14ac:dyDescent="0.15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</row>
    <row r="391" spans="2:89" ht="13" x14ac:dyDescent="0.15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</row>
    <row r="392" spans="2:89" ht="13" x14ac:dyDescent="0.15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</row>
    <row r="393" spans="2:89" ht="13" x14ac:dyDescent="0.15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</row>
    <row r="394" spans="2:89" ht="13" x14ac:dyDescent="0.15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</row>
    <row r="395" spans="2:89" ht="13" x14ac:dyDescent="0.15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</row>
    <row r="396" spans="2:89" ht="13" x14ac:dyDescent="0.15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</row>
    <row r="397" spans="2:89" ht="13" x14ac:dyDescent="0.15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</row>
    <row r="398" spans="2:89" ht="13" x14ac:dyDescent="0.15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</row>
    <row r="399" spans="2:89" ht="13" x14ac:dyDescent="0.15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</row>
    <row r="400" spans="2:89" ht="13" x14ac:dyDescent="0.15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</row>
    <row r="401" spans="2:89" ht="13" x14ac:dyDescent="0.15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</row>
    <row r="402" spans="2:89" ht="13" x14ac:dyDescent="0.15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</row>
    <row r="403" spans="2:89" ht="13" x14ac:dyDescent="0.15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</row>
    <row r="404" spans="2:89" ht="13" x14ac:dyDescent="0.15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</row>
    <row r="405" spans="2:89" ht="13" x14ac:dyDescent="0.15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</row>
    <row r="406" spans="2:89" ht="13" x14ac:dyDescent="0.15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</row>
    <row r="407" spans="2:89" ht="13" x14ac:dyDescent="0.15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</row>
    <row r="408" spans="2:89" ht="13" x14ac:dyDescent="0.15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</row>
    <row r="409" spans="2:89" ht="13" x14ac:dyDescent="0.15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</row>
    <row r="410" spans="2:89" ht="13" x14ac:dyDescent="0.15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</row>
    <row r="411" spans="2:89" ht="13" x14ac:dyDescent="0.15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</row>
    <row r="412" spans="2:89" ht="13" x14ac:dyDescent="0.15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</row>
    <row r="413" spans="2:89" ht="13" x14ac:dyDescent="0.15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</row>
    <row r="414" spans="2:89" ht="13" x14ac:dyDescent="0.15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</row>
    <row r="415" spans="2:89" ht="13" x14ac:dyDescent="0.15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</row>
    <row r="416" spans="2:89" ht="13" x14ac:dyDescent="0.15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</row>
    <row r="417" spans="2:89" ht="13" x14ac:dyDescent="0.15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</row>
    <row r="418" spans="2:89" ht="13" x14ac:dyDescent="0.15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</row>
    <row r="419" spans="2:89" ht="13" x14ac:dyDescent="0.15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</row>
    <row r="420" spans="2:89" ht="13" x14ac:dyDescent="0.15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</row>
    <row r="421" spans="2:89" ht="13" x14ac:dyDescent="0.15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</row>
    <row r="422" spans="2:89" ht="13" x14ac:dyDescent="0.15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</row>
    <row r="423" spans="2:89" ht="13" x14ac:dyDescent="0.15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</row>
    <row r="424" spans="2:89" ht="13" x14ac:dyDescent="0.15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</row>
    <row r="425" spans="2:89" ht="13" x14ac:dyDescent="0.15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</row>
    <row r="426" spans="2:89" ht="13" x14ac:dyDescent="0.15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</row>
    <row r="427" spans="2:89" ht="13" x14ac:dyDescent="0.15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</row>
    <row r="428" spans="2:89" ht="13" x14ac:dyDescent="0.15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</row>
    <row r="429" spans="2:89" ht="13" x14ac:dyDescent="0.15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</row>
    <row r="430" spans="2:89" ht="13" x14ac:dyDescent="0.15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</row>
    <row r="431" spans="2:89" ht="13" x14ac:dyDescent="0.15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</row>
    <row r="432" spans="2:89" ht="13" x14ac:dyDescent="0.15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</row>
    <row r="433" spans="2:89" ht="13" x14ac:dyDescent="0.15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</row>
    <row r="434" spans="2:89" ht="13" x14ac:dyDescent="0.15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</row>
    <row r="435" spans="2:89" ht="13" x14ac:dyDescent="0.15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</row>
    <row r="436" spans="2:89" ht="13" x14ac:dyDescent="0.15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</row>
    <row r="437" spans="2:89" ht="13" x14ac:dyDescent="0.15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</row>
    <row r="438" spans="2:89" ht="13" x14ac:dyDescent="0.15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</row>
    <row r="439" spans="2:89" ht="13" x14ac:dyDescent="0.15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</row>
    <row r="440" spans="2:89" ht="13" x14ac:dyDescent="0.15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</row>
    <row r="441" spans="2:89" ht="13" x14ac:dyDescent="0.15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</row>
    <row r="442" spans="2:89" ht="13" x14ac:dyDescent="0.15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</row>
    <row r="443" spans="2:89" ht="13" x14ac:dyDescent="0.15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</row>
    <row r="444" spans="2:89" ht="13" x14ac:dyDescent="0.15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</row>
    <row r="445" spans="2:89" ht="13" x14ac:dyDescent="0.15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</row>
    <row r="446" spans="2:89" ht="13" x14ac:dyDescent="0.15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</row>
    <row r="447" spans="2:89" ht="13" x14ac:dyDescent="0.15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</row>
    <row r="448" spans="2:89" ht="13" x14ac:dyDescent="0.15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</row>
    <row r="449" spans="2:89" ht="13" x14ac:dyDescent="0.15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</row>
    <row r="450" spans="2:89" ht="13" x14ac:dyDescent="0.15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</row>
    <row r="451" spans="2:89" ht="13" x14ac:dyDescent="0.15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</row>
    <row r="452" spans="2:89" ht="13" x14ac:dyDescent="0.15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</row>
    <row r="453" spans="2:89" ht="13" x14ac:dyDescent="0.15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</row>
    <row r="454" spans="2:89" ht="13" x14ac:dyDescent="0.15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</row>
    <row r="455" spans="2:89" ht="13" x14ac:dyDescent="0.15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</row>
    <row r="456" spans="2:89" ht="13" x14ac:dyDescent="0.15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</row>
    <row r="457" spans="2:89" ht="13" x14ac:dyDescent="0.15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</row>
    <row r="458" spans="2:89" ht="13" x14ac:dyDescent="0.15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</row>
    <row r="459" spans="2:89" ht="13" x14ac:dyDescent="0.15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</row>
    <row r="460" spans="2:89" ht="13" x14ac:dyDescent="0.15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</row>
    <row r="461" spans="2:89" ht="13" x14ac:dyDescent="0.15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</row>
    <row r="462" spans="2:89" ht="13" x14ac:dyDescent="0.15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</row>
    <row r="463" spans="2:89" ht="13" x14ac:dyDescent="0.15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</row>
    <row r="464" spans="2:89" ht="13" x14ac:dyDescent="0.15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</row>
    <row r="465" spans="2:89" ht="13" x14ac:dyDescent="0.15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</row>
    <row r="466" spans="2:89" ht="13" x14ac:dyDescent="0.15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</row>
    <row r="467" spans="2:89" ht="13" x14ac:dyDescent="0.15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</row>
    <row r="468" spans="2:89" ht="13" x14ac:dyDescent="0.15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</row>
    <row r="469" spans="2:89" ht="13" x14ac:dyDescent="0.15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</row>
    <row r="470" spans="2:89" ht="13" x14ac:dyDescent="0.15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</row>
    <row r="471" spans="2:89" ht="13" x14ac:dyDescent="0.15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</row>
    <row r="472" spans="2:89" ht="13" x14ac:dyDescent="0.15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</row>
    <row r="473" spans="2:89" ht="13" x14ac:dyDescent="0.15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</row>
    <row r="474" spans="2:89" ht="13" x14ac:dyDescent="0.15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</row>
    <row r="475" spans="2:89" ht="13" x14ac:dyDescent="0.15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</row>
    <row r="476" spans="2:89" ht="13" x14ac:dyDescent="0.15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</row>
    <row r="477" spans="2:89" ht="13" x14ac:dyDescent="0.15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</row>
    <row r="478" spans="2:89" ht="13" x14ac:dyDescent="0.15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</row>
    <row r="479" spans="2:89" ht="13" x14ac:dyDescent="0.15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</row>
    <row r="480" spans="2:89" ht="13" x14ac:dyDescent="0.15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</row>
    <row r="481" spans="2:89" ht="13" x14ac:dyDescent="0.15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</row>
    <row r="482" spans="2:89" ht="13" x14ac:dyDescent="0.15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</row>
    <row r="483" spans="2:89" ht="13" x14ac:dyDescent="0.15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</row>
    <row r="484" spans="2:89" ht="13" x14ac:dyDescent="0.15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</row>
    <row r="485" spans="2:89" ht="13" x14ac:dyDescent="0.15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</row>
    <row r="486" spans="2:89" ht="13" x14ac:dyDescent="0.15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</row>
    <row r="487" spans="2:89" ht="13" x14ac:dyDescent="0.15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</row>
    <row r="488" spans="2:89" ht="13" x14ac:dyDescent="0.15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</row>
    <row r="489" spans="2:89" ht="13" x14ac:dyDescent="0.15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</row>
    <row r="490" spans="2:89" ht="13" x14ac:dyDescent="0.15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</row>
    <row r="491" spans="2:89" ht="13" x14ac:dyDescent="0.15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</row>
    <row r="492" spans="2:89" ht="13" x14ac:dyDescent="0.15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</row>
    <row r="493" spans="2:89" ht="13" x14ac:dyDescent="0.15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</row>
    <row r="494" spans="2:89" ht="13" x14ac:dyDescent="0.15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</row>
    <row r="495" spans="2:89" ht="13" x14ac:dyDescent="0.15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</row>
    <row r="496" spans="2:89" ht="13" x14ac:dyDescent="0.15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</row>
    <row r="497" spans="2:89" ht="13" x14ac:dyDescent="0.15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</row>
    <row r="498" spans="2:89" ht="13" x14ac:dyDescent="0.15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</row>
    <row r="499" spans="2:89" ht="13" x14ac:dyDescent="0.15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</row>
    <row r="500" spans="2:89" ht="13" x14ac:dyDescent="0.15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</row>
    <row r="501" spans="2:89" ht="13" x14ac:dyDescent="0.15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</row>
    <row r="502" spans="2:89" ht="13" x14ac:dyDescent="0.15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</row>
    <row r="503" spans="2:89" ht="13" x14ac:dyDescent="0.15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</row>
    <row r="504" spans="2:89" ht="13" x14ac:dyDescent="0.15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</row>
    <row r="505" spans="2:89" ht="13" x14ac:dyDescent="0.15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</row>
    <row r="506" spans="2:89" ht="13" x14ac:dyDescent="0.15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</row>
    <row r="507" spans="2:89" ht="13" x14ac:dyDescent="0.15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</row>
    <row r="508" spans="2:89" ht="13" x14ac:dyDescent="0.15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</row>
    <row r="509" spans="2:89" ht="13" x14ac:dyDescent="0.15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</row>
    <row r="510" spans="2:89" ht="13" x14ac:dyDescent="0.15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</row>
    <row r="511" spans="2:89" ht="13" x14ac:dyDescent="0.15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</row>
    <row r="512" spans="2:89" ht="13" x14ac:dyDescent="0.15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</row>
    <row r="513" spans="2:89" ht="13" x14ac:dyDescent="0.15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</row>
    <row r="514" spans="2:89" ht="13" x14ac:dyDescent="0.1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</row>
    <row r="515" spans="2:89" ht="13" x14ac:dyDescent="0.15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</row>
    <row r="516" spans="2:89" ht="13" x14ac:dyDescent="0.15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</row>
    <row r="517" spans="2:89" ht="13" x14ac:dyDescent="0.15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</row>
    <row r="518" spans="2:89" ht="13" x14ac:dyDescent="0.15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</row>
    <row r="519" spans="2:89" ht="13" x14ac:dyDescent="0.15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</row>
    <row r="520" spans="2:89" ht="13" x14ac:dyDescent="0.15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</row>
    <row r="521" spans="2:89" ht="13" x14ac:dyDescent="0.15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</row>
    <row r="522" spans="2:89" ht="13" x14ac:dyDescent="0.15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</row>
    <row r="523" spans="2:89" ht="13" x14ac:dyDescent="0.15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</row>
    <row r="524" spans="2:89" ht="13" x14ac:dyDescent="0.15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</row>
    <row r="525" spans="2:89" ht="13" x14ac:dyDescent="0.15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</row>
    <row r="526" spans="2:89" ht="13" x14ac:dyDescent="0.15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</row>
    <row r="527" spans="2:89" ht="13" x14ac:dyDescent="0.15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</row>
    <row r="528" spans="2:89" ht="13" x14ac:dyDescent="0.15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</row>
    <row r="529" spans="2:89" ht="13" x14ac:dyDescent="0.15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</row>
    <row r="530" spans="2:89" ht="13" x14ac:dyDescent="0.15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</row>
    <row r="531" spans="2:89" ht="13" x14ac:dyDescent="0.15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</row>
    <row r="532" spans="2:89" ht="13" x14ac:dyDescent="0.15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</row>
    <row r="533" spans="2:89" ht="13" x14ac:dyDescent="0.15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</row>
    <row r="534" spans="2:89" ht="13" x14ac:dyDescent="0.15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</row>
    <row r="535" spans="2:89" ht="13" x14ac:dyDescent="0.15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</row>
    <row r="536" spans="2:89" ht="13" x14ac:dyDescent="0.15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</row>
    <row r="537" spans="2:89" ht="13" x14ac:dyDescent="0.15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</row>
    <row r="538" spans="2:89" ht="13" x14ac:dyDescent="0.15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</row>
    <row r="539" spans="2:89" ht="13" x14ac:dyDescent="0.15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</row>
    <row r="540" spans="2:89" ht="13" x14ac:dyDescent="0.15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</row>
    <row r="541" spans="2:89" ht="13" x14ac:dyDescent="0.15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</row>
    <row r="542" spans="2:89" ht="13" x14ac:dyDescent="0.15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</row>
    <row r="543" spans="2:89" ht="13" x14ac:dyDescent="0.15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</row>
    <row r="544" spans="2:89" ht="13" x14ac:dyDescent="0.15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</row>
    <row r="545" spans="2:89" ht="13" x14ac:dyDescent="0.15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</row>
    <row r="546" spans="2:89" ht="13" x14ac:dyDescent="0.15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</row>
    <row r="547" spans="2:89" ht="13" x14ac:dyDescent="0.15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</row>
    <row r="548" spans="2:89" ht="13" x14ac:dyDescent="0.15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</row>
    <row r="549" spans="2:89" ht="13" x14ac:dyDescent="0.15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</row>
    <row r="550" spans="2:89" ht="13" x14ac:dyDescent="0.15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</row>
    <row r="551" spans="2:89" ht="13" x14ac:dyDescent="0.15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</row>
    <row r="552" spans="2:89" ht="13" x14ac:dyDescent="0.15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</row>
    <row r="553" spans="2:89" ht="13" x14ac:dyDescent="0.15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</row>
    <row r="554" spans="2:89" ht="13" x14ac:dyDescent="0.15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</row>
    <row r="555" spans="2:89" ht="13" x14ac:dyDescent="0.15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</row>
    <row r="556" spans="2:89" ht="13" x14ac:dyDescent="0.15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</row>
    <row r="557" spans="2:89" ht="13" x14ac:dyDescent="0.15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</row>
    <row r="558" spans="2:89" ht="13" x14ac:dyDescent="0.15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</row>
    <row r="559" spans="2:89" ht="13" x14ac:dyDescent="0.15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</row>
    <row r="560" spans="2:89" ht="13" x14ac:dyDescent="0.15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</row>
    <row r="561" spans="2:89" ht="13" x14ac:dyDescent="0.15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</row>
    <row r="562" spans="2:89" ht="13" x14ac:dyDescent="0.15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</row>
    <row r="563" spans="2:89" ht="13" x14ac:dyDescent="0.15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</row>
    <row r="564" spans="2:89" ht="13" x14ac:dyDescent="0.15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</row>
    <row r="565" spans="2:89" ht="13" x14ac:dyDescent="0.15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</row>
    <row r="566" spans="2:89" ht="13" x14ac:dyDescent="0.15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</row>
    <row r="567" spans="2:89" ht="13" x14ac:dyDescent="0.15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</row>
    <row r="568" spans="2:89" ht="13" x14ac:dyDescent="0.15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</row>
    <row r="569" spans="2:89" ht="13" x14ac:dyDescent="0.15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</row>
    <row r="570" spans="2:89" ht="13" x14ac:dyDescent="0.15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</row>
    <row r="571" spans="2:89" ht="13" x14ac:dyDescent="0.15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</row>
    <row r="572" spans="2:89" ht="13" x14ac:dyDescent="0.15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</row>
    <row r="573" spans="2:89" ht="13" x14ac:dyDescent="0.15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</row>
    <row r="574" spans="2:89" ht="13" x14ac:dyDescent="0.15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</row>
    <row r="575" spans="2:89" ht="13" x14ac:dyDescent="0.15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</row>
    <row r="576" spans="2:89" ht="13" x14ac:dyDescent="0.15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</row>
    <row r="577" spans="2:89" ht="13" x14ac:dyDescent="0.15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</row>
    <row r="578" spans="2:89" ht="13" x14ac:dyDescent="0.15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</row>
    <row r="579" spans="2:89" ht="13" x14ac:dyDescent="0.15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</row>
    <row r="580" spans="2:89" ht="13" x14ac:dyDescent="0.15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</row>
    <row r="581" spans="2:89" ht="13" x14ac:dyDescent="0.15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</row>
    <row r="582" spans="2:89" ht="13" x14ac:dyDescent="0.15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</row>
    <row r="583" spans="2:89" ht="13" x14ac:dyDescent="0.15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</row>
    <row r="584" spans="2:89" ht="13" x14ac:dyDescent="0.15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</row>
    <row r="585" spans="2:89" ht="13" x14ac:dyDescent="0.15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</row>
    <row r="586" spans="2:89" ht="13" x14ac:dyDescent="0.15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</row>
    <row r="587" spans="2:89" ht="13" x14ac:dyDescent="0.15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</row>
    <row r="588" spans="2:89" ht="13" x14ac:dyDescent="0.15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</row>
    <row r="589" spans="2:89" ht="13" x14ac:dyDescent="0.15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</row>
    <row r="590" spans="2:89" ht="13" x14ac:dyDescent="0.15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</row>
    <row r="591" spans="2:89" ht="13" x14ac:dyDescent="0.15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</row>
    <row r="592" spans="2:89" ht="13" x14ac:dyDescent="0.15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</row>
    <row r="593" spans="2:89" ht="13" x14ac:dyDescent="0.15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</row>
    <row r="594" spans="2:89" ht="13" x14ac:dyDescent="0.15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</row>
    <row r="595" spans="2:89" ht="13" x14ac:dyDescent="0.15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</row>
    <row r="596" spans="2:89" ht="13" x14ac:dyDescent="0.15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</row>
    <row r="597" spans="2:89" ht="13" x14ac:dyDescent="0.15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</row>
    <row r="598" spans="2:89" ht="13" x14ac:dyDescent="0.15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</row>
    <row r="599" spans="2:89" ht="13" x14ac:dyDescent="0.15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</row>
    <row r="600" spans="2:89" ht="13" x14ac:dyDescent="0.15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</row>
    <row r="601" spans="2:89" ht="13" x14ac:dyDescent="0.15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</row>
    <row r="602" spans="2:89" ht="13" x14ac:dyDescent="0.15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</row>
    <row r="603" spans="2:89" ht="13" x14ac:dyDescent="0.15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</row>
    <row r="604" spans="2:89" ht="13" x14ac:dyDescent="0.15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</row>
    <row r="605" spans="2:89" ht="13" x14ac:dyDescent="0.15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</row>
    <row r="606" spans="2:89" ht="13" x14ac:dyDescent="0.15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</row>
    <row r="607" spans="2:89" ht="13" x14ac:dyDescent="0.15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</row>
    <row r="608" spans="2:89" ht="13" x14ac:dyDescent="0.15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</row>
    <row r="609" spans="2:89" ht="13" x14ac:dyDescent="0.15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</row>
    <row r="610" spans="2:89" ht="13" x14ac:dyDescent="0.15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</row>
    <row r="611" spans="2:89" ht="13" x14ac:dyDescent="0.15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</row>
    <row r="612" spans="2:89" ht="13" x14ac:dyDescent="0.15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</row>
    <row r="613" spans="2:89" ht="13" x14ac:dyDescent="0.15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</row>
    <row r="614" spans="2:89" ht="13" x14ac:dyDescent="0.15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</row>
    <row r="615" spans="2:89" ht="13" x14ac:dyDescent="0.15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</row>
    <row r="616" spans="2:89" ht="13" x14ac:dyDescent="0.15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</row>
    <row r="617" spans="2:89" ht="13" x14ac:dyDescent="0.15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</row>
    <row r="618" spans="2:89" ht="13" x14ac:dyDescent="0.15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</row>
    <row r="619" spans="2:89" ht="13" x14ac:dyDescent="0.15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</row>
    <row r="620" spans="2:89" ht="13" x14ac:dyDescent="0.15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</row>
    <row r="621" spans="2:89" ht="13" x14ac:dyDescent="0.15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</row>
    <row r="622" spans="2:89" ht="13" x14ac:dyDescent="0.15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</row>
    <row r="623" spans="2:89" ht="13" x14ac:dyDescent="0.15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</row>
    <row r="624" spans="2:89" ht="13" x14ac:dyDescent="0.15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</row>
    <row r="625" spans="2:89" ht="13" x14ac:dyDescent="0.15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</row>
    <row r="626" spans="2:89" ht="13" x14ac:dyDescent="0.15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</row>
    <row r="627" spans="2:89" ht="13" x14ac:dyDescent="0.15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</row>
    <row r="628" spans="2:89" ht="13" x14ac:dyDescent="0.15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</row>
    <row r="629" spans="2:89" ht="13" x14ac:dyDescent="0.15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</row>
    <row r="630" spans="2:89" ht="13" x14ac:dyDescent="0.15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</row>
    <row r="631" spans="2:89" ht="13" x14ac:dyDescent="0.15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</row>
    <row r="632" spans="2:89" ht="13" x14ac:dyDescent="0.15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</row>
    <row r="633" spans="2:89" ht="13" x14ac:dyDescent="0.15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</row>
    <row r="634" spans="2:89" ht="13" x14ac:dyDescent="0.15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</row>
    <row r="635" spans="2:89" ht="13" x14ac:dyDescent="0.15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</row>
    <row r="636" spans="2:89" ht="13" x14ac:dyDescent="0.15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</row>
    <row r="637" spans="2:89" ht="13" x14ac:dyDescent="0.15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</row>
    <row r="638" spans="2:89" ht="13" x14ac:dyDescent="0.15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</row>
    <row r="639" spans="2:89" ht="13" x14ac:dyDescent="0.15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</row>
    <row r="640" spans="2:89" ht="13" x14ac:dyDescent="0.15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</row>
    <row r="641" spans="2:89" ht="13" x14ac:dyDescent="0.15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</row>
    <row r="642" spans="2:89" ht="13" x14ac:dyDescent="0.15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</row>
    <row r="643" spans="2:89" ht="13" x14ac:dyDescent="0.15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</row>
    <row r="644" spans="2:89" ht="13" x14ac:dyDescent="0.15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</row>
    <row r="645" spans="2:89" ht="13" x14ac:dyDescent="0.15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</row>
    <row r="646" spans="2:89" ht="13" x14ac:dyDescent="0.15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</row>
    <row r="647" spans="2:89" ht="13" x14ac:dyDescent="0.15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</row>
    <row r="648" spans="2:89" ht="13" x14ac:dyDescent="0.15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</row>
    <row r="649" spans="2:89" ht="13" x14ac:dyDescent="0.15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</row>
    <row r="650" spans="2:89" ht="13" x14ac:dyDescent="0.15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</row>
    <row r="651" spans="2:89" ht="13" x14ac:dyDescent="0.15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</row>
    <row r="652" spans="2:89" ht="13" x14ac:dyDescent="0.15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</row>
    <row r="653" spans="2:89" ht="13" x14ac:dyDescent="0.15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</row>
    <row r="654" spans="2:89" ht="13" x14ac:dyDescent="0.15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</row>
    <row r="655" spans="2:89" ht="13" x14ac:dyDescent="0.15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</row>
    <row r="656" spans="2:89" ht="13" x14ac:dyDescent="0.15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</row>
    <row r="657" spans="2:89" ht="13" x14ac:dyDescent="0.15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</row>
    <row r="658" spans="2:89" ht="13" x14ac:dyDescent="0.15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</row>
    <row r="659" spans="2:89" ht="13" x14ac:dyDescent="0.15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</row>
    <row r="660" spans="2:89" ht="13" x14ac:dyDescent="0.15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</row>
    <row r="661" spans="2:89" ht="13" x14ac:dyDescent="0.15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</row>
    <row r="662" spans="2:89" ht="13" x14ac:dyDescent="0.15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</row>
    <row r="663" spans="2:89" ht="13" x14ac:dyDescent="0.15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</row>
    <row r="664" spans="2:89" ht="13" x14ac:dyDescent="0.15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</row>
    <row r="665" spans="2:89" ht="13" x14ac:dyDescent="0.15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</row>
    <row r="666" spans="2:89" ht="13" x14ac:dyDescent="0.15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</row>
    <row r="667" spans="2:89" ht="13" x14ac:dyDescent="0.15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</row>
    <row r="668" spans="2:89" ht="13" x14ac:dyDescent="0.15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</row>
    <row r="669" spans="2:89" ht="13" x14ac:dyDescent="0.15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</row>
    <row r="670" spans="2:89" ht="13" x14ac:dyDescent="0.15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</row>
    <row r="671" spans="2:89" ht="13" x14ac:dyDescent="0.15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</row>
    <row r="672" spans="2:89" ht="13" x14ac:dyDescent="0.15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</row>
    <row r="673" spans="2:89" ht="13" x14ac:dyDescent="0.15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</row>
    <row r="674" spans="2:89" ht="13" x14ac:dyDescent="0.15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</row>
    <row r="675" spans="2:89" ht="13" x14ac:dyDescent="0.15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</row>
    <row r="676" spans="2:89" ht="13" x14ac:dyDescent="0.15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</row>
    <row r="677" spans="2:89" ht="13" x14ac:dyDescent="0.15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</row>
    <row r="678" spans="2:89" ht="13" x14ac:dyDescent="0.15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</row>
    <row r="679" spans="2:89" ht="13" x14ac:dyDescent="0.15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</row>
    <row r="680" spans="2:89" ht="13" x14ac:dyDescent="0.15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</row>
    <row r="681" spans="2:89" ht="13" x14ac:dyDescent="0.15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</row>
    <row r="682" spans="2:89" ht="13" x14ac:dyDescent="0.15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</row>
    <row r="683" spans="2:89" ht="13" x14ac:dyDescent="0.15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</row>
    <row r="684" spans="2:89" ht="13" x14ac:dyDescent="0.15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</row>
    <row r="685" spans="2:89" ht="13" x14ac:dyDescent="0.15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</row>
    <row r="686" spans="2:89" ht="13" x14ac:dyDescent="0.15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</row>
    <row r="687" spans="2:89" ht="13" x14ac:dyDescent="0.15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</row>
    <row r="688" spans="2:89" ht="13" x14ac:dyDescent="0.15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</row>
    <row r="689" spans="2:89" ht="13" x14ac:dyDescent="0.15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</row>
    <row r="690" spans="2:89" ht="13" x14ac:dyDescent="0.15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</row>
    <row r="691" spans="2:89" ht="13" x14ac:dyDescent="0.15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</row>
    <row r="692" spans="2:89" ht="13" x14ac:dyDescent="0.15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</row>
    <row r="693" spans="2:89" ht="13" x14ac:dyDescent="0.15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</row>
    <row r="694" spans="2:89" ht="13" x14ac:dyDescent="0.15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</row>
    <row r="695" spans="2:89" ht="13" x14ac:dyDescent="0.15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</row>
    <row r="696" spans="2:89" ht="13" x14ac:dyDescent="0.15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</row>
    <row r="697" spans="2:89" ht="13" x14ac:dyDescent="0.15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</row>
    <row r="698" spans="2:89" ht="13" x14ac:dyDescent="0.15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</row>
    <row r="699" spans="2:89" ht="13" x14ac:dyDescent="0.15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</row>
    <row r="700" spans="2:89" ht="13" x14ac:dyDescent="0.15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</row>
    <row r="701" spans="2:89" ht="13" x14ac:dyDescent="0.15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</row>
    <row r="702" spans="2:89" ht="13" x14ac:dyDescent="0.15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</row>
    <row r="703" spans="2:89" ht="13" x14ac:dyDescent="0.15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</row>
    <row r="704" spans="2:89" ht="13" x14ac:dyDescent="0.15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</row>
    <row r="705" spans="2:89" ht="13" x14ac:dyDescent="0.15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</row>
    <row r="706" spans="2:89" ht="13" x14ac:dyDescent="0.15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</row>
    <row r="707" spans="2:89" ht="13" x14ac:dyDescent="0.15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</row>
    <row r="708" spans="2:89" ht="13" x14ac:dyDescent="0.15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</row>
    <row r="709" spans="2:89" ht="13" x14ac:dyDescent="0.15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</row>
    <row r="710" spans="2:89" ht="13" x14ac:dyDescent="0.15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</row>
    <row r="711" spans="2:89" ht="13" x14ac:dyDescent="0.15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</row>
    <row r="712" spans="2:89" ht="13" x14ac:dyDescent="0.15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</row>
    <row r="713" spans="2:89" ht="13" x14ac:dyDescent="0.15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</row>
    <row r="714" spans="2:89" ht="13" x14ac:dyDescent="0.15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</row>
    <row r="715" spans="2:89" ht="13" x14ac:dyDescent="0.15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</row>
    <row r="716" spans="2:89" ht="13" x14ac:dyDescent="0.15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</row>
    <row r="717" spans="2:89" ht="13" x14ac:dyDescent="0.15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</row>
    <row r="718" spans="2:89" ht="13" x14ac:dyDescent="0.15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</row>
    <row r="719" spans="2:89" ht="13" x14ac:dyDescent="0.15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</row>
    <row r="720" spans="2:89" ht="13" x14ac:dyDescent="0.15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</row>
    <row r="721" spans="2:89" ht="13" x14ac:dyDescent="0.15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</row>
    <row r="722" spans="2:89" ht="13" x14ac:dyDescent="0.15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</row>
    <row r="723" spans="2:89" ht="13" x14ac:dyDescent="0.15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</row>
    <row r="724" spans="2:89" ht="13" x14ac:dyDescent="0.15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</row>
    <row r="725" spans="2:89" ht="13" x14ac:dyDescent="0.15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</row>
    <row r="726" spans="2:89" ht="13" x14ac:dyDescent="0.15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</row>
    <row r="727" spans="2:89" ht="13" x14ac:dyDescent="0.15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</row>
    <row r="728" spans="2:89" ht="13" x14ac:dyDescent="0.15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</row>
    <row r="729" spans="2:89" ht="13" x14ac:dyDescent="0.15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</row>
    <row r="730" spans="2:89" ht="13" x14ac:dyDescent="0.15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</row>
    <row r="731" spans="2:89" ht="13" x14ac:dyDescent="0.15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</row>
    <row r="732" spans="2:89" ht="13" x14ac:dyDescent="0.15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</row>
    <row r="733" spans="2:89" ht="13" x14ac:dyDescent="0.15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</row>
    <row r="734" spans="2:89" ht="13" x14ac:dyDescent="0.15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</row>
    <row r="735" spans="2:89" ht="13" x14ac:dyDescent="0.15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</row>
    <row r="736" spans="2:89" ht="13" x14ac:dyDescent="0.15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</row>
    <row r="737" spans="2:89" ht="13" x14ac:dyDescent="0.15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</row>
    <row r="738" spans="2:89" ht="13" x14ac:dyDescent="0.15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</row>
    <row r="739" spans="2:89" ht="13" x14ac:dyDescent="0.15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</row>
    <row r="740" spans="2:89" ht="13" x14ac:dyDescent="0.15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</row>
    <row r="741" spans="2:89" ht="13" x14ac:dyDescent="0.15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</row>
    <row r="742" spans="2:89" ht="13" x14ac:dyDescent="0.15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</row>
    <row r="743" spans="2:89" ht="13" x14ac:dyDescent="0.15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</row>
    <row r="744" spans="2:89" ht="13" x14ac:dyDescent="0.15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</row>
    <row r="745" spans="2:89" ht="13" x14ac:dyDescent="0.15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</row>
    <row r="746" spans="2:89" ht="13" x14ac:dyDescent="0.15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</row>
    <row r="747" spans="2:89" ht="13" x14ac:dyDescent="0.15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</row>
    <row r="748" spans="2:89" ht="13" x14ac:dyDescent="0.15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</row>
    <row r="749" spans="2:89" ht="13" x14ac:dyDescent="0.15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</row>
    <row r="750" spans="2:89" ht="13" x14ac:dyDescent="0.15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</row>
    <row r="751" spans="2:89" ht="13" x14ac:dyDescent="0.15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</row>
    <row r="752" spans="2:89" ht="13" x14ac:dyDescent="0.15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</row>
    <row r="753" spans="2:89" ht="13" x14ac:dyDescent="0.15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</row>
    <row r="754" spans="2:89" ht="13" x14ac:dyDescent="0.15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</row>
    <row r="755" spans="2:89" ht="13" x14ac:dyDescent="0.15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</row>
    <row r="756" spans="2:89" ht="13" x14ac:dyDescent="0.15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</row>
    <row r="757" spans="2:89" ht="13" x14ac:dyDescent="0.15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</row>
    <row r="758" spans="2:89" ht="13" x14ac:dyDescent="0.15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</row>
    <row r="759" spans="2:89" ht="13" x14ac:dyDescent="0.15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</row>
    <row r="760" spans="2:89" ht="13" x14ac:dyDescent="0.15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</row>
    <row r="761" spans="2:89" ht="13" x14ac:dyDescent="0.15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</row>
    <row r="762" spans="2:89" ht="13" x14ac:dyDescent="0.15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</row>
    <row r="763" spans="2:89" ht="13" x14ac:dyDescent="0.15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</row>
    <row r="764" spans="2:89" ht="13" x14ac:dyDescent="0.15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</row>
    <row r="765" spans="2:89" ht="13" x14ac:dyDescent="0.15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</row>
    <row r="766" spans="2:89" ht="13" x14ac:dyDescent="0.15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</row>
    <row r="767" spans="2:89" ht="13" x14ac:dyDescent="0.15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</row>
    <row r="768" spans="2:89" ht="13" x14ac:dyDescent="0.15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</row>
    <row r="769" spans="2:89" ht="13" x14ac:dyDescent="0.15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</row>
    <row r="770" spans="2:89" ht="13" x14ac:dyDescent="0.15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</row>
    <row r="771" spans="2:89" ht="13" x14ac:dyDescent="0.15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</row>
    <row r="772" spans="2:89" ht="13" x14ac:dyDescent="0.15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</row>
    <row r="773" spans="2:89" ht="13" x14ac:dyDescent="0.15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</row>
    <row r="774" spans="2:89" ht="13" x14ac:dyDescent="0.15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</row>
    <row r="775" spans="2:89" ht="13" x14ac:dyDescent="0.15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</row>
    <row r="776" spans="2:89" ht="13" x14ac:dyDescent="0.15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</row>
    <row r="777" spans="2:89" ht="13" x14ac:dyDescent="0.15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</row>
    <row r="778" spans="2:89" ht="13" x14ac:dyDescent="0.15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</row>
    <row r="779" spans="2:89" ht="13" x14ac:dyDescent="0.15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</row>
    <row r="780" spans="2:89" ht="13" x14ac:dyDescent="0.15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</row>
    <row r="781" spans="2:89" ht="13" x14ac:dyDescent="0.15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</row>
    <row r="782" spans="2:89" ht="13" x14ac:dyDescent="0.15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</row>
    <row r="783" spans="2:89" ht="13" x14ac:dyDescent="0.15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</row>
    <row r="784" spans="2:89" ht="13" x14ac:dyDescent="0.15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</row>
    <row r="785" spans="2:89" ht="13" x14ac:dyDescent="0.15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</row>
    <row r="786" spans="2:89" ht="13" x14ac:dyDescent="0.15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</row>
    <row r="787" spans="2:89" ht="13" x14ac:dyDescent="0.15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</row>
    <row r="788" spans="2:89" ht="13" x14ac:dyDescent="0.15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</row>
    <row r="789" spans="2:89" ht="13" x14ac:dyDescent="0.15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</row>
    <row r="790" spans="2:89" ht="13" x14ac:dyDescent="0.15">
      <c r="B790" s="3"/>
      <c r="C790" s="3"/>
      <c r="D790" s="3"/>
      <c r="E790" s="3"/>
      <c r="F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</row>
    <row r="791" spans="2:89" ht="13" x14ac:dyDescent="0.15">
      <c r="B791" s="3"/>
      <c r="C791" s="3"/>
      <c r="D791" s="3"/>
      <c r="E791" s="3"/>
      <c r="F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</row>
    <row r="792" spans="2:89" ht="13" x14ac:dyDescent="0.15">
      <c r="B792" s="3"/>
      <c r="C792" s="3"/>
      <c r="D792" s="3"/>
      <c r="E792" s="3"/>
      <c r="F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</row>
    <row r="793" spans="2:89" ht="13" x14ac:dyDescent="0.15">
      <c r="B793" s="3"/>
      <c r="C793" s="3"/>
      <c r="D793" s="3"/>
      <c r="E793" s="3"/>
      <c r="F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</row>
    <row r="794" spans="2:89" ht="13" x14ac:dyDescent="0.15">
      <c r="B794" s="3"/>
      <c r="C794" s="3"/>
      <c r="D794" s="3"/>
      <c r="E794" s="3"/>
      <c r="F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</row>
    <row r="795" spans="2:89" ht="13" x14ac:dyDescent="0.15">
      <c r="B795" s="3"/>
      <c r="C795" s="3"/>
      <c r="D795" s="3"/>
      <c r="E795" s="3"/>
      <c r="F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</row>
    <row r="796" spans="2:89" ht="13" x14ac:dyDescent="0.15">
      <c r="B796" s="3"/>
      <c r="C796" s="3"/>
      <c r="D796" s="3"/>
      <c r="E796" s="3"/>
      <c r="F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</row>
    <row r="797" spans="2:89" ht="13" x14ac:dyDescent="0.15">
      <c r="B797" s="3"/>
      <c r="C797" s="3"/>
      <c r="D797" s="3"/>
      <c r="E797" s="3"/>
      <c r="F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</row>
    <row r="798" spans="2:89" ht="13" x14ac:dyDescent="0.15">
      <c r="B798" s="3"/>
      <c r="C798" s="3"/>
      <c r="D798" s="3"/>
      <c r="E798" s="3"/>
      <c r="F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</row>
    <row r="799" spans="2:89" ht="13" x14ac:dyDescent="0.15">
      <c r="B799" s="3"/>
      <c r="C799" s="3"/>
      <c r="D799" s="3"/>
      <c r="E799" s="3"/>
      <c r="F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</row>
    <row r="800" spans="2:89" ht="13" x14ac:dyDescent="0.15">
      <c r="B800" s="3"/>
      <c r="C800" s="3"/>
      <c r="D800" s="3"/>
      <c r="E800" s="3"/>
      <c r="F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</row>
    <row r="801" spans="2:89" ht="13" x14ac:dyDescent="0.15">
      <c r="B801" s="3"/>
      <c r="C801" s="3"/>
      <c r="D801" s="3"/>
      <c r="E801" s="3"/>
      <c r="F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</row>
    <row r="802" spans="2:89" ht="13" x14ac:dyDescent="0.15">
      <c r="B802" s="3"/>
      <c r="C802" s="3"/>
      <c r="D802" s="3"/>
      <c r="E802" s="3"/>
      <c r="F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</row>
    <row r="803" spans="2:89" ht="13" x14ac:dyDescent="0.15">
      <c r="B803" s="3"/>
      <c r="C803" s="3"/>
      <c r="D803" s="3"/>
      <c r="E803" s="3"/>
      <c r="F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</row>
    <row r="804" spans="2:89" ht="13" x14ac:dyDescent="0.15">
      <c r="B804" s="3"/>
      <c r="C804" s="3"/>
      <c r="D804" s="3"/>
      <c r="E804" s="3"/>
      <c r="F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</row>
    <row r="805" spans="2:89" ht="13" x14ac:dyDescent="0.15">
      <c r="B805" s="3"/>
      <c r="C805" s="3"/>
      <c r="D805" s="3"/>
      <c r="E805" s="3"/>
      <c r="F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</row>
    <row r="806" spans="2:89" ht="13" x14ac:dyDescent="0.15">
      <c r="B806" s="3"/>
      <c r="C806" s="3"/>
      <c r="D806" s="3"/>
      <c r="E806" s="3"/>
      <c r="F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</row>
    <row r="807" spans="2:89" ht="13" x14ac:dyDescent="0.15">
      <c r="B807" s="3"/>
      <c r="C807" s="3"/>
      <c r="D807" s="3"/>
      <c r="E807" s="3"/>
      <c r="F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</row>
    <row r="808" spans="2:89" ht="13" x14ac:dyDescent="0.15">
      <c r="B808" s="3"/>
      <c r="C808" s="3"/>
      <c r="D808" s="3"/>
      <c r="E808" s="3"/>
      <c r="F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</row>
    <row r="809" spans="2:89" ht="13" x14ac:dyDescent="0.15">
      <c r="B809" s="3"/>
      <c r="C809" s="3"/>
      <c r="D809" s="3"/>
      <c r="E809" s="3"/>
      <c r="F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</row>
    <row r="810" spans="2:89" ht="13" x14ac:dyDescent="0.15">
      <c r="B810" s="3"/>
      <c r="C810" s="3"/>
      <c r="D810" s="3"/>
      <c r="E810" s="3"/>
      <c r="F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</row>
    <row r="811" spans="2:89" ht="13" x14ac:dyDescent="0.15">
      <c r="B811" s="3"/>
      <c r="C811" s="3"/>
      <c r="D811" s="3"/>
      <c r="E811" s="3"/>
      <c r="F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</row>
    <row r="812" spans="2:89" ht="13" x14ac:dyDescent="0.15">
      <c r="B812" s="3"/>
      <c r="C812" s="3"/>
      <c r="D812" s="3"/>
      <c r="E812" s="3"/>
      <c r="F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</row>
    <row r="813" spans="2:89" ht="13" x14ac:dyDescent="0.15">
      <c r="B813" s="3"/>
      <c r="C813" s="3"/>
      <c r="D813" s="3"/>
      <c r="E813" s="3"/>
      <c r="F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</row>
    <row r="814" spans="2:89" ht="13" x14ac:dyDescent="0.15">
      <c r="B814" s="3"/>
      <c r="C814" s="3"/>
      <c r="D814" s="3"/>
      <c r="E814" s="3"/>
      <c r="F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</row>
    <row r="815" spans="2:89" ht="13" x14ac:dyDescent="0.15">
      <c r="B815" s="3"/>
      <c r="C815" s="3"/>
      <c r="D815" s="3"/>
      <c r="E815" s="3"/>
      <c r="F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</row>
    <row r="816" spans="2:89" ht="13" x14ac:dyDescent="0.15">
      <c r="B816" s="3"/>
      <c r="C816" s="3"/>
      <c r="D816" s="3"/>
      <c r="E816" s="3"/>
      <c r="F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</row>
    <row r="817" spans="2:89" ht="13" x14ac:dyDescent="0.15">
      <c r="B817" s="3"/>
      <c r="C817" s="3"/>
      <c r="D817" s="3"/>
      <c r="E817" s="3"/>
      <c r="F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</row>
    <row r="818" spans="2:89" ht="13" x14ac:dyDescent="0.15">
      <c r="B818" s="3"/>
      <c r="C818" s="3"/>
      <c r="D818" s="3"/>
      <c r="E818" s="3"/>
      <c r="F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</row>
    <row r="819" spans="2:89" ht="13" x14ac:dyDescent="0.15">
      <c r="B819" s="3"/>
      <c r="C819" s="3"/>
      <c r="D819" s="3"/>
      <c r="E819" s="3"/>
      <c r="F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</row>
    <row r="820" spans="2:89" ht="13" x14ac:dyDescent="0.15">
      <c r="B820" s="3"/>
      <c r="C820" s="3"/>
      <c r="D820" s="3"/>
      <c r="E820" s="3"/>
      <c r="F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</row>
    <row r="821" spans="2:89" ht="13" x14ac:dyDescent="0.15">
      <c r="B821" s="3"/>
      <c r="C821" s="3"/>
      <c r="D821" s="3"/>
      <c r="E821" s="3"/>
      <c r="F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</row>
    <row r="822" spans="2:89" ht="13" x14ac:dyDescent="0.15">
      <c r="B822" s="3"/>
      <c r="C822" s="3"/>
      <c r="D822" s="3"/>
      <c r="E822" s="3"/>
      <c r="F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</row>
    <row r="823" spans="2:89" ht="13" x14ac:dyDescent="0.15">
      <c r="B823" s="3"/>
      <c r="C823" s="3"/>
      <c r="D823" s="3"/>
      <c r="E823" s="3"/>
      <c r="F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</row>
    <row r="824" spans="2:89" ht="13" x14ac:dyDescent="0.15">
      <c r="B824" s="3"/>
      <c r="C824" s="3"/>
      <c r="D824" s="3"/>
      <c r="E824" s="3"/>
      <c r="F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</row>
    <row r="825" spans="2:89" ht="13" x14ac:dyDescent="0.15">
      <c r="B825" s="3"/>
      <c r="C825" s="3"/>
      <c r="D825" s="3"/>
      <c r="E825" s="3"/>
      <c r="F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</row>
    <row r="826" spans="2:89" ht="13" x14ac:dyDescent="0.15">
      <c r="B826" s="3"/>
      <c r="C826" s="3"/>
      <c r="D826" s="3"/>
      <c r="E826" s="3"/>
      <c r="F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</row>
    <row r="827" spans="2:89" ht="13" x14ac:dyDescent="0.15">
      <c r="B827" s="3"/>
      <c r="C827" s="3"/>
      <c r="D827" s="3"/>
      <c r="E827" s="3"/>
      <c r="F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</row>
    <row r="828" spans="2:89" ht="13" x14ac:dyDescent="0.15">
      <c r="B828" s="3"/>
      <c r="C828" s="3"/>
      <c r="D828" s="3"/>
      <c r="E828" s="3"/>
      <c r="F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</row>
    <row r="829" spans="2:89" ht="13" x14ac:dyDescent="0.15">
      <c r="B829" s="3"/>
      <c r="C829" s="3"/>
      <c r="D829" s="3"/>
      <c r="E829" s="3"/>
      <c r="F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</row>
    <row r="830" spans="2:89" ht="13" x14ac:dyDescent="0.15">
      <c r="B830" s="3"/>
      <c r="C830" s="3"/>
      <c r="D830" s="3"/>
      <c r="E830" s="3"/>
      <c r="F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</row>
    <row r="831" spans="2:89" ht="13" x14ac:dyDescent="0.15">
      <c r="B831" s="3"/>
      <c r="C831" s="3"/>
      <c r="D831" s="3"/>
      <c r="E831" s="3"/>
      <c r="F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</row>
    <row r="832" spans="2:89" ht="13" x14ac:dyDescent="0.15">
      <c r="B832" s="3"/>
      <c r="C832" s="3"/>
      <c r="D832" s="3"/>
      <c r="E832" s="3"/>
      <c r="F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</row>
    <row r="833" spans="2:89" ht="13" x14ac:dyDescent="0.15">
      <c r="B833" s="3"/>
      <c r="C833" s="3"/>
      <c r="D833" s="3"/>
      <c r="E833" s="3"/>
      <c r="F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</row>
    <row r="834" spans="2:89" ht="13" x14ac:dyDescent="0.15">
      <c r="B834" s="3"/>
      <c r="C834" s="3"/>
      <c r="D834" s="3"/>
      <c r="E834" s="3"/>
      <c r="F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</row>
    <row r="835" spans="2:89" ht="13" x14ac:dyDescent="0.15">
      <c r="B835" s="3"/>
      <c r="C835" s="3"/>
      <c r="D835" s="3"/>
      <c r="E835" s="3"/>
      <c r="F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</row>
    <row r="836" spans="2:89" ht="13" x14ac:dyDescent="0.15">
      <c r="B836" s="3"/>
      <c r="C836" s="3"/>
      <c r="D836" s="3"/>
      <c r="E836" s="3"/>
      <c r="F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</row>
    <row r="837" spans="2:89" ht="13" x14ac:dyDescent="0.15">
      <c r="B837" s="3"/>
      <c r="C837" s="3"/>
      <c r="D837" s="3"/>
      <c r="E837" s="3"/>
      <c r="F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</row>
    <row r="838" spans="2:89" ht="13" x14ac:dyDescent="0.15">
      <c r="B838" s="3"/>
      <c r="C838" s="3"/>
      <c r="D838" s="3"/>
      <c r="E838" s="3"/>
      <c r="F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</row>
    <row r="839" spans="2:89" ht="13" x14ac:dyDescent="0.15">
      <c r="B839" s="3"/>
      <c r="C839" s="3"/>
      <c r="D839" s="3"/>
      <c r="E839" s="3"/>
      <c r="F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</row>
    <row r="840" spans="2:89" ht="13" x14ac:dyDescent="0.15">
      <c r="B840" s="3"/>
      <c r="C840" s="3"/>
      <c r="D840" s="3"/>
      <c r="E840" s="3"/>
      <c r="F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</row>
    <row r="841" spans="2:89" ht="13" x14ac:dyDescent="0.15">
      <c r="B841" s="3"/>
      <c r="C841" s="3"/>
      <c r="D841" s="3"/>
      <c r="E841" s="3"/>
      <c r="F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</row>
    <row r="842" spans="2:89" ht="13" x14ac:dyDescent="0.15">
      <c r="B842" s="3"/>
      <c r="C842" s="3"/>
      <c r="D842" s="3"/>
      <c r="E842" s="3"/>
      <c r="F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</row>
    <row r="843" spans="2:89" ht="13" x14ac:dyDescent="0.15">
      <c r="B843" s="3"/>
      <c r="C843" s="3"/>
      <c r="D843" s="3"/>
      <c r="E843" s="3"/>
      <c r="F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</row>
    <row r="844" spans="2:89" ht="13" x14ac:dyDescent="0.15">
      <c r="B844" s="3"/>
      <c r="C844" s="3"/>
      <c r="D844" s="3"/>
      <c r="E844" s="3"/>
      <c r="F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</row>
    <row r="845" spans="2:89" ht="13" x14ac:dyDescent="0.15">
      <c r="B845" s="3"/>
      <c r="C845" s="3"/>
      <c r="D845" s="3"/>
      <c r="E845" s="3"/>
      <c r="F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</row>
    <row r="846" spans="2:89" ht="13" x14ac:dyDescent="0.15">
      <c r="B846" s="3"/>
      <c r="C846" s="3"/>
      <c r="D846" s="3"/>
      <c r="E846" s="3"/>
      <c r="F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</row>
    <row r="847" spans="2:89" ht="13" x14ac:dyDescent="0.15">
      <c r="B847" s="3"/>
      <c r="C847" s="3"/>
      <c r="D847" s="3"/>
      <c r="E847" s="3"/>
      <c r="F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</row>
    <row r="848" spans="2:89" ht="13" x14ac:dyDescent="0.15">
      <c r="B848" s="3"/>
      <c r="C848" s="3"/>
      <c r="D848" s="3"/>
      <c r="E848" s="3"/>
      <c r="F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</row>
    <row r="849" spans="2:89" ht="13" x14ac:dyDescent="0.15">
      <c r="B849" s="3"/>
      <c r="C849" s="3"/>
      <c r="D849" s="3"/>
      <c r="E849" s="3"/>
      <c r="F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</row>
    <row r="850" spans="2:89" ht="13" x14ac:dyDescent="0.15">
      <c r="B850" s="3"/>
      <c r="C850" s="3"/>
      <c r="D850" s="3"/>
      <c r="E850" s="3"/>
      <c r="F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</row>
    <row r="851" spans="2:89" ht="13" x14ac:dyDescent="0.15">
      <c r="B851" s="3"/>
      <c r="C851" s="3"/>
      <c r="D851" s="3"/>
      <c r="E851" s="3"/>
      <c r="F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</row>
    <row r="852" spans="2:89" ht="13" x14ac:dyDescent="0.15">
      <c r="B852" s="3"/>
      <c r="C852" s="3"/>
      <c r="D852" s="3"/>
      <c r="E852" s="3"/>
      <c r="F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</row>
    <row r="853" spans="2:89" ht="13" x14ac:dyDescent="0.15">
      <c r="B853" s="3"/>
      <c r="C853" s="3"/>
      <c r="D853" s="3"/>
      <c r="E853" s="3"/>
      <c r="F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</row>
    <row r="854" spans="2:89" ht="13" x14ac:dyDescent="0.15">
      <c r="B854" s="3"/>
      <c r="C854" s="3"/>
      <c r="D854" s="3"/>
      <c r="E854" s="3"/>
      <c r="F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</row>
    <row r="855" spans="2:89" ht="13" x14ac:dyDescent="0.15">
      <c r="B855" s="3"/>
      <c r="C855" s="3"/>
      <c r="D855" s="3"/>
      <c r="E855" s="3"/>
      <c r="F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</row>
    <row r="856" spans="2:89" ht="13" x14ac:dyDescent="0.15">
      <c r="B856" s="3"/>
      <c r="C856" s="3"/>
      <c r="D856" s="3"/>
      <c r="E856" s="3"/>
      <c r="F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</row>
    <row r="857" spans="2:89" ht="13" x14ac:dyDescent="0.15">
      <c r="B857" s="3"/>
      <c r="C857" s="3"/>
      <c r="D857" s="3"/>
      <c r="E857" s="3"/>
      <c r="F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</row>
    <row r="858" spans="2:89" ht="13" x14ac:dyDescent="0.15">
      <c r="B858" s="3"/>
      <c r="C858" s="3"/>
      <c r="D858" s="3"/>
      <c r="E858" s="3"/>
      <c r="F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</row>
    <row r="859" spans="2:89" ht="13" x14ac:dyDescent="0.15">
      <c r="B859" s="3"/>
      <c r="C859" s="3"/>
      <c r="D859" s="3"/>
      <c r="E859" s="3"/>
      <c r="F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</row>
    <row r="860" spans="2:89" ht="13" x14ac:dyDescent="0.15">
      <c r="B860" s="3"/>
      <c r="C860" s="3"/>
      <c r="D860" s="3"/>
      <c r="E860" s="3"/>
      <c r="F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</row>
    <row r="861" spans="2:89" ht="13" x14ac:dyDescent="0.15">
      <c r="B861" s="3"/>
      <c r="C861" s="3"/>
      <c r="D861" s="3"/>
      <c r="E861" s="3"/>
      <c r="F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</row>
    <row r="862" spans="2:89" ht="13" x14ac:dyDescent="0.15">
      <c r="B862" s="3"/>
      <c r="C862" s="3"/>
      <c r="D862" s="3"/>
      <c r="E862" s="3"/>
      <c r="F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</row>
    <row r="863" spans="2:89" ht="13" x14ac:dyDescent="0.15">
      <c r="B863" s="3"/>
      <c r="C863" s="3"/>
      <c r="D863" s="3"/>
      <c r="E863" s="3"/>
      <c r="F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</row>
    <row r="864" spans="2:89" ht="13" x14ac:dyDescent="0.15">
      <c r="B864" s="3"/>
      <c r="C864" s="3"/>
      <c r="D864" s="3"/>
      <c r="E864" s="3"/>
      <c r="F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</row>
    <row r="865" spans="2:89" ht="13" x14ac:dyDescent="0.15">
      <c r="B865" s="3"/>
      <c r="C865" s="3"/>
      <c r="D865" s="3"/>
      <c r="E865" s="3"/>
      <c r="F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</row>
    <row r="866" spans="2:89" ht="13" x14ac:dyDescent="0.15">
      <c r="B866" s="3"/>
      <c r="C866" s="3"/>
      <c r="D866" s="3"/>
      <c r="E866" s="3"/>
      <c r="F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</row>
    <row r="867" spans="2:89" ht="13" x14ac:dyDescent="0.15">
      <c r="B867" s="3"/>
      <c r="C867" s="3"/>
      <c r="D867" s="3"/>
      <c r="E867" s="3"/>
      <c r="F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</row>
    <row r="868" spans="2:89" ht="13" x14ac:dyDescent="0.15">
      <c r="B868" s="3"/>
      <c r="C868" s="3"/>
      <c r="D868" s="3"/>
      <c r="E868" s="3"/>
      <c r="F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</row>
    <row r="869" spans="2:89" ht="13" x14ac:dyDescent="0.15">
      <c r="B869" s="3"/>
      <c r="C869" s="3"/>
      <c r="D869" s="3"/>
      <c r="E869" s="3"/>
      <c r="F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</row>
    <row r="870" spans="2:89" ht="13" x14ac:dyDescent="0.15">
      <c r="B870" s="3"/>
      <c r="C870" s="3"/>
      <c r="D870" s="3"/>
      <c r="E870" s="3"/>
      <c r="F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</row>
    <row r="871" spans="2:89" ht="13" x14ac:dyDescent="0.15">
      <c r="B871" s="3"/>
      <c r="C871" s="3"/>
      <c r="D871" s="3"/>
      <c r="E871" s="3"/>
      <c r="F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</row>
    <row r="872" spans="2:89" ht="13" x14ac:dyDescent="0.15">
      <c r="B872" s="3"/>
      <c r="C872" s="3"/>
      <c r="D872" s="3"/>
      <c r="E872" s="3"/>
      <c r="F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</row>
    <row r="873" spans="2:89" ht="13" x14ac:dyDescent="0.15">
      <c r="B873" s="3"/>
      <c r="C873" s="3"/>
      <c r="D873" s="3"/>
      <c r="E873" s="3"/>
      <c r="F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</row>
    <row r="874" spans="2:89" ht="13" x14ac:dyDescent="0.15">
      <c r="B874" s="3"/>
      <c r="C874" s="3"/>
      <c r="D874" s="3"/>
      <c r="E874" s="3"/>
      <c r="F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</row>
    <row r="875" spans="2:89" ht="13" x14ac:dyDescent="0.15">
      <c r="B875" s="3"/>
      <c r="C875" s="3"/>
      <c r="D875" s="3"/>
      <c r="E875" s="3"/>
      <c r="F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</row>
    <row r="876" spans="2:89" ht="13" x14ac:dyDescent="0.15">
      <c r="B876" s="3"/>
      <c r="C876" s="3"/>
      <c r="D876" s="3"/>
      <c r="E876" s="3"/>
      <c r="F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</row>
    <row r="877" spans="2:89" ht="13" x14ac:dyDescent="0.15">
      <c r="B877" s="3"/>
      <c r="C877" s="3"/>
      <c r="D877" s="3"/>
      <c r="E877" s="3"/>
      <c r="F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</row>
    <row r="878" spans="2:89" ht="13" x14ac:dyDescent="0.15">
      <c r="B878" s="3"/>
      <c r="C878" s="3"/>
      <c r="D878" s="3"/>
      <c r="E878" s="3"/>
      <c r="F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</row>
    <row r="879" spans="2:89" ht="13" x14ac:dyDescent="0.15">
      <c r="B879" s="3"/>
      <c r="C879" s="3"/>
      <c r="D879" s="3"/>
      <c r="E879" s="3"/>
      <c r="F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</row>
    <row r="880" spans="2:89" ht="13" x14ac:dyDescent="0.15">
      <c r="B880" s="3"/>
      <c r="C880" s="3"/>
      <c r="D880" s="3"/>
      <c r="E880" s="3"/>
      <c r="F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</row>
    <row r="881" spans="2:89" ht="13" x14ac:dyDescent="0.15">
      <c r="B881" s="3"/>
      <c r="C881" s="3"/>
      <c r="D881" s="3"/>
      <c r="E881" s="3"/>
      <c r="F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</row>
    <row r="882" spans="2:89" ht="13" x14ac:dyDescent="0.15">
      <c r="B882" s="3"/>
      <c r="C882" s="3"/>
      <c r="D882" s="3"/>
      <c r="E882" s="3"/>
      <c r="F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</row>
    <row r="883" spans="2:89" ht="13" x14ac:dyDescent="0.15">
      <c r="B883" s="3"/>
      <c r="C883" s="3"/>
      <c r="D883" s="3"/>
      <c r="E883" s="3"/>
      <c r="F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</row>
    <row r="884" spans="2:89" ht="13" x14ac:dyDescent="0.15">
      <c r="B884" s="3"/>
      <c r="C884" s="3"/>
      <c r="D884" s="3"/>
      <c r="E884" s="3"/>
      <c r="F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</row>
    <row r="885" spans="2:89" ht="13" x14ac:dyDescent="0.15">
      <c r="B885" s="3"/>
      <c r="C885" s="3"/>
      <c r="D885" s="3"/>
      <c r="E885" s="3"/>
      <c r="F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</row>
    <row r="886" spans="2:89" ht="13" x14ac:dyDescent="0.15">
      <c r="B886" s="3"/>
      <c r="C886" s="3"/>
      <c r="D886" s="3"/>
      <c r="E886" s="3"/>
      <c r="F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</row>
    <row r="887" spans="2:89" ht="13" x14ac:dyDescent="0.15">
      <c r="B887" s="3"/>
      <c r="C887" s="3"/>
      <c r="D887" s="3"/>
      <c r="E887" s="3"/>
      <c r="F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</row>
    <row r="888" spans="2:89" ht="13" x14ac:dyDescent="0.15">
      <c r="B888" s="3"/>
      <c r="C888" s="3"/>
      <c r="D888" s="3"/>
      <c r="E888" s="3"/>
      <c r="F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</row>
    <row r="889" spans="2:89" ht="13" x14ac:dyDescent="0.15">
      <c r="B889" s="3"/>
      <c r="C889" s="3"/>
      <c r="D889" s="3"/>
      <c r="E889" s="3"/>
      <c r="F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</row>
    <row r="890" spans="2:89" ht="13" x14ac:dyDescent="0.15">
      <c r="B890" s="3"/>
      <c r="C890" s="3"/>
      <c r="D890" s="3"/>
      <c r="E890" s="3"/>
      <c r="F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</row>
    <row r="891" spans="2:89" ht="13" x14ac:dyDescent="0.15">
      <c r="B891" s="3"/>
      <c r="C891" s="3"/>
      <c r="D891" s="3"/>
      <c r="E891" s="3"/>
      <c r="F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</row>
    <row r="892" spans="2:89" ht="13" x14ac:dyDescent="0.15">
      <c r="B892" s="3"/>
      <c r="C892" s="3"/>
      <c r="D892" s="3"/>
      <c r="E892" s="3"/>
      <c r="F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</row>
    <row r="893" spans="2:89" ht="13" x14ac:dyDescent="0.15">
      <c r="B893" s="3"/>
      <c r="C893" s="3"/>
      <c r="D893" s="3"/>
      <c r="E893" s="3"/>
      <c r="F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</row>
    <row r="894" spans="2:89" ht="13" x14ac:dyDescent="0.15">
      <c r="B894" s="3"/>
      <c r="C894" s="3"/>
      <c r="D894" s="3"/>
      <c r="E894" s="3"/>
      <c r="F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</row>
    <row r="895" spans="2:89" ht="13" x14ac:dyDescent="0.15">
      <c r="B895" s="3"/>
      <c r="C895" s="3"/>
      <c r="D895" s="3"/>
      <c r="E895" s="3"/>
      <c r="F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</row>
    <row r="896" spans="2:89" ht="13" x14ac:dyDescent="0.15">
      <c r="B896" s="3"/>
      <c r="C896" s="3"/>
      <c r="D896" s="3"/>
      <c r="E896" s="3"/>
      <c r="F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</row>
    <row r="897" spans="2:89" ht="13" x14ac:dyDescent="0.15">
      <c r="B897" s="3"/>
      <c r="C897" s="3"/>
      <c r="D897" s="3"/>
      <c r="E897" s="3"/>
      <c r="F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</row>
    <row r="898" spans="2:89" ht="13" x14ac:dyDescent="0.15">
      <c r="B898" s="3"/>
      <c r="C898" s="3"/>
      <c r="D898" s="3"/>
      <c r="E898" s="3"/>
      <c r="F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</row>
    <row r="899" spans="2:89" ht="13" x14ac:dyDescent="0.15">
      <c r="B899" s="3"/>
      <c r="C899" s="3"/>
      <c r="D899" s="3"/>
      <c r="E899" s="3"/>
      <c r="F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</row>
    <row r="900" spans="2:89" ht="13" x14ac:dyDescent="0.15">
      <c r="B900" s="3"/>
      <c r="C900" s="3"/>
      <c r="D900" s="3"/>
      <c r="E900" s="3"/>
      <c r="F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</row>
    <row r="901" spans="2:89" ht="13" x14ac:dyDescent="0.15">
      <c r="B901" s="3"/>
      <c r="C901" s="3"/>
      <c r="D901" s="3"/>
      <c r="E901" s="3"/>
      <c r="F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</row>
    <row r="902" spans="2:89" ht="13" x14ac:dyDescent="0.15">
      <c r="B902" s="3"/>
      <c r="C902" s="3"/>
      <c r="D902" s="3"/>
      <c r="E902" s="3"/>
      <c r="F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</row>
    <row r="903" spans="2:89" ht="13" x14ac:dyDescent="0.15">
      <c r="B903" s="3"/>
      <c r="C903" s="3"/>
      <c r="D903" s="3"/>
      <c r="E903" s="3"/>
      <c r="F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</row>
    <row r="904" spans="2:89" ht="13" x14ac:dyDescent="0.15">
      <c r="B904" s="3"/>
      <c r="C904" s="3"/>
      <c r="D904" s="3"/>
      <c r="E904" s="3"/>
      <c r="F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</row>
    <row r="905" spans="2:89" ht="13" x14ac:dyDescent="0.15">
      <c r="B905" s="3"/>
      <c r="C905" s="3"/>
      <c r="D905" s="3"/>
      <c r="E905" s="3"/>
      <c r="F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</row>
    <row r="906" spans="2:89" ht="13" x14ac:dyDescent="0.15">
      <c r="B906" s="3"/>
      <c r="C906" s="3"/>
      <c r="D906" s="3"/>
      <c r="E906" s="3"/>
      <c r="F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</row>
    <row r="907" spans="2:89" ht="13" x14ac:dyDescent="0.15">
      <c r="B907" s="3"/>
      <c r="C907" s="3"/>
      <c r="D907" s="3"/>
      <c r="E907" s="3"/>
      <c r="F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</row>
    <row r="908" spans="2:89" ht="13" x14ac:dyDescent="0.15">
      <c r="B908" s="3"/>
      <c r="C908" s="3"/>
      <c r="D908" s="3"/>
      <c r="E908" s="3"/>
      <c r="F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</row>
    <row r="909" spans="2:89" ht="13" x14ac:dyDescent="0.15">
      <c r="B909" s="3"/>
      <c r="C909" s="3"/>
      <c r="D909" s="3"/>
      <c r="E909" s="3"/>
      <c r="F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</row>
    <row r="910" spans="2:89" ht="13" x14ac:dyDescent="0.15">
      <c r="B910" s="3"/>
      <c r="C910" s="3"/>
      <c r="D910" s="3"/>
      <c r="E910" s="3"/>
      <c r="F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</row>
    <row r="911" spans="2:89" ht="13" x14ac:dyDescent="0.15">
      <c r="B911" s="3"/>
      <c r="C911" s="3"/>
      <c r="D911" s="3"/>
      <c r="E911" s="3"/>
      <c r="F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</row>
    <row r="912" spans="2:89" ht="13" x14ac:dyDescent="0.15">
      <c r="B912" s="3"/>
      <c r="C912" s="3"/>
      <c r="D912" s="3"/>
      <c r="E912" s="3"/>
      <c r="F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</row>
    <row r="913" spans="2:89" ht="13" x14ac:dyDescent="0.15">
      <c r="B913" s="3"/>
      <c r="C913" s="3"/>
      <c r="D913" s="3"/>
      <c r="E913" s="3"/>
      <c r="F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</row>
    <row r="914" spans="2:89" ht="13" x14ac:dyDescent="0.15">
      <c r="B914" s="3"/>
      <c r="C914" s="3"/>
      <c r="D914" s="3"/>
      <c r="E914" s="3"/>
      <c r="F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</row>
    <row r="915" spans="2:89" ht="13" x14ac:dyDescent="0.15">
      <c r="B915" s="3"/>
      <c r="C915" s="3"/>
      <c r="D915" s="3"/>
      <c r="E915" s="3"/>
      <c r="F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</row>
    <row r="916" spans="2:89" ht="13" x14ac:dyDescent="0.15">
      <c r="B916" s="3"/>
      <c r="C916" s="3"/>
      <c r="D916" s="3"/>
      <c r="E916" s="3"/>
      <c r="F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</row>
    <row r="917" spans="2:89" ht="13" x14ac:dyDescent="0.15">
      <c r="B917" s="3"/>
      <c r="C917" s="3"/>
      <c r="D917" s="3"/>
      <c r="E917" s="3"/>
      <c r="F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</row>
    <row r="918" spans="2:89" ht="13" x14ac:dyDescent="0.15">
      <c r="B918" s="3"/>
      <c r="C918" s="3"/>
      <c r="D918" s="3"/>
      <c r="E918" s="3"/>
      <c r="F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</row>
    <row r="919" spans="2:89" ht="13" x14ac:dyDescent="0.15">
      <c r="B919" s="3"/>
      <c r="C919" s="3"/>
      <c r="D919" s="3"/>
      <c r="E919" s="3"/>
      <c r="F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</row>
    <row r="920" spans="2:89" ht="13" x14ac:dyDescent="0.15">
      <c r="B920" s="3"/>
      <c r="C920" s="3"/>
      <c r="D920" s="3"/>
      <c r="E920" s="3"/>
      <c r="F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</row>
    <row r="921" spans="2:89" ht="13" x14ac:dyDescent="0.15">
      <c r="B921" s="3"/>
      <c r="C921" s="3"/>
      <c r="D921" s="3"/>
      <c r="E921" s="3"/>
      <c r="F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</row>
    <row r="922" spans="2:89" ht="13" x14ac:dyDescent="0.15">
      <c r="B922" s="3"/>
      <c r="C922" s="3"/>
      <c r="D922" s="3"/>
      <c r="E922" s="3"/>
      <c r="F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</row>
    <row r="923" spans="2:89" ht="13" x14ac:dyDescent="0.15">
      <c r="B923" s="3"/>
      <c r="C923" s="3"/>
      <c r="D923" s="3"/>
      <c r="E923" s="3"/>
      <c r="F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</row>
    <row r="924" spans="2:89" ht="13" x14ac:dyDescent="0.15">
      <c r="B924" s="3"/>
      <c r="C924" s="3"/>
      <c r="D924" s="3"/>
      <c r="E924" s="3"/>
      <c r="F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</row>
    <row r="925" spans="2:89" ht="13" x14ac:dyDescent="0.15">
      <c r="B925" s="3"/>
      <c r="C925" s="3"/>
      <c r="D925" s="3"/>
      <c r="E925" s="3"/>
      <c r="F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</row>
    <row r="926" spans="2:89" ht="13" x14ac:dyDescent="0.15">
      <c r="B926" s="3"/>
      <c r="C926" s="3"/>
      <c r="D926" s="3"/>
      <c r="E926" s="3"/>
      <c r="F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</row>
    <row r="1001" spans="15:51" ht="15.75" customHeight="1" x14ac:dyDescent="0.15">
      <c r="O1001" s="49" t="s">
        <v>21</v>
      </c>
      <c r="P1001" s="97">
        <f ca="1">SUM(P$8:P$1000)</f>
        <v>2702.083333333333</v>
      </c>
      <c r="Q1001" s="97">
        <f t="shared" ref="Q1001:AY1001" ca="1" si="35">SUM(Q$8:Q$1000)</f>
        <v>2870.833333333333</v>
      </c>
      <c r="R1001" s="97">
        <f t="shared" ca="1" si="35"/>
        <v>2645.833333333333</v>
      </c>
      <c r="S1001" s="97">
        <f t="shared" ca="1" si="35"/>
        <v>2722.9166666666661</v>
      </c>
      <c r="T1001" s="97">
        <f t="shared" ca="1" si="35"/>
        <v>2947.9166666666661</v>
      </c>
      <c r="U1001" s="97">
        <f t="shared" ca="1" si="35"/>
        <v>2891.6666666666665</v>
      </c>
      <c r="V1001" s="97">
        <f t="shared" ca="1" si="35"/>
        <v>3172.9166666666665</v>
      </c>
      <c r="W1001" s="97">
        <f t="shared" ca="1" si="35"/>
        <v>3622.9166666666665</v>
      </c>
      <c r="X1001" s="97">
        <f t="shared" ca="1" si="35"/>
        <v>3791.666666666667</v>
      </c>
      <c r="Y1001" s="97">
        <f t="shared" ca="1" si="35"/>
        <v>4354.166666666667</v>
      </c>
      <c r="Z1001" s="97">
        <f t="shared" ca="1" si="35"/>
        <v>5029.166666666667</v>
      </c>
      <c r="AA1001" s="97">
        <f t="shared" ca="1" si="35"/>
        <v>5366.666666666667</v>
      </c>
      <c r="AB1001" s="97">
        <f t="shared" ca="1" si="35"/>
        <v>5662.5</v>
      </c>
      <c r="AC1001" s="97">
        <f t="shared" ca="1" si="35"/>
        <v>6424.9999999999973</v>
      </c>
      <c r="AD1001" s="97">
        <f t="shared" ca="1" si="35"/>
        <v>5820.8333333333312</v>
      </c>
      <c r="AE1001" s="97">
        <f t="shared" ca="1" si="35"/>
        <v>5458.3333333333321</v>
      </c>
      <c r="AF1001" s="97">
        <f t="shared" ca="1" si="35"/>
        <v>5458.3333333333321</v>
      </c>
      <c r="AG1001" s="97">
        <f t="shared" ca="1" si="35"/>
        <v>5095.833333333333</v>
      </c>
      <c r="AH1001" s="97">
        <f t="shared" ca="1" si="35"/>
        <v>5095.833333333333</v>
      </c>
      <c r="AI1001" s="97">
        <f t="shared" ca="1" si="35"/>
        <v>5095.833333333333</v>
      </c>
      <c r="AJ1001" s="97">
        <f t="shared" ca="1" si="35"/>
        <v>4975</v>
      </c>
      <c r="AK1001" s="97">
        <f t="shared" ca="1" si="35"/>
        <v>4975</v>
      </c>
      <c r="AL1001" s="97">
        <f t="shared" ca="1" si="35"/>
        <v>4975</v>
      </c>
      <c r="AM1001" s="97">
        <f t="shared" ca="1" si="35"/>
        <v>4975</v>
      </c>
      <c r="AN1001" s="97">
        <f t="shared" ca="1" si="35"/>
        <v>5397.9166666666688</v>
      </c>
      <c r="AO1001" s="97">
        <f t="shared" ca="1" si="35"/>
        <v>5700.0000000000036</v>
      </c>
      <c r="AP1001" s="97">
        <f t="shared" ca="1" si="35"/>
        <v>6002.0833333333385</v>
      </c>
      <c r="AQ1001" s="97">
        <f t="shared" ca="1" si="35"/>
        <v>6545.8333333333348</v>
      </c>
      <c r="AR1001" s="97">
        <f t="shared" ca="1" si="35"/>
        <v>6787.5</v>
      </c>
      <c r="AS1001" s="97">
        <f t="shared" ca="1" si="35"/>
        <v>7089.5833333333312</v>
      </c>
      <c r="AT1001" s="97">
        <f t="shared" ca="1" si="35"/>
        <v>7331.2499999999973</v>
      </c>
      <c r="AU1001" s="97">
        <f t="shared" ca="1" si="35"/>
        <v>7512.4999999999973</v>
      </c>
      <c r="AV1001" s="97">
        <f t="shared" ca="1" si="35"/>
        <v>7935.4166666666642</v>
      </c>
      <c r="AW1001" s="97">
        <f t="shared" ca="1" si="35"/>
        <v>8056.2499999999964</v>
      </c>
      <c r="AX1001" s="97">
        <f t="shared" ca="1" si="35"/>
        <v>8297.9166666666588</v>
      </c>
      <c r="AY1001" s="97">
        <f t="shared" ca="1" si="35"/>
        <v>8841.6666666666588</v>
      </c>
    </row>
  </sheetData>
  <autoFilter ref="B7:AY122" xr:uid="{00000000-0009-0000-0000-000002000000}">
    <sortState xmlns:xlrd2="http://schemas.microsoft.com/office/spreadsheetml/2017/richdata2" ref="B8:AY122">
      <sortCondition ref="E7:E122"/>
    </sortState>
  </autoFilter>
  <mergeCells count="10">
    <mergeCell ref="B4:N4"/>
    <mergeCell ref="P4:AY4"/>
    <mergeCell ref="P5:AA5"/>
    <mergeCell ref="AB5:AM5"/>
    <mergeCell ref="AN5:AY5"/>
    <mergeCell ref="B5:D5"/>
    <mergeCell ref="E5:H5"/>
    <mergeCell ref="I5:J5"/>
    <mergeCell ref="K5:L5"/>
    <mergeCell ref="M5:N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E694F-EE4A-3148-89DA-5E045BBBFB91}">
  <sheetPr>
    <tabColor theme="0" tint="-0.14999847407452621"/>
    <outlinePr summaryBelow="0" summaryRight="0"/>
  </sheetPr>
  <dimension ref="A1:CK1001"/>
  <sheetViews>
    <sheetView showGridLines="0" zoomScale="119" workbookViewId="0">
      <pane ySplit="7" topLeftCell="A8" activePane="bottomLeft" state="frozen"/>
      <selection activeCell="A2" sqref="A2"/>
      <selection pane="bottomLeft" activeCell="B4" sqref="B4:AY4"/>
    </sheetView>
  </sheetViews>
  <sheetFormatPr baseColWidth="10" defaultColWidth="12.6640625" defaultRowHeight="15.75" customHeight="1" x14ac:dyDescent="0.15"/>
  <cols>
    <col min="1" max="1" width="2.5" style="9" customWidth="1"/>
    <col min="2" max="14" width="20.5" style="9" customWidth="1"/>
    <col min="15" max="15" width="4.5" style="9" customWidth="1"/>
    <col min="16" max="51" width="20.5" style="9" customWidth="1"/>
    <col min="52" max="77" width="12.6640625" style="9"/>
    <col min="78" max="88" width="11.1640625" style="9" customWidth="1"/>
    <col min="89" max="89" width="20.1640625" style="9" customWidth="1"/>
    <col min="90" max="16384" width="12.6640625" style="9"/>
  </cols>
  <sheetData>
    <row r="1" spans="1:89" ht="13" x14ac:dyDescent="0.15"/>
    <row r="2" spans="1:89" s="30" customFormat="1" ht="12" customHeight="1" x14ac:dyDescent="0.15">
      <c r="B2" s="37" t="s">
        <v>95</v>
      </c>
      <c r="C2" s="32"/>
      <c r="D2" s="32"/>
      <c r="E2" s="32"/>
      <c r="F2" s="32"/>
      <c r="G2" s="32"/>
      <c r="H2" s="32"/>
      <c r="I2" s="32"/>
      <c r="J2" s="32"/>
      <c r="K2" s="32"/>
      <c r="L2" s="33"/>
      <c r="M2" s="33"/>
      <c r="N2" s="33"/>
      <c r="O2" s="33"/>
      <c r="P2" s="33"/>
      <c r="Q2" s="33"/>
      <c r="R2" s="33"/>
      <c r="S2" s="33"/>
      <c r="T2" s="34"/>
      <c r="U2" s="35"/>
      <c r="V2" s="35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</row>
    <row r="3" spans="1:89" ht="13" x14ac:dyDescent="0.15">
      <c r="B3" s="3"/>
      <c r="C3" s="5"/>
      <c r="D3" s="5"/>
      <c r="E3" s="5"/>
      <c r="F3" s="5"/>
      <c r="G3" s="5"/>
      <c r="H3" s="5"/>
      <c r="I3" s="5"/>
      <c r="J3" s="38" t="s">
        <v>9</v>
      </c>
      <c r="K3" s="5"/>
      <c r="L3" s="38" t="s">
        <v>10</v>
      </c>
      <c r="M3" s="5"/>
      <c r="N3" s="38" t="s">
        <v>11</v>
      </c>
      <c r="O3" s="5"/>
      <c r="P3" s="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39"/>
      <c r="AW3" s="15"/>
      <c r="AX3" s="15"/>
      <c r="AY3" s="15"/>
    </row>
    <row r="4" spans="1:89" ht="13" x14ac:dyDescent="0.15">
      <c r="B4" s="124" t="s">
        <v>104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5"/>
      <c r="P4" s="128" t="s">
        <v>103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</row>
    <row r="5" spans="1:89" ht="13" x14ac:dyDescent="0.15">
      <c r="B5" s="130" t="s">
        <v>38</v>
      </c>
      <c r="C5" s="130"/>
      <c r="D5" s="130"/>
      <c r="E5" s="130" t="s">
        <v>39</v>
      </c>
      <c r="F5" s="130"/>
      <c r="G5" s="130"/>
      <c r="H5" s="130"/>
      <c r="I5" s="130" t="s">
        <v>40</v>
      </c>
      <c r="J5" s="130"/>
      <c r="K5" s="130" t="s">
        <v>42</v>
      </c>
      <c r="L5" s="130"/>
      <c r="M5" s="130" t="s">
        <v>41</v>
      </c>
      <c r="N5" s="130"/>
      <c r="O5" s="5"/>
      <c r="P5" s="130" t="s">
        <v>9</v>
      </c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 t="s">
        <v>77</v>
      </c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 t="s">
        <v>11</v>
      </c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</row>
    <row r="6" spans="1:89" ht="13" x14ac:dyDescent="0.15">
      <c r="B6" s="38" t="s">
        <v>22</v>
      </c>
      <c r="C6" s="38" t="s">
        <v>22</v>
      </c>
      <c r="D6" s="38" t="s">
        <v>22</v>
      </c>
      <c r="E6" s="38" t="s">
        <v>22</v>
      </c>
      <c r="F6" s="38" t="s">
        <v>22</v>
      </c>
      <c r="G6" s="38" t="s">
        <v>34</v>
      </c>
      <c r="H6" s="38" t="s">
        <v>34</v>
      </c>
      <c r="I6" s="38" t="s">
        <v>22</v>
      </c>
      <c r="J6" s="38" t="s">
        <v>34</v>
      </c>
      <c r="K6" s="38" t="s">
        <v>22</v>
      </c>
      <c r="L6" s="38" t="s">
        <v>34</v>
      </c>
      <c r="M6" s="38" t="s">
        <v>22</v>
      </c>
      <c r="N6" s="38" t="s">
        <v>34</v>
      </c>
      <c r="O6" s="5"/>
      <c r="P6" s="38" t="s">
        <v>34</v>
      </c>
      <c r="Q6" s="38" t="s">
        <v>34</v>
      </c>
      <c r="R6" s="38" t="s">
        <v>34</v>
      </c>
      <c r="S6" s="38" t="s">
        <v>34</v>
      </c>
      <c r="T6" s="38" t="s">
        <v>34</v>
      </c>
      <c r="U6" s="38" t="s">
        <v>34</v>
      </c>
      <c r="V6" s="38" t="s">
        <v>34</v>
      </c>
      <c r="W6" s="38" t="s">
        <v>34</v>
      </c>
      <c r="X6" s="38" t="s">
        <v>34</v>
      </c>
      <c r="Y6" s="38" t="s">
        <v>34</v>
      </c>
      <c r="Z6" s="38" t="s">
        <v>34</v>
      </c>
      <c r="AA6" s="38" t="s">
        <v>34</v>
      </c>
      <c r="AB6" s="38" t="s">
        <v>34</v>
      </c>
      <c r="AC6" s="38" t="s">
        <v>34</v>
      </c>
      <c r="AD6" s="38" t="s">
        <v>34</v>
      </c>
      <c r="AE6" s="38" t="s">
        <v>34</v>
      </c>
      <c r="AF6" s="38" t="s">
        <v>34</v>
      </c>
      <c r="AG6" s="38" t="s">
        <v>34</v>
      </c>
      <c r="AH6" s="38" t="s">
        <v>34</v>
      </c>
      <c r="AI6" s="38" t="s">
        <v>34</v>
      </c>
      <c r="AJ6" s="38" t="s">
        <v>34</v>
      </c>
      <c r="AK6" s="38" t="s">
        <v>34</v>
      </c>
      <c r="AL6" s="38" t="s">
        <v>34</v>
      </c>
      <c r="AM6" s="38" t="s">
        <v>34</v>
      </c>
      <c r="AN6" s="38" t="s">
        <v>34</v>
      </c>
      <c r="AO6" s="38" t="s">
        <v>34</v>
      </c>
      <c r="AP6" s="38" t="s">
        <v>34</v>
      </c>
      <c r="AQ6" s="38" t="s">
        <v>34</v>
      </c>
      <c r="AR6" s="38" t="s">
        <v>34</v>
      </c>
      <c r="AS6" s="38" t="s">
        <v>34</v>
      </c>
      <c r="AT6" s="38" t="s">
        <v>34</v>
      </c>
      <c r="AU6" s="38" t="s">
        <v>34</v>
      </c>
      <c r="AV6" s="38" t="s">
        <v>34</v>
      </c>
      <c r="AW6" s="38" t="s">
        <v>34</v>
      </c>
      <c r="AX6" s="38" t="s">
        <v>34</v>
      </c>
      <c r="AY6" s="38" t="s">
        <v>34</v>
      </c>
    </row>
    <row r="7" spans="1:89" ht="28" x14ac:dyDescent="0.15">
      <c r="B7" s="40" t="s">
        <v>23</v>
      </c>
      <c r="C7" s="41" t="s">
        <v>24</v>
      </c>
      <c r="D7" s="42" t="s">
        <v>33</v>
      </c>
      <c r="E7" s="42" t="s">
        <v>36</v>
      </c>
      <c r="F7" s="42" t="s">
        <v>37</v>
      </c>
      <c r="G7" s="43" t="s">
        <v>85</v>
      </c>
      <c r="H7" s="43" t="s">
        <v>25</v>
      </c>
      <c r="I7" s="42" t="s">
        <v>44</v>
      </c>
      <c r="J7" s="44" t="s">
        <v>43</v>
      </c>
      <c r="K7" s="42" t="s">
        <v>44</v>
      </c>
      <c r="L7" s="44" t="s">
        <v>43</v>
      </c>
      <c r="M7" s="42" t="s">
        <v>44</v>
      </c>
      <c r="N7" s="44" t="s">
        <v>43</v>
      </c>
      <c r="O7" s="48"/>
      <c r="P7" s="45">
        <v>45658</v>
      </c>
      <c r="Q7" s="46">
        <f t="shared" ref="Q7:AY7" si="0">EDATE(P7,1)</f>
        <v>45689</v>
      </c>
      <c r="R7" s="46">
        <f t="shared" si="0"/>
        <v>45717</v>
      </c>
      <c r="S7" s="46">
        <f t="shared" si="0"/>
        <v>45748</v>
      </c>
      <c r="T7" s="46">
        <f t="shared" si="0"/>
        <v>45778</v>
      </c>
      <c r="U7" s="46">
        <f t="shared" si="0"/>
        <v>45809</v>
      </c>
      <c r="V7" s="46">
        <f t="shared" si="0"/>
        <v>45839</v>
      </c>
      <c r="W7" s="46">
        <f t="shared" si="0"/>
        <v>45870</v>
      </c>
      <c r="X7" s="46">
        <f t="shared" si="0"/>
        <v>45901</v>
      </c>
      <c r="Y7" s="46">
        <f t="shared" si="0"/>
        <v>45931</v>
      </c>
      <c r="Z7" s="46">
        <f t="shared" si="0"/>
        <v>45962</v>
      </c>
      <c r="AA7" s="46">
        <f t="shared" si="0"/>
        <v>45992</v>
      </c>
      <c r="AB7" s="46">
        <f t="shared" si="0"/>
        <v>46023</v>
      </c>
      <c r="AC7" s="46">
        <f t="shared" si="0"/>
        <v>46054</v>
      </c>
      <c r="AD7" s="46">
        <f t="shared" si="0"/>
        <v>46082</v>
      </c>
      <c r="AE7" s="46">
        <f t="shared" si="0"/>
        <v>46113</v>
      </c>
      <c r="AF7" s="46">
        <f t="shared" si="0"/>
        <v>46143</v>
      </c>
      <c r="AG7" s="46">
        <f t="shared" si="0"/>
        <v>46174</v>
      </c>
      <c r="AH7" s="46">
        <f t="shared" si="0"/>
        <v>46204</v>
      </c>
      <c r="AI7" s="46">
        <f t="shared" si="0"/>
        <v>46235</v>
      </c>
      <c r="AJ7" s="46">
        <f t="shared" si="0"/>
        <v>46266</v>
      </c>
      <c r="AK7" s="46">
        <f t="shared" si="0"/>
        <v>46296</v>
      </c>
      <c r="AL7" s="46">
        <f t="shared" si="0"/>
        <v>46327</v>
      </c>
      <c r="AM7" s="46">
        <f t="shared" si="0"/>
        <v>46357</v>
      </c>
      <c r="AN7" s="46">
        <f t="shared" si="0"/>
        <v>46388</v>
      </c>
      <c r="AO7" s="46">
        <f t="shared" si="0"/>
        <v>46419</v>
      </c>
      <c r="AP7" s="46">
        <f t="shared" si="0"/>
        <v>46447</v>
      </c>
      <c r="AQ7" s="46">
        <f t="shared" si="0"/>
        <v>46478</v>
      </c>
      <c r="AR7" s="46">
        <f t="shared" si="0"/>
        <v>46508</v>
      </c>
      <c r="AS7" s="46">
        <f t="shared" si="0"/>
        <v>46539</v>
      </c>
      <c r="AT7" s="46">
        <f t="shared" si="0"/>
        <v>46569</v>
      </c>
      <c r="AU7" s="46">
        <f t="shared" si="0"/>
        <v>46600</v>
      </c>
      <c r="AV7" s="46">
        <f t="shared" si="0"/>
        <v>46631</v>
      </c>
      <c r="AW7" s="46">
        <f t="shared" si="0"/>
        <v>46661</v>
      </c>
      <c r="AX7" s="46">
        <f t="shared" si="0"/>
        <v>46692</v>
      </c>
      <c r="AY7" s="46">
        <f t="shared" si="0"/>
        <v>46722</v>
      </c>
    </row>
    <row r="8" spans="1:89" ht="13" x14ac:dyDescent="0.15">
      <c r="A8" s="47"/>
      <c r="B8" s="87">
        <v>1</v>
      </c>
      <c r="C8" s="87" t="s">
        <v>26</v>
      </c>
      <c r="D8" s="88" t="s">
        <v>18</v>
      </c>
      <c r="E8" s="108">
        <v>43767</v>
      </c>
      <c r="F8" s="108">
        <v>45792</v>
      </c>
      <c r="G8" s="21">
        <f>E8+'Assumptions (START HERE)'!$C$17</f>
        <v>43947</v>
      </c>
      <c r="H8" s="21">
        <f>E8+'Assumptions (START HERE)'!$C$18</f>
        <v>44037</v>
      </c>
      <c r="I8" s="90"/>
      <c r="J8" s="23" cm="1">
        <f t="array" aca="1" ref="J8" ca="1">IF(ISBLANK(I8),
INDEX('Assumptions (START HERE)'!$B$23:$E$26,
MATCH(MID(CELL("filename",$A$1),FIND("]",CELL("filename",$A$1))+1,255),'Assumptions (START HERE)'!$B$23:$B$26,0),
MATCH(J$3,'Assumptions (START HERE)'!$B$23:$E$23,0)),I8)</f>
        <v>1350</v>
      </c>
      <c r="K8" s="90"/>
      <c r="L8" s="23" cm="1">
        <f t="array" aca="1" ref="L8" ca="1">IF(ISBLANK(K8),
INDEX('Assumptions (START HERE)'!$B$23:$E$26,
MATCH(MID(CELL("filename",$A$1),FIND("]",CELL("filename",$A$1))+1,255),'Assumptions (START HERE)'!$B$23:$B$26,0),
MATCH(L$3,'Assumptions (START HERE)'!$B$23:$E$23,0)),K8)</f>
        <v>1500</v>
      </c>
      <c r="M8" s="90"/>
      <c r="N8" s="23" cm="1">
        <f t="array" aca="1" ref="N8" ca="1">IF(ISBLANK(M8),
INDEX('Assumptions (START HERE)'!$B$23:$E$26,
MATCH(MID(CELL("filename",$A$1),FIND("]",CELL("filename",$A$1))+1,255),'Assumptions (START HERE)'!$B$23:$B$26,0),
MATCH(N$3,'Assumptions (START HERE)'!$B$23:$E$23,0)),M8)</f>
        <v>1550</v>
      </c>
      <c r="P8" s="23" cm="1">
        <f t="array" aca="1" ref="P8" ca="1">_xlfn.IFS($F8&lt;=P$7,0,
$G8&gt;P$7,0,
AND(P$7&gt;$G8,P$7&lt;$H8),$J8/12*0.5,
$H8&lt;P$7,$J8/12)</f>
        <v>112.5</v>
      </c>
      <c r="Q8" s="23" cm="1">
        <f t="array" aca="1" ref="Q8" ca="1">_xlfn.IFS($F8&lt;=Q$7,0,
$G8&gt;Q$7,0,
AND(Q$7&gt;$G8,Q$7&lt;$H8),$J8/12*0.5,
$H8&lt;Q$7,$J8/12)</f>
        <v>112.5</v>
      </c>
      <c r="R8" s="23" cm="1">
        <f t="array" aca="1" ref="R8" ca="1">_xlfn.IFS($F8&lt;=R$7,0,$G8&gt;R$7,0,AND(R$7&gt;$G8,R$7&lt;$H8),$J8/12*0.5,$H8&lt;R$7,$J8/12)</f>
        <v>112.5</v>
      </c>
      <c r="S8" s="23" cm="1">
        <f t="array" aca="1" ref="S8" ca="1">_xlfn.IFS($F8&lt;=S$7,0,$G8&gt;S$7,0,AND(S$7&gt;$G8,S$7&lt;$H8),$J8/12*0.5,$H8&lt;S$7,$J8/12)</f>
        <v>112.5</v>
      </c>
      <c r="T8" s="23" cm="1">
        <f t="array" aca="1" ref="T8" ca="1">_xlfn.IFS($F8&lt;=T$7,0,$G8&gt;T$7,0,AND(T$7&gt;$G8,T$7&lt;$H8),$J8/12*0.5,$H8&lt;T$7,$J8/12)</f>
        <v>112.5</v>
      </c>
      <c r="U8" s="23" cm="1">
        <f t="array" aca="1" ref="U8" ca="1">_xlfn.IFS($F8&lt;=U$7,0,$G8&gt;U$7,0,AND(U$7&gt;$G8,U$7&lt;$H8),$J8/12*0.5,$H8&lt;U$7,$J8/12)</f>
        <v>0</v>
      </c>
      <c r="V8" s="23" cm="1">
        <f t="array" aca="1" ref="V8" ca="1">_xlfn.IFS($F8&lt;=V$7,0,$G8&gt;V$7,0,AND(V$7&gt;$G8,V$7&lt;$H8),$J8/12*0.5,$H8&lt;V$7,$J8/12)</f>
        <v>0</v>
      </c>
      <c r="W8" s="23" cm="1">
        <f t="array" aca="1" ref="W8" ca="1">_xlfn.IFS($F8&lt;=W$7,0,$G8&gt;W$7,0,AND(W$7&gt;$G8,W$7&lt;$H8),$J8/12*0.5,$H8&lt;W$7,$J8/12)</f>
        <v>0</v>
      </c>
      <c r="X8" s="23" cm="1">
        <f t="array" aca="1" ref="X8" ca="1">_xlfn.IFS($F8&lt;=X$7,0,$G8&gt;X$7,0,AND(X$7&gt;$G8,X$7&lt;$H8),$J8/12*0.5,$H8&lt;X$7,$J8/12)</f>
        <v>0</v>
      </c>
      <c r="Y8" s="23" cm="1">
        <f t="array" aca="1" ref="Y8" ca="1">_xlfn.IFS($F8&lt;=Y$7,0,$G8&gt;Y$7,0,AND(Y$7&gt;$G8,Y$7&lt;$H8),$J8/12*0.5,$H8&lt;Y$7,$J8/12)</f>
        <v>0</v>
      </c>
      <c r="Z8" s="23" cm="1">
        <f t="array" aca="1" ref="Z8" ca="1">_xlfn.IFS($F8&lt;=Z$7,0,$G8&gt;Z$7,0,AND(Z$7&gt;$G8,Z$7&lt;$H8),$J8/12*0.5,$H8&lt;Z$7,$J8/12)</f>
        <v>0</v>
      </c>
      <c r="AA8" s="23" cm="1">
        <f t="array" aca="1" ref="AA8" ca="1">_xlfn.IFS($F8&lt;=AA$7,0,$G8&gt;AA$7,0,AND(AA$7&gt;$G8,AA$7&lt;$H8),$J8/12*0.5,$H8&lt;AA$7,$J8/12)</f>
        <v>0</v>
      </c>
      <c r="AB8" s="23" cm="1">
        <f t="array" aca="1" ref="AB8" ca="1">_xlfn.IFS($F8&lt;=AB$7,0,$G8&gt;AB$7,0,AND(AB$7&gt;$G8,AB$7&lt;$H8),$J8/12*0.5,$H8&lt;AB$7,$J8/12)</f>
        <v>0</v>
      </c>
      <c r="AC8" s="23" cm="1">
        <f t="array" aca="1" ref="AC8" ca="1">_xlfn.IFS($F8&lt;=AC$7,0,$G8&gt;AC$7,0,AND(AC$7&gt;$G8,AC$7&lt;$H8),$L8/12*0.5,$H8&lt;AC$7,$L8/12)</f>
        <v>0</v>
      </c>
      <c r="AD8" s="23" cm="1">
        <f t="array" aca="1" ref="AD8" ca="1">_xlfn.IFS($F8&lt;=AD$7,0,$G8&gt;AD$7,0,AND(AD$7&gt;$G8,AD$7&lt;$H8),$L8/12*0.5,$H8&lt;AD$7,$L8/12)</f>
        <v>0</v>
      </c>
      <c r="AE8" s="23" cm="1">
        <f t="array" aca="1" ref="AE8" ca="1">_xlfn.IFS($F8&lt;=AE$7,0,$G8&gt;AE$7,0,AND(AE$7&gt;$G8,AE$7&lt;$H8),$L8/12*0.5,$H8&lt;AE$7,$L8/12)</f>
        <v>0</v>
      </c>
      <c r="AF8" s="23" cm="1">
        <f t="array" aca="1" ref="AF8" ca="1">_xlfn.IFS($F8&lt;=AF$7,0,$G8&gt;AF$7,0,AND(AF$7&gt;$G8,AF$7&lt;$H8),$L8/12*0.5,$H8&lt;AF$7,$L8/12)</f>
        <v>0</v>
      </c>
      <c r="AG8" s="23" cm="1">
        <f t="array" aca="1" ref="AG8" ca="1">_xlfn.IFS($F8&lt;=AG$7,0,$G8&gt;AG$7,0,AND(AG$7&gt;$G8,AG$7&lt;$H8),$L8/12*0.5,$H8&lt;AG$7,$L8/12)</f>
        <v>0</v>
      </c>
      <c r="AH8" s="23" cm="1">
        <f t="array" aca="1" ref="AH8" ca="1">_xlfn.IFS($F8&lt;=AH$7,0,$G8&gt;AH$7,0,AND(AH$7&gt;$G8,AH$7&lt;$H8),$L8/12*0.5,$H8&lt;AH$7,$L8/12)</f>
        <v>0</v>
      </c>
      <c r="AI8" s="23" cm="1">
        <f t="array" aca="1" ref="AI8" ca="1">_xlfn.IFS($F8&lt;=AI$7,0,$G8&gt;AI$7,0,AND(AI$7&gt;$G8,AI$7&lt;$H8),$L8/12*0.5,$H8&lt;AI$7,$L8/12)</f>
        <v>0</v>
      </c>
      <c r="AJ8" s="23" cm="1">
        <f t="array" aca="1" ref="AJ8" ca="1">_xlfn.IFS($F8&lt;=AJ$7,0,$G8&gt;AJ$7,0,AND(AJ$7&gt;$G8,AJ$7&lt;$H8),$L8/12*0.5,$H8&lt;AJ$7,$L8/12)</f>
        <v>0</v>
      </c>
      <c r="AK8" s="23" cm="1">
        <f t="array" aca="1" ref="AK8" ca="1">_xlfn.IFS($F8&lt;=AK$7,0,$G8&gt;AK$7,0,AND(AK$7&gt;$G8,AK$7&lt;$H8),$L8/12*0.5,$H8&lt;AK$7,$L8/12)</f>
        <v>0</v>
      </c>
      <c r="AL8" s="23" cm="1">
        <f t="array" aca="1" ref="AL8" ca="1">_xlfn.IFS($F8&lt;=AL$7,0,$G8&gt;AL$7,0,AND(AL$7&gt;$G8,AL$7&lt;$H8),$L8/12*0.5,$H8&lt;AL$7,$L8/12)</f>
        <v>0</v>
      </c>
      <c r="AM8" s="23" cm="1">
        <f t="array" aca="1" ref="AM8" ca="1">_xlfn.IFS($F8&lt;=AM$7,0,$G8&gt;AM$7,0,AND(AM$7&gt;$G8,AM$7&lt;$H8),$L8/12*0.5,$H8&lt;AM$7,$L8/12)</f>
        <v>0</v>
      </c>
      <c r="AN8" s="23" cm="1">
        <f t="array" aca="1" ref="AN8" ca="1">_xlfn.IFS($F8&lt;=AN$7,0,$G8&gt;AN$7,0,AND(AN$7&gt;$G8,AN$7&lt;$H8),$L8/12*0.5,$H8&lt;AN$7,$L8/12)</f>
        <v>0</v>
      </c>
      <c r="AO8" s="23" cm="1">
        <f t="array" aca="1" ref="AO8" ca="1">_xlfn.IFS($F8&lt;=AO$7,0,$G8&gt;AO$7,0,AND(AO$7&gt;$G8,AO$7&lt;$H8),$N8/12*0.5,$H8&lt;AO$7,$N8/12)</f>
        <v>0</v>
      </c>
      <c r="AP8" s="23" cm="1">
        <f t="array" aca="1" ref="AP8" ca="1">_xlfn.IFS($F8&lt;=AP$7,0,$G8&gt;AP$7,0,AND(AP$7&gt;$G8,AP$7&lt;$H8),$N8/12*0.5,$H8&lt;AP$7,$N8/12)</f>
        <v>0</v>
      </c>
      <c r="AQ8" s="23" cm="1">
        <f t="array" aca="1" ref="AQ8" ca="1">_xlfn.IFS($F8&lt;=AQ$7,0,$G8&gt;AQ$7,0,AND(AQ$7&gt;$G8,AQ$7&lt;$H8),$N8/12*0.5,$H8&lt;AQ$7,$N8/12)</f>
        <v>0</v>
      </c>
      <c r="AR8" s="23" cm="1">
        <f t="array" aca="1" ref="AR8" ca="1">_xlfn.IFS($F8&lt;=AR$7,0,$G8&gt;AR$7,0,AND(AR$7&gt;$G8,AR$7&lt;$H8),$N8/12*0.5,$H8&lt;AR$7,$N8/12)</f>
        <v>0</v>
      </c>
      <c r="AS8" s="23" cm="1">
        <f t="array" aca="1" ref="AS8" ca="1">_xlfn.IFS($F8&lt;=AS$7,0,$G8&gt;AS$7,0,AND(AS$7&gt;$G8,AS$7&lt;$H8),$N8/12*0.5,$H8&lt;AS$7,$N8/12)</f>
        <v>0</v>
      </c>
      <c r="AT8" s="23" cm="1">
        <f t="array" aca="1" ref="AT8" ca="1">_xlfn.IFS($F8&lt;=AT$7,0,$G8&gt;AT$7,0,AND(AT$7&gt;$G8,AT$7&lt;$H8),$N8/12*0.5,$H8&lt;AT$7,$N8/12)</f>
        <v>0</v>
      </c>
      <c r="AU8" s="23" cm="1">
        <f t="array" aca="1" ref="AU8" ca="1">_xlfn.IFS($F8&lt;=AU$7,0,$G8&gt;AU$7,0,AND(AU$7&gt;$G8,AU$7&lt;$H8),$N8/12*0.5,$H8&lt;AU$7,$N8/12)</f>
        <v>0</v>
      </c>
      <c r="AV8" s="23" cm="1">
        <f t="array" aca="1" ref="AV8" ca="1">_xlfn.IFS($F8&lt;=AV$7,0,$G8&gt;AV$7,0,AND(AV$7&gt;$G8,AV$7&lt;$H8),$N8/12*0.5,$H8&lt;AV$7,$N8/12)</f>
        <v>0</v>
      </c>
      <c r="AW8" s="23" cm="1">
        <f t="array" aca="1" ref="AW8" ca="1">_xlfn.IFS($F8&lt;=AW$7,0,$G8&gt;AW$7,0,AND(AW$7&gt;$G8,AW$7&lt;$H8),$N8/12*0.5,$H8&lt;AW$7,$N8/12)</f>
        <v>0</v>
      </c>
      <c r="AX8" s="23" cm="1">
        <f t="array" aca="1" ref="AX8" ca="1">_xlfn.IFS($F8&lt;=AX$7,0,$G8&gt;AX$7,0,AND(AX$7&gt;$G8,AX$7&lt;$H8),$N8/12*0.5,$H8&lt;AX$7,$N8/12)</f>
        <v>0</v>
      </c>
      <c r="AY8" s="23" cm="1">
        <f t="array" aca="1" ref="AY8" ca="1">_xlfn.IFS($F8&lt;=AY$7,0,$G8&gt;AY$7,0,AND(AY$7&gt;$G8,AY$7&lt;$H8),$N8/12*0.5,$H8&lt;AY$7,$N8/12)</f>
        <v>0</v>
      </c>
    </row>
    <row r="9" spans="1:89" ht="13" x14ac:dyDescent="0.15">
      <c r="A9" s="47"/>
      <c r="B9" s="87">
        <v>2</v>
      </c>
      <c r="C9" s="87" t="s">
        <v>27</v>
      </c>
      <c r="D9" s="89" t="s">
        <v>13</v>
      </c>
      <c r="E9" s="108">
        <v>43984</v>
      </c>
      <c r="F9" s="109">
        <v>45884</v>
      </c>
      <c r="G9" s="21">
        <f>E9+'Assumptions (START HERE)'!$C$17</f>
        <v>44164</v>
      </c>
      <c r="H9" s="21">
        <f>E9+'Assumptions (START HERE)'!$C$18</f>
        <v>44254</v>
      </c>
      <c r="I9" s="90"/>
      <c r="J9" s="23" cm="1">
        <f t="array" aca="1" ref="J9" ca="1">IF(ISBLANK(I9),
INDEX('Assumptions (START HERE)'!$B$23:$E$26,
MATCH(MID(CELL("filename",$A$1),FIND("]",CELL("filename",$A$1))+1,255),'Assumptions (START HERE)'!$B$23:$B$26,0),
MATCH(J$3,'Assumptions (START HERE)'!$B$23:$E$23,0)),I9)</f>
        <v>1350</v>
      </c>
      <c r="K9" s="90"/>
      <c r="L9" s="23" cm="1">
        <f t="array" aca="1" ref="L9" ca="1">IF(ISBLANK(K9),
INDEX('Assumptions (START HERE)'!$B$23:$E$26,
MATCH(MID(CELL("filename",$A$1),FIND("]",CELL("filename",$A$1))+1,255),'Assumptions (START HERE)'!$B$23:$B$26,0),
MATCH(L$3,'Assumptions (START HERE)'!$B$23:$E$23,0)),K9)</f>
        <v>1500</v>
      </c>
      <c r="M9" s="90"/>
      <c r="N9" s="23" cm="1">
        <f t="array" aca="1" ref="N9" ca="1">IF(ISBLANK(M9),
INDEX('Assumptions (START HERE)'!$B$23:$E$26,
MATCH(MID(CELL("filename",$A$1),FIND("]",CELL("filename",$A$1))+1,255),'Assumptions (START HERE)'!$B$23:$B$26,0),
MATCH(N$3,'Assumptions (START HERE)'!$B$23:$E$23,0)),M9)</f>
        <v>1550</v>
      </c>
      <c r="P9" s="23" cm="1">
        <f t="array" aca="1" ref="P9" ca="1">_xlfn.IFS($F9&lt;=P$7,0,$G9&gt;P$7,0,AND(P$7&gt;$G9,P$7&lt;$H9),$J9/12*0.5,$H9&lt;P$7,$J9/12)</f>
        <v>112.5</v>
      </c>
      <c r="Q9" s="23" cm="1">
        <f t="array" aca="1" ref="Q9" ca="1">_xlfn.IFS($F9&lt;=Q$7,0,$G9&gt;Q$7,0,AND(Q$7&gt;$G9,Q$7&lt;$H9),$J9/12*0.5,$H9&lt;Q$7,$J9/12)</f>
        <v>112.5</v>
      </c>
      <c r="R9" s="23" cm="1">
        <f t="array" aca="1" ref="R9" ca="1">_xlfn.IFS($F9&lt;=R$7,0,$G9&gt;R$7,0,AND(R$7&gt;$G9,R$7&lt;$H9),$J9/12*0.5,$H9&lt;R$7,$J9/12)</f>
        <v>112.5</v>
      </c>
      <c r="S9" s="23" cm="1">
        <f t="array" aca="1" ref="S9" ca="1">_xlfn.IFS($F9&lt;=S$7,0,$G9&gt;S$7,0,AND(S$7&gt;$G9,S$7&lt;$H9),$J9/12*0.5,$H9&lt;S$7,$J9/12)</f>
        <v>112.5</v>
      </c>
      <c r="T9" s="23" cm="1">
        <f t="array" aca="1" ref="T9" ca="1">_xlfn.IFS($F9&lt;=T$7,0,$G9&gt;T$7,0,AND(T$7&gt;$G9,T$7&lt;$H9),$J9/12*0.5,$H9&lt;T$7,$J9/12)</f>
        <v>112.5</v>
      </c>
      <c r="U9" s="23" cm="1">
        <f t="array" aca="1" ref="U9" ca="1">_xlfn.IFS($F9&lt;=U$7,0,$G9&gt;U$7,0,AND(U$7&gt;$G9,U$7&lt;$H9),$J9/12*0.5,$H9&lt;U$7,$J9/12)</f>
        <v>112.5</v>
      </c>
      <c r="V9" s="23" cm="1">
        <f t="array" aca="1" ref="V9" ca="1">_xlfn.IFS($F9&lt;=V$7,0,$G9&gt;V$7,0,AND(V$7&gt;$G9,V$7&lt;$H9),$J9/12*0.5,$H9&lt;V$7,$J9/12)</f>
        <v>112.5</v>
      </c>
      <c r="W9" s="23" cm="1">
        <f t="array" aca="1" ref="W9" ca="1">_xlfn.IFS($F9&lt;=W$7,0,$G9&gt;W$7,0,AND(W$7&gt;$G9,W$7&lt;$H9),$J9/12*0.5,$H9&lt;W$7,$J9/12)</f>
        <v>112.5</v>
      </c>
      <c r="X9" s="23" cm="1">
        <f t="array" aca="1" ref="X9" ca="1">_xlfn.IFS($F9&lt;=X$7,0,$G9&gt;X$7,0,AND(X$7&gt;$G9,X$7&lt;$H9),$J9/12*0.5,$H9&lt;X$7,$J9/12)</f>
        <v>0</v>
      </c>
      <c r="Y9" s="23" cm="1">
        <f t="array" aca="1" ref="Y9" ca="1">_xlfn.IFS($F9&lt;=Y$7,0,$G9&gt;Y$7,0,AND(Y$7&gt;$G9,Y$7&lt;$H9),$J9/12*0.5,$H9&lt;Y$7,$J9/12)</f>
        <v>0</v>
      </c>
      <c r="Z9" s="23" cm="1">
        <f t="array" aca="1" ref="Z9" ca="1">_xlfn.IFS($F9&lt;=Z$7,0,$G9&gt;Z$7,0,AND(Z$7&gt;$G9,Z$7&lt;$H9),$J9/12*0.5,$H9&lt;Z$7,$J9/12)</f>
        <v>0</v>
      </c>
      <c r="AA9" s="23" cm="1">
        <f t="array" aca="1" ref="AA9" ca="1">_xlfn.IFS($F9&lt;=AA$7,0,$G9&gt;AA$7,0,AND(AA$7&gt;$G9,AA$7&lt;$H9),$J9/12*0.5,$H9&lt;AA$7,$J9/12)</f>
        <v>0</v>
      </c>
      <c r="AB9" s="23" cm="1">
        <f t="array" aca="1" ref="AB9" ca="1">_xlfn.IFS($F9&lt;=AB$7,0,$G9&gt;AB$7,0,AND(AB$7&gt;$G9,AB$7&lt;$H9),$J9/12*0.5,$H9&lt;AB$7,$J9/12)</f>
        <v>0</v>
      </c>
      <c r="AC9" s="23" cm="1">
        <f t="array" aca="1" ref="AC9" ca="1">_xlfn.IFS($F9&lt;=AC$7,0,$G9&gt;AC$7,0,AND(AC$7&gt;$G9,AC$7&lt;$H9),$L9/12*0.5,$H9&lt;AC$7,$L9/12)</f>
        <v>0</v>
      </c>
      <c r="AD9" s="23" cm="1">
        <f t="array" aca="1" ref="AD9" ca="1">_xlfn.IFS($F9&lt;=AD$7,0,$G9&gt;AD$7,0,AND(AD$7&gt;$G9,AD$7&lt;$H9),$L9/12*0.5,$H9&lt;AD$7,$L9/12)</f>
        <v>0</v>
      </c>
      <c r="AE9" s="23" cm="1">
        <f t="array" aca="1" ref="AE9" ca="1">_xlfn.IFS($F9&lt;=AE$7,0,$G9&gt;AE$7,0,AND(AE$7&gt;$G9,AE$7&lt;$H9),$L9/12*0.5,$H9&lt;AE$7,$L9/12)</f>
        <v>0</v>
      </c>
      <c r="AF9" s="23" cm="1">
        <f t="array" aca="1" ref="AF9" ca="1">_xlfn.IFS($F9&lt;=AF$7,0,$G9&gt;AF$7,0,AND(AF$7&gt;$G9,AF$7&lt;$H9),$L9/12*0.5,$H9&lt;AF$7,$L9/12)</f>
        <v>0</v>
      </c>
      <c r="AG9" s="23" cm="1">
        <f t="array" aca="1" ref="AG9" ca="1">_xlfn.IFS($F9&lt;=AG$7,0,$G9&gt;AG$7,0,AND(AG$7&gt;$G9,AG$7&lt;$H9),$L9/12*0.5,$H9&lt;AG$7,$L9/12)</f>
        <v>0</v>
      </c>
      <c r="AH9" s="23" cm="1">
        <f t="array" aca="1" ref="AH9" ca="1">_xlfn.IFS($F9&lt;=AH$7,0,$G9&gt;AH$7,0,AND(AH$7&gt;$G9,AH$7&lt;$H9),$L9/12*0.5,$H9&lt;AH$7,$L9/12)</f>
        <v>0</v>
      </c>
      <c r="AI9" s="23" cm="1">
        <f t="array" aca="1" ref="AI9" ca="1">_xlfn.IFS($F9&lt;=AI$7,0,$G9&gt;AI$7,0,AND(AI$7&gt;$G9,AI$7&lt;$H9),$L9/12*0.5,$H9&lt;AI$7,$L9/12)</f>
        <v>0</v>
      </c>
      <c r="AJ9" s="23" cm="1">
        <f t="array" aca="1" ref="AJ9" ca="1">_xlfn.IFS($F9&lt;=AJ$7,0,$G9&gt;AJ$7,0,AND(AJ$7&gt;$G9,AJ$7&lt;$H9),$L9/12*0.5,$H9&lt;AJ$7,$L9/12)</f>
        <v>0</v>
      </c>
      <c r="AK9" s="23" cm="1">
        <f t="array" aca="1" ref="AK9" ca="1">_xlfn.IFS($F9&lt;=AK$7,0,$G9&gt;AK$7,0,AND(AK$7&gt;$G9,AK$7&lt;$H9),$L9/12*0.5,$H9&lt;AK$7,$L9/12)</f>
        <v>0</v>
      </c>
      <c r="AL9" s="23" cm="1">
        <f t="array" aca="1" ref="AL9" ca="1">_xlfn.IFS($F9&lt;=AL$7,0,$G9&gt;AL$7,0,AND(AL$7&gt;$G9,AL$7&lt;$H9),$L9/12*0.5,$H9&lt;AL$7,$L9/12)</f>
        <v>0</v>
      </c>
      <c r="AM9" s="23" cm="1">
        <f t="array" aca="1" ref="AM9" ca="1">_xlfn.IFS($F9&lt;=AM$7,0,$G9&gt;AM$7,0,AND(AM$7&gt;$G9,AM$7&lt;$H9),$L9/12*0.5,$H9&lt;AM$7,$L9/12)</f>
        <v>0</v>
      </c>
      <c r="AN9" s="23" cm="1">
        <f t="array" aca="1" ref="AN9" ca="1">_xlfn.IFS($F9&lt;=AN$7,0,$G9&gt;AN$7,0,AND(AN$7&gt;$G9,AN$7&lt;$H9),$L9/12*0.5,$H9&lt;AN$7,$L9/12)</f>
        <v>0</v>
      </c>
      <c r="AO9" s="23" cm="1">
        <f t="array" aca="1" ref="AO9" ca="1">_xlfn.IFS($F9&lt;=AO$7,0,$G9&gt;AO$7,0,AND(AO$7&gt;$G9,AO$7&lt;$H9),$N9/12*0.5,$H9&lt;AO$7,$N9/12)</f>
        <v>0</v>
      </c>
      <c r="AP9" s="23" cm="1">
        <f t="array" aca="1" ref="AP9" ca="1">_xlfn.IFS($F9&lt;=AP$7,0,$G9&gt;AP$7,0,AND(AP$7&gt;$G9,AP$7&lt;$H9),$N9/12*0.5,$H9&lt;AP$7,$N9/12)</f>
        <v>0</v>
      </c>
      <c r="AQ9" s="23" cm="1">
        <f t="array" aca="1" ref="AQ9" ca="1">_xlfn.IFS($F9&lt;=AQ$7,0,$G9&gt;AQ$7,0,AND(AQ$7&gt;$G9,AQ$7&lt;$H9),$N9/12*0.5,$H9&lt;AQ$7,$N9/12)</f>
        <v>0</v>
      </c>
      <c r="AR9" s="23" cm="1">
        <f t="array" aca="1" ref="AR9" ca="1">_xlfn.IFS($F9&lt;=AR$7,0,$G9&gt;AR$7,0,AND(AR$7&gt;$G9,AR$7&lt;$H9),$N9/12*0.5,$H9&lt;AR$7,$N9/12)</f>
        <v>0</v>
      </c>
      <c r="AS9" s="23" cm="1">
        <f t="array" aca="1" ref="AS9" ca="1">_xlfn.IFS($F9&lt;=AS$7,0,$G9&gt;AS$7,0,AND(AS$7&gt;$G9,AS$7&lt;$H9),$N9/12*0.5,$H9&lt;AS$7,$N9/12)</f>
        <v>0</v>
      </c>
      <c r="AT9" s="23" cm="1">
        <f t="array" aca="1" ref="AT9" ca="1">_xlfn.IFS($F9&lt;=AT$7,0,$G9&gt;AT$7,0,AND(AT$7&gt;$G9,AT$7&lt;$H9),$N9/12*0.5,$H9&lt;AT$7,$N9/12)</f>
        <v>0</v>
      </c>
      <c r="AU9" s="23" cm="1">
        <f t="array" aca="1" ref="AU9" ca="1">_xlfn.IFS($F9&lt;=AU$7,0,$G9&gt;AU$7,0,AND(AU$7&gt;$G9,AU$7&lt;$H9),$N9/12*0.5,$H9&lt;AU$7,$N9/12)</f>
        <v>0</v>
      </c>
      <c r="AV9" s="23" cm="1">
        <f t="array" aca="1" ref="AV9" ca="1">_xlfn.IFS($F9&lt;=AV$7,0,$G9&gt;AV$7,0,AND(AV$7&gt;$G9,AV$7&lt;$H9),$N9/12*0.5,$H9&lt;AV$7,$N9/12)</f>
        <v>0</v>
      </c>
      <c r="AW9" s="23" cm="1">
        <f t="array" aca="1" ref="AW9" ca="1">_xlfn.IFS($F9&lt;=AW$7,0,$G9&gt;AW$7,0,AND(AW$7&gt;$G9,AW$7&lt;$H9),$N9/12*0.5,$H9&lt;AW$7,$N9/12)</f>
        <v>0</v>
      </c>
      <c r="AX9" s="23" cm="1">
        <f t="array" aca="1" ref="AX9" ca="1">_xlfn.IFS($F9&lt;=AX$7,0,$G9&gt;AX$7,0,AND(AX$7&gt;$G9,AX$7&lt;$H9),$N9/12*0.5,$H9&lt;AX$7,$N9/12)</f>
        <v>0</v>
      </c>
      <c r="AY9" s="23" cm="1">
        <f t="array" aca="1" ref="AY9" ca="1">_xlfn.IFS($F9&lt;=AY$7,0,$G9&gt;AY$7,0,AND(AY$7&gt;$G9,AY$7&lt;$H9),$N9/12*0.5,$H9&lt;AY$7,$N9/12)</f>
        <v>0</v>
      </c>
    </row>
    <row r="10" spans="1:89" ht="13" x14ac:dyDescent="0.15">
      <c r="A10" s="47"/>
      <c r="B10" s="87">
        <v>3</v>
      </c>
      <c r="C10" s="87" t="s">
        <v>28</v>
      </c>
      <c r="D10" s="89" t="s">
        <v>20</v>
      </c>
      <c r="E10" s="108">
        <v>44398</v>
      </c>
      <c r="F10" s="108" t="s">
        <v>7</v>
      </c>
      <c r="G10" s="21">
        <f>E10+'Assumptions (START HERE)'!$C$17</f>
        <v>44578</v>
      </c>
      <c r="H10" s="21">
        <f>E10+'Assumptions (START HERE)'!$C$18</f>
        <v>44668</v>
      </c>
      <c r="I10" s="90">
        <v>900</v>
      </c>
      <c r="J10" s="23" cm="1">
        <f t="array" aca="1" ref="J10" ca="1">IF(ISBLANK(I10),
INDEX('Assumptions (START HERE)'!$B$23:$E$26,
MATCH(MID(CELL("filename",$A$1),FIND("]",CELL("filename",$A$1))+1,255),'Assumptions (START HERE)'!$B$23:$B$26,0),
MATCH(J$3,'Assumptions (START HERE)'!$B$23:$E$23,0)),I10)</f>
        <v>900</v>
      </c>
      <c r="K10" s="90">
        <v>900</v>
      </c>
      <c r="L10" s="23" cm="1">
        <f t="array" aca="1" ref="L10" ca="1">IF(ISBLANK(K10),
INDEX('Assumptions (START HERE)'!$B$23:$E$26,
MATCH(MID(CELL("filename",$A$1),FIND("]",CELL("filename",$A$1))+1,255),'Assumptions (START HERE)'!$B$23:$B$26,0),
MATCH(L$3,'Assumptions (START HERE)'!$B$23:$E$23,0)),K10)</f>
        <v>900</v>
      </c>
      <c r="M10" s="90">
        <v>900</v>
      </c>
      <c r="N10" s="23" cm="1">
        <f t="array" aca="1" ref="N10" ca="1">IF(ISBLANK(M10),
INDEX('Assumptions (START HERE)'!$B$23:$E$26,
MATCH(MID(CELL("filename",$A$1),FIND("]",CELL("filename",$A$1))+1,255),'Assumptions (START HERE)'!$B$23:$B$26,0),
MATCH(N$3,'Assumptions (START HERE)'!$B$23:$E$23,0)),M10)</f>
        <v>900</v>
      </c>
      <c r="P10" s="23" cm="1">
        <f t="array" aca="1" ref="P10" ca="1">_xlfn.IFS($F10&lt;=P$7,0,$G10&gt;P$7,0,AND(P$7&gt;$G10,P$7&lt;$H10),$J10/12*0.5,$H10&lt;P$7,$J10/12)</f>
        <v>75</v>
      </c>
      <c r="Q10" s="23" cm="1">
        <f t="array" aca="1" ref="Q10" ca="1">_xlfn.IFS($F10&lt;=Q$7,0,$G10&gt;Q$7,0,AND(Q$7&gt;$G10,Q$7&lt;$H10),$J10/12*0.5,$H10&lt;Q$7,$J10/12)</f>
        <v>75</v>
      </c>
      <c r="R10" s="23" cm="1">
        <f t="array" aca="1" ref="R10" ca="1">_xlfn.IFS($F10&lt;=R$7,0,$G10&gt;R$7,0,AND(R$7&gt;$G10,R$7&lt;$H10),$J10/12*0.5,$H10&lt;R$7,$J10/12)</f>
        <v>75</v>
      </c>
      <c r="S10" s="23" cm="1">
        <f t="array" aca="1" ref="S10" ca="1">_xlfn.IFS($F10&lt;=S$7,0,$G10&gt;S$7,0,AND(S$7&gt;$G10,S$7&lt;$H10),$J10/12*0.5,$H10&lt;S$7,$J10/12)</f>
        <v>75</v>
      </c>
      <c r="T10" s="23" cm="1">
        <f t="array" aca="1" ref="T10" ca="1">_xlfn.IFS($F10&lt;=T$7,0,$G10&gt;T$7,0,AND(T$7&gt;$G10,T$7&lt;$H10),$J10/12*0.5,$H10&lt;T$7,$J10/12)</f>
        <v>75</v>
      </c>
      <c r="U10" s="23" cm="1">
        <f t="array" aca="1" ref="U10" ca="1">_xlfn.IFS($F10&lt;=U$7,0,$G10&gt;U$7,0,AND(U$7&gt;$G10,U$7&lt;$H10),$J10/12*0.5,$H10&lt;U$7,$J10/12)</f>
        <v>75</v>
      </c>
      <c r="V10" s="23" cm="1">
        <f t="array" aca="1" ref="V10" ca="1">_xlfn.IFS($F10&lt;=V$7,0,$G10&gt;V$7,0,AND(V$7&gt;$G10,V$7&lt;$H10),$J10/12*0.5,$H10&lt;V$7,$J10/12)</f>
        <v>75</v>
      </c>
      <c r="W10" s="23" cm="1">
        <f t="array" aca="1" ref="W10" ca="1">_xlfn.IFS($F10&lt;=W$7,0,$G10&gt;W$7,0,AND(W$7&gt;$G10,W$7&lt;$H10),$J10/12*0.5,$H10&lt;W$7,$J10/12)</f>
        <v>75</v>
      </c>
      <c r="X10" s="23" cm="1">
        <f t="array" aca="1" ref="X10" ca="1">_xlfn.IFS($F10&lt;=X$7,0,$G10&gt;X$7,0,AND(X$7&gt;$G10,X$7&lt;$H10),$J10/12*0.5,$H10&lt;X$7,$J10/12)</f>
        <v>75</v>
      </c>
      <c r="Y10" s="23" cm="1">
        <f t="array" aca="1" ref="Y10" ca="1">_xlfn.IFS($F10&lt;=Y$7,0,$G10&gt;Y$7,0,AND(Y$7&gt;$G10,Y$7&lt;$H10),$J10/12*0.5,$H10&lt;Y$7,$J10/12)</f>
        <v>75</v>
      </c>
      <c r="Z10" s="23" cm="1">
        <f t="array" aca="1" ref="Z10" ca="1">_xlfn.IFS($F10&lt;=Z$7,0,$G10&gt;Z$7,0,AND(Z$7&gt;$G10,Z$7&lt;$H10),$J10/12*0.5,$H10&lt;Z$7,$J10/12)</f>
        <v>75</v>
      </c>
      <c r="AA10" s="23" cm="1">
        <f t="array" aca="1" ref="AA10" ca="1">_xlfn.IFS($F10&lt;=AA$7,0,$G10&gt;AA$7,0,AND(AA$7&gt;$G10,AA$7&lt;$H10),$J10/12*0.5,$H10&lt;AA$7,$J10/12)</f>
        <v>75</v>
      </c>
      <c r="AB10" s="23" cm="1">
        <f t="array" aca="1" ref="AB10" ca="1">_xlfn.IFS($F10&lt;=AB$7,0,$G10&gt;AB$7,0,AND(AB$7&gt;$G10,AB$7&lt;$H10),$J10/12*0.5,$H10&lt;AB$7,$J10/12)</f>
        <v>75</v>
      </c>
      <c r="AC10" s="23" cm="1">
        <f t="array" aca="1" ref="AC10" ca="1">_xlfn.IFS($F10&lt;=AC$7,0,$G10&gt;AC$7,0,AND(AC$7&gt;$G10,AC$7&lt;$H10),$L10/12*0.5,$H10&lt;AC$7,$L10/12)</f>
        <v>75</v>
      </c>
      <c r="AD10" s="23" cm="1">
        <f t="array" aca="1" ref="AD10" ca="1">_xlfn.IFS($F10&lt;=AD$7,0,$G10&gt;AD$7,0,AND(AD$7&gt;$G10,AD$7&lt;$H10),$L10/12*0.5,$H10&lt;AD$7,$L10/12)</f>
        <v>75</v>
      </c>
      <c r="AE10" s="23" cm="1">
        <f t="array" aca="1" ref="AE10" ca="1">_xlfn.IFS($F10&lt;=AE$7,0,$G10&gt;AE$7,0,AND(AE$7&gt;$G10,AE$7&lt;$H10),$L10/12*0.5,$H10&lt;AE$7,$L10/12)</f>
        <v>75</v>
      </c>
      <c r="AF10" s="23" cm="1">
        <f t="array" aca="1" ref="AF10" ca="1">_xlfn.IFS($F10&lt;=AF$7,0,$G10&gt;AF$7,0,AND(AF$7&gt;$G10,AF$7&lt;$H10),$L10/12*0.5,$H10&lt;AF$7,$L10/12)</f>
        <v>75</v>
      </c>
      <c r="AG10" s="23" cm="1">
        <f t="array" aca="1" ref="AG10" ca="1">_xlfn.IFS($F10&lt;=AG$7,0,$G10&gt;AG$7,0,AND(AG$7&gt;$G10,AG$7&lt;$H10),$L10/12*0.5,$H10&lt;AG$7,$L10/12)</f>
        <v>75</v>
      </c>
      <c r="AH10" s="23" cm="1">
        <f t="array" aca="1" ref="AH10" ca="1">_xlfn.IFS($F10&lt;=AH$7,0,$G10&gt;AH$7,0,AND(AH$7&gt;$G10,AH$7&lt;$H10),$L10/12*0.5,$H10&lt;AH$7,$L10/12)</f>
        <v>75</v>
      </c>
      <c r="AI10" s="23" cm="1">
        <f t="array" aca="1" ref="AI10" ca="1">_xlfn.IFS($F10&lt;=AI$7,0,$G10&gt;AI$7,0,AND(AI$7&gt;$G10,AI$7&lt;$H10),$L10/12*0.5,$H10&lt;AI$7,$L10/12)</f>
        <v>75</v>
      </c>
      <c r="AJ10" s="23" cm="1">
        <f t="array" aca="1" ref="AJ10" ca="1">_xlfn.IFS($F10&lt;=AJ$7,0,$G10&gt;AJ$7,0,AND(AJ$7&gt;$G10,AJ$7&lt;$H10),$L10/12*0.5,$H10&lt;AJ$7,$L10/12)</f>
        <v>75</v>
      </c>
      <c r="AK10" s="23" cm="1">
        <f t="array" aca="1" ref="AK10" ca="1">_xlfn.IFS($F10&lt;=AK$7,0,$G10&gt;AK$7,0,AND(AK$7&gt;$G10,AK$7&lt;$H10),$L10/12*0.5,$H10&lt;AK$7,$L10/12)</f>
        <v>75</v>
      </c>
      <c r="AL10" s="23" cm="1">
        <f t="array" aca="1" ref="AL10" ca="1">_xlfn.IFS($F10&lt;=AL$7,0,$G10&gt;AL$7,0,AND(AL$7&gt;$G10,AL$7&lt;$H10),$L10/12*0.5,$H10&lt;AL$7,$L10/12)</f>
        <v>75</v>
      </c>
      <c r="AM10" s="23" cm="1">
        <f t="array" aca="1" ref="AM10" ca="1">_xlfn.IFS($F10&lt;=AM$7,0,$G10&gt;AM$7,0,AND(AM$7&gt;$G10,AM$7&lt;$H10),$L10/12*0.5,$H10&lt;AM$7,$L10/12)</f>
        <v>75</v>
      </c>
      <c r="AN10" s="23" cm="1">
        <f t="array" aca="1" ref="AN10" ca="1">_xlfn.IFS($F10&lt;=AN$7,0,$G10&gt;AN$7,0,AND(AN$7&gt;$G10,AN$7&lt;$H10),$L10/12*0.5,$H10&lt;AN$7,$L10/12)</f>
        <v>75</v>
      </c>
      <c r="AO10" s="23" cm="1">
        <f t="array" aca="1" ref="AO10" ca="1">_xlfn.IFS($F10&lt;=AO$7,0,$G10&gt;AO$7,0,AND(AO$7&gt;$G10,AO$7&lt;$H10),$N10/12*0.5,$H10&lt;AO$7,$N10/12)</f>
        <v>75</v>
      </c>
      <c r="AP10" s="23" cm="1">
        <f t="array" aca="1" ref="AP10" ca="1">_xlfn.IFS($F10&lt;=AP$7,0,$G10&gt;AP$7,0,AND(AP$7&gt;$G10,AP$7&lt;$H10),$N10/12*0.5,$H10&lt;AP$7,$N10/12)</f>
        <v>75</v>
      </c>
      <c r="AQ10" s="23" cm="1">
        <f t="array" aca="1" ref="AQ10" ca="1">_xlfn.IFS($F10&lt;=AQ$7,0,$G10&gt;AQ$7,0,AND(AQ$7&gt;$G10,AQ$7&lt;$H10),$N10/12*0.5,$H10&lt;AQ$7,$N10/12)</f>
        <v>75</v>
      </c>
      <c r="AR10" s="23" cm="1">
        <f t="array" aca="1" ref="AR10" ca="1">_xlfn.IFS($F10&lt;=AR$7,0,$G10&gt;AR$7,0,AND(AR$7&gt;$G10,AR$7&lt;$H10),$N10/12*0.5,$H10&lt;AR$7,$N10/12)</f>
        <v>75</v>
      </c>
      <c r="AS10" s="23" cm="1">
        <f t="array" aca="1" ref="AS10" ca="1">_xlfn.IFS($F10&lt;=AS$7,0,$G10&gt;AS$7,0,AND(AS$7&gt;$G10,AS$7&lt;$H10),$N10/12*0.5,$H10&lt;AS$7,$N10/12)</f>
        <v>75</v>
      </c>
      <c r="AT10" s="23" cm="1">
        <f t="array" aca="1" ref="AT10" ca="1">_xlfn.IFS($F10&lt;=AT$7,0,$G10&gt;AT$7,0,AND(AT$7&gt;$G10,AT$7&lt;$H10),$N10/12*0.5,$H10&lt;AT$7,$N10/12)</f>
        <v>75</v>
      </c>
      <c r="AU10" s="23" cm="1">
        <f t="array" aca="1" ref="AU10" ca="1">_xlfn.IFS($F10&lt;=AU$7,0,$G10&gt;AU$7,0,AND(AU$7&gt;$G10,AU$7&lt;$H10),$N10/12*0.5,$H10&lt;AU$7,$N10/12)</f>
        <v>75</v>
      </c>
      <c r="AV10" s="23" cm="1">
        <f t="array" aca="1" ref="AV10" ca="1">_xlfn.IFS($F10&lt;=AV$7,0,$G10&gt;AV$7,0,AND(AV$7&gt;$G10,AV$7&lt;$H10),$N10/12*0.5,$H10&lt;AV$7,$N10/12)</f>
        <v>75</v>
      </c>
      <c r="AW10" s="23" cm="1">
        <f t="array" aca="1" ref="AW10" ca="1">_xlfn.IFS($F10&lt;=AW$7,0,$G10&gt;AW$7,0,AND(AW$7&gt;$G10,AW$7&lt;$H10),$N10/12*0.5,$H10&lt;AW$7,$N10/12)</f>
        <v>75</v>
      </c>
      <c r="AX10" s="23" cm="1">
        <f t="array" aca="1" ref="AX10" ca="1">_xlfn.IFS($F10&lt;=AX$7,0,$G10&gt;AX$7,0,AND(AX$7&gt;$G10,AX$7&lt;$H10),$N10/12*0.5,$H10&lt;AX$7,$N10/12)</f>
        <v>75</v>
      </c>
      <c r="AY10" s="23" cm="1">
        <f t="array" aca="1" ref="AY10" ca="1">_xlfn.IFS($F10&lt;=AY$7,0,$G10&gt;AY$7,0,AND(AY$7&gt;$G10,AY$7&lt;$H10),$N10/12*0.5,$H10&lt;AY$7,$N10/12)</f>
        <v>75</v>
      </c>
    </row>
    <row r="11" spans="1:89" ht="13" x14ac:dyDescent="0.15">
      <c r="A11" s="47"/>
      <c r="B11" s="87">
        <v>4</v>
      </c>
      <c r="C11" s="87" t="s">
        <v>29</v>
      </c>
      <c r="D11" s="88" t="s">
        <v>18</v>
      </c>
      <c r="E11" s="108">
        <v>44538</v>
      </c>
      <c r="F11" s="108">
        <v>45610</v>
      </c>
      <c r="G11" s="21">
        <f>E11+'Assumptions (START HERE)'!$C$17</f>
        <v>44718</v>
      </c>
      <c r="H11" s="21">
        <f>E11+'Assumptions (START HERE)'!$C$18</f>
        <v>44808</v>
      </c>
      <c r="I11" s="90"/>
      <c r="J11" s="23" cm="1">
        <f t="array" aca="1" ref="J11" ca="1">IF(ISBLANK(I11),
INDEX('Assumptions (START HERE)'!$B$23:$E$26,
MATCH(MID(CELL("filename",$A$1),FIND("]",CELL("filename",$A$1))+1,255),'Assumptions (START HERE)'!$B$23:$B$26,0),
MATCH(J$3,'Assumptions (START HERE)'!$B$23:$E$23,0)),I11)</f>
        <v>1350</v>
      </c>
      <c r="K11" s="90"/>
      <c r="L11" s="23" cm="1">
        <f t="array" aca="1" ref="L11" ca="1">IF(ISBLANK(K11),
INDEX('Assumptions (START HERE)'!$B$23:$E$26,
MATCH(MID(CELL("filename",$A$1),FIND("]",CELL("filename",$A$1))+1,255),'Assumptions (START HERE)'!$B$23:$B$26,0),
MATCH(L$3,'Assumptions (START HERE)'!$B$23:$E$23,0)),K11)</f>
        <v>1500</v>
      </c>
      <c r="M11" s="90"/>
      <c r="N11" s="23" cm="1">
        <f t="array" aca="1" ref="N11" ca="1">IF(ISBLANK(M11),
INDEX('Assumptions (START HERE)'!$B$23:$E$26,
MATCH(MID(CELL("filename",$A$1),FIND("]",CELL("filename",$A$1))+1,255),'Assumptions (START HERE)'!$B$23:$B$26,0),
MATCH(N$3,'Assumptions (START HERE)'!$B$23:$E$23,0)),M11)</f>
        <v>1550</v>
      </c>
      <c r="P11" s="23" cm="1">
        <f t="array" aca="1" ref="P11" ca="1">_xlfn.IFS($F11&lt;=P$7,0,$G11&gt;P$7,0,AND(P$7&gt;$G11,P$7&lt;$H11),$J11/12*0.5,$H11&lt;P$7,$J11/12)</f>
        <v>0</v>
      </c>
      <c r="Q11" s="23" cm="1">
        <f t="array" aca="1" ref="Q11" ca="1">_xlfn.IFS($F11&lt;=Q$7,0,$G11&gt;Q$7,0,AND(Q$7&gt;$G11,Q$7&lt;$H11),$J11/12*0.5,$H11&lt;Q$7,$J11/12)</f>
        <v>0</v>
      </c>
      <c r="R11" s="23" cm="1">
        <f t="array" aca="1" ref="R11" ca="1">_xlfn.IFS($F11&lt;=R$7,0,$G11&gt;R$7,0,AND(R$7&gt;$G11,R$7&lt;$H11),$J11/12*0.5,$H11&lt;R$7,$J11/12)</f>
        <v>0</v>
      </c>
      <c r="S11" s="23" cm="1">
        <f t="array" aca="1" ref="S11" ca="1">_xlfn.IFS($F11&lt;=S$7,0,$G11&gt;S$7,0,AND(S$7&gt;$G11,S$7&lt;$H11),$J11/12*0.5,$H11&lt;S$7,$J11/12)</f>
        <v>0</v>
      </c>
      <c r="T11" s="23" cm="1">
        <f t="array" aca="1" ref="T11" ca="1">_xlfn.IFS($F11&lt;=T$7,0,$G11&gt;T$7,0,AND(T$7&gt;$G11,T$7&lt;$H11),$J11/12*0.5,$H11&lt;T$7,$J11/12)</f>
        <v>0</v>
      </c>
      <c r="U11" s="23" cm="1">
        <f t="array" aca="1" ref="U11" ca="1">_xlfn.IFS($F11&lt;=U$7,0,$G11&gt;U$7,0,AND(U$7&gt;$G11,U$7&lt;$H11),$J11/12*0.5,$H11&lt;U$7,$J11/12)</f>
        <v>0</v>
      </c>
      <c r="V11" s="23" cm="1">
        <f t="array" aca="1" ref="V11" ca="1">_xlfn.IFS($F11&lt;=V$7,0,$G11&gt;V$7,0,AND(V$7&gt;$G11,V$7&lt;$H11),$J11/12*0.5,$H11&lt;V$7,$J11/12)</f>
        <v>0</v>
      </c>
      <c r="W11" s="23" cm="1">
        <f t="array" aca="1" ref="W11" ca="1">_xlfn.IFS($F11&lt;=W$7,0,$G11&gt;W$7,0,AND(W$7&gt;$G11,W$7&lt;$H11),$J11/12*0.5,$H11&lt;W$7,$J11/12)</f>
        <v>0</v>
      </c>
      <c r="X11" s="23" cm="1">
        <f t="array" aca="1" ref="X11" ca="1">_xlfn.IFS($F11&lt;=X$7,0,$G11&gt;X$7,0,AND(X$7&gt;$G11,X$7&lt;$H11),$J11/12*0.5,$H11&lt;X$7,$J11/12)</f>
        <v>0</v>
      </c>
      <c r="Y11" s="23" cm="1">
        <f t="array" aca="1" ref="Y11" ca="1">_xlfn.IFS($F11&lt;=Y$7,0,$G11&gt;Y$7,0,AND(Y$7&gt;$G11,Y$7&lt;$H11),$J11/12*0.5,$H11&lt;Y$7,$J11/12)</f>
        <v>0</v>
      </c>
      <c r="Z11" s="23" cm="1">
        <f t="array" aca="1" ref="Z11" ca="1">_xlfn.IFS($F11&lt;=Z$7,0,$G11&gt;Z$7,0,AND(Z$7&gt;$G11,Z$7&lt;$H11),$J11/12*0.5,$H11&lt;Z$7,$J11/12)</f>
        <v>0</v>
      </c>
      <c r="AA11" s="23" cm="1">
        <f t="array" aca="1" ref="AA11" ca="1">_xlfn.IFS($F11&lt;=AA$7,0,$G11&gt;AA$7,0,AND(AA$7&gt;$G11,AA$7&lt;$H11),$J11/12*0.5,$H11&lt;AA$7,$J11/12)</f>
        <v>0</v>
      </c>
      <c r="AB11" s="23" cm="1">
        <f t="array" aca="1" ref="AB11" ca="1">_xlfn.IFS($F11&lt;=AB$7,0,$G11&gt;AB$7,0,AND(AB$7&gt;$G11,AB$7&lt;$H11),$J11/12*0.5,$H11&lt;AB$7,$J11/12)</f>
        <v>0</v>
      </c>
      <c r="AC11" s="23" cm="1">
        <f t="array" aca="1" ref="AC11" ca="1">_xlfn.IFS($F11&lt;=AC$7,0,$G11&gt;AC$7,0,AND(AC$7&gt;$G11,AC$7&lt;$H11),$L11/12*0.5,$H11&lt;AC$7,$L11/12)</f>
        <v>0</v>
      </c>
      <c r="AD11" s="23" cm="1">
        <f t="array" aca="1" ref="AD11" ca="1">_xlfn.IFS($F11&lt;=AD$7,0,$G11&gt;AD$7,0,AND(AD$7&gt;$G11,AD$7&lt;$H11),$L11/12*0.5,$H11&lt;AD$7,$L11/12)</f>
        <v>0</v>
      </c>
      <c r="AE11" s="23" cm="1">
        <f t="array" aca="1" ref="AE11" ca="1">_xlfn.IFS($F11&lt;=AE$7,0,$G11&gt;AE$7,0,AND(AE$7&gt;$G11,AE$7&lt;$H11),$L11/12*0.5,$H11&lt;AE$7,$L11/12)</f>
        <v>0</v>
      </c>
      <c r="AF11" s="23" cm="1">
        <f t="array" aca="1" ref="AF11" ca="1">_xlfn.IFS($F11&lt;=AF$7,0,$G11&gt;AF$7,0,AND(AF$7&gt;$G11,AF$7&lt;$H11),$L11/12*0.5,$H11&lt;AF$7,$L11/12)</f>
        <v>0</v>
      </c>
      <c r="AG11" s="23" cm="1">
        <f t="array" aca="1" ref="AG11" ca="1">_xlfn.IFS($F11&lt;=AG$7,0,$G11&gt;AG$7,0,AND(AG$7&gt;$G11,AG$7&lt;$H11),$L11/12*0.5,$H11&lt;AG$7,$L11/12)</f>
        <v>0</v>
      </c>
      <c r="AH11" s="23" cm="1">
        <f t="array" aca="1" ref="AH11" ca="1">_xlfn.IFS($F11&lt;=AH$7,0,$G11&gt;AH$7,0,AND(AH$7&gt;$G11,AH$7&lt;$H11),$L11/12*0.5,$H11&lt;AH$7,$L11/12)</f>
        <v>0</v>
      </c>
      <c r="AI11" s="23" cm="1">
        <f t="array" aca="1" ref="AI11" ca="1">_xlfn.IFS($F11&lt;=AI$7,0,$G11&gt;AI$7,0,AND(AI$7&gt;$G11,AI$7&lt;$H11),$L11/12*0.5,$H11&lt;AI$7,$L11/12)</f>
        <v>0</v>
      </c>
      <c r="AJ11" s="23" cm="1">
        <f t="array" aca="1" ref="AJ11" ca="1">_xlfn.IFS($F11&lt;=AJ$7,0,$G11&gt;AJ$7,0,AND(AJ$7&gt;$G11,AJ$7&lt;$H11),$L11/12*0.5,$H11&lt;AJ$7,$L11/12)</f>
        <v>0</v>
      </c>
      <c r="AK11" s="23" cm="1">
        <f t="array" aca="1" ref="AK11" ca="1">_xlfn.IFS($F11&lt;=AK$7,0,$G11&gt;AK$7,0,AND(AK$7&gt;$G11,AK$7&lt;$H11),$L11/12*0.5,$H11&lt;AK$7,$L11/12)</f>
        <v>0</v>
      </c>
      <c r="AL11" s="23" cm="1">
        <f t="array" aca="1" ref="AL11" ca="1">_xlfn.IFS($F11&lt;=AL$7,0,$G11&gt;AL$7,0,AND(AL$7&gt;$G11,AL$7&lt;$H11),$L11/12*0.5,$H11&lt;AL$7,$L11/12)</f>
        <v>0</v>
      </c>
      <c r="AM11" s="23" cm="1">
        <f t="array" aca="1" ref="AM11" ca="1">_xlfn.IFS($F11&lt;=AM$7,0,$G11&gt;AM$7,0,AND(AM$7&gt;$G11,AM$7&lt;$H11),$L11/12*0.5,$H11&lt;AM$7,$L11/12)</f>
        <v>0</v>
      </c>
      <c r="AN11" s="23" cm="1">
        <f t="array" aca="1" ref="AN11" ca="1">_xlfn.IFS($F11&lt;=AN$7,0,$G11&gt;AN$7,0,AND(AN$7&gt;$G11,AN$7&lt;$H11),$L11/12*0.5,$H11&lt;AN$7,$L11/12)</f>
        <v>0</v>
      </c>
      <c r="AO11" s="23" cm="1">
        <f t="array" aca="1" ref="AO11" ca="1">_xlfn.IFS($F11&lt;=AO$7,0,$G11&gt;AO$7,0,AND(AO$7&gt;$G11,AO$7&lt;$H11),$N11/12*0.5,$H11&lt;AO$7,$N11/12)</f>
        <v>0</v>
      </c>
      <c r="AP11" s="23" cm="1">
        <f t="array" aca="1" ref="AP11" ca="1">_xlfn.IFS($F11&lt;=AP$7,0,$G11&gt;AP$7,0,AND(AP$7&gt;$G11,AP$7&lt;$H11),$N11/12*0.5,$H11&lt;AP$7,$N11/12)</f>
        <v>0</v>
      </c>
      <c r="AQ11" s="23" cm="1">
        <f t="array" aca="1" ref="AQ11" ca="1">_xlfn.IFS($F11&lt;=AQ$7,0,$G11&gt;AQ$7,0,AND(AQ$7&gt;$G11,AQ$7&lt;$H11),$N11/12*0.5,$H11&lt;AQ$7,$N11/12)</f>
        <v>0</v>
      </c>
      <c r="AR11" s="23" cm="1">
        <f t="array" aca="1" ref="AR11" ca="1">_xlfn.IFS($F11&lt;=AR$7,0,$G11&gt;AR$7,0,AND(AR$7&gt;$G11,AR$7&lt;$H11),$N11/12*0.5,$H11&lt;AR$7,$N11/12)</f>
        <v>0</v>
      </c>
      <c r="AS11" s="23" cm="1">
        <f t="array" aca="1" ref="AS11" ca="1">_xlfn.IFS($F11&lt;=AS$7,0,$G11&gt;AS$7,0,AND(AS$7&gt;$G11,AS$7&lt;$H11),$N11/12*0.5,$H11&lt;AS$7,$N11/12)</f>
        <v>0</v>
      </c>
      <c r="AT11" s="23" cm="1">
        <f t="array" aca="1" ref="AT11" ca="1">_xlfn.IFS($F11&lt;=AT$7,0,$G11&gt;AT$7,0,AND(AT$7&gt;$G11,AT$7&lt;$H11),$N11/12*0.5,$H11&lt;AT$7,$N11/12)</f>
        <v>0</v>
      </c>
      <c r="AU11" s="23" cm="1">
        <f t="array" aca="1" ref="AU11" ca="1">_xlfn.IFS($F11&lt;=AU$7,0,$G11&gt;AU$7,0,AND(AU$7&gt;$G11,AU$7&lt;$H11),$N11/12*0.5,$H11&lt;AU$7,$N11/12)</f>
        <v>0</v>
      </c>
      <c r="AV11" s="23" cm="1">
        <f t="array" aca="1" ref="AV11" ca="1">_xlfn.IFS($F11&lt;=AV$7,0,$G11&gt;AV$7,0,AND(AV$7&gt;$G11,AV$7&lt;$H11),$N11/12*0.5,$H11&lt;AV$7,$N11/12)</f>
        <v>0</v>
      </c>
      <c r="AW11" s="23" cm="1">
        <f t="array" aca="1" ref="AW11" ca="1">_xlfn.IFS($F11&lt;=AW$7,0,$G11&gt;AW$7,0,AND(AW$7&gt;$G11,AW$7&lt;$H11),$N11/12*0.5,$H11&lt;AW$7,$N11/12)</f>
        <v>0</v>
      </c>
      <c r="AX11" s="23" cm="1">
        <f t="array" aca="1" ref="AX11" ca="1">_xlfn.IFS($F11&lt;=AX$7,0,$G11&gt;AX$7,0,AND(AX$7&gt;$G11,AX$7&lt;$H11),$N11/12*0.5,$H11&lt;AX$7,$N11/12)</f>
        <v>0</v>
      </c>
      <c r="AY11" s="23" cm="1">
        <f t="array" aca="1" ref="AY11" ca="1">_xlfn.IFS($F11&lt;=AY$7,0,$G11&gt;AY$7,0,AND(AY$7&gt;$G11,AY$7&lt;$H11),$N11/12*0.5,$H11&lt;AY$7,$N11/12)</f>
        <v>0</v>
      </c>
    </row>
    <row r="12" spans="1:89" ht="13" x14ac:dyDescent="0.15">
      <c r="A12" s="47"/>
      <c r="B12" s="87">
        <v>5</v>
      </c>
      <c r="C12" s="87" t="s">
        <v>45</v>
      </c>
      <c r="D12" s="89" t="s">
        <v>13</v>
      </c>
      <c r="E12" s="108">
        <v>44713</v>
      </c>
      <c r="F12" s="108">
        <v>46509</v>
      </c>
      <c r="G12" s="21">
        <f>E12+'Assumptions (START HERE)'!$C$17</f>
        <v>44893</v>
      </c>
      <c r="H12" s="21">
        <f>E12+'Assumptions (START HERE)'!$C$18</f>
        <v>44983</v>
      </c>
      <c r="I12" s="90"/>
      <c r="J12" s="23" cm="1">
        <f t="array" aca="1" ref="J12" ca="1">IF(ISBLANK(I12),
INDEX('Assumptions (START HERE)'!$B$23:$E$26,
MATCH(MID(CELL("filename",$A$1),FIND("]",CELL("filename",$A$1))+1,255),'Assumptions (START HERE)'!$B$23:$B$26,0),
MATCH(J$3,'Assumptions (START HERE)'!$B$23:$E$23,0)),I12)</f>
        <v>1350</v>
      </c>
      <c r="K12" s="90"/>
      <c r="L12" s="23" cm="1">
        <f t="array" aca="1" ref="L12" ca="1">IF(ISBLANK(K12),
INDEX('Assumptions (START HERE)'!$B$23:$E$26,
MATCH(MID(CELL("filename",$A$1),FIND("]",CELL("filename",$A$1))+1,255),'Assumptions (START HERE)'!$B$23:$B$26,0),
MATCH(L$3,'Assumptions (START HERE)'!$B$23:$E$23,0)),K12)</f>
        <v>1500</v>
      </c>
      <c r="M12" s="90"/>
      <c r="N12" s="23" cm="1">
        <f t="array" aca="1" ref="N12" ca="1">IF(ISBLANK(M12),
INDEX('Assumptions (START HERE)'!$B$23:$E$26,
MATCH(MID(CELL("filename",$A$1),FIND("]",CELL("filename",$A$1))+1,255),'Assumptions (START HERE)'!$B$23:$B$26,0),
MATCH(N$3,'Assumptions (START HERE)'!$B$23:$E$23,0)),M12)</f>
        <v>1550</v>
      </c>
      <c r="P12" s="23" cm="1">
        <f t="array" aca="1" ref="P12" ca="1">_xlfn.IFS($F12&lt;=P$7,0,$G12&gt;P$7,0,AND(P$7&gt;$G12,P$7&lt;$H12),$J12/12*0.5,$H12&lt;P$7,$J12/12)</f>
        <v>112.5</v>
      </c>
      <c r="Q12" s="23" cm="1">
        <f t="array" aca="1" ref="Q12" ca="1">_xlfn.IFS($F12&lt;=Q$7,0,$G12&gt;Q$7,0,AND(Q$7&gt;$G12,Q$7&lt;$H12),$J12/12*0.5,$H12&lt;Q$7,$J12/12)</f>
        <v>112.5</v>
      </c>
      <c r="R12" s="23" cm="1">
        <f t="array" aca="1" ref="R12" ca="1">_xlfn.IFS($F12&lt;=R$7,0,$G12&gt;R$7,0,AND(R$7&gt;$G12,R$7&lt;$H12),$J12/12*0.5,$H12&lt;R$7,$J12/12)</f>
        <v>112.5</v>
      </c>
      <c r="S12" s="23" cm="1">
        <f t="array" aca="1" ref="S12" ca="1">_xlfn.IFS($F12&lt;=S$7,0,$G12&gt;S$7,0,AND(S$7&gt;$G12,S$7&lt;$H12),$J12/12*0.5,$H12&lt;S$7,$J12/12)</f>
        <v>112.5</v>
      </c>
      <c r="T12" s="23" cm="1">
        <f t="array" aca="1" ref="T12" ca="1">_xlfn.IFS($F12&lt;=T$7,0,$G12&gt;T$7,0,AND(T$7&gt;$G12,T$7&lt;$H12),$J12/12*0.5,$H12&lt;T$7,$J12/12)</f>
        <v>112.5</v>
      </c>
      <c r="U12" s="23" cm="1">
        <f t="array" aca="1" ref="U12" ca="1">_xlfn.IFS($F12&lt;=U$7,0,$G12&gt;U$7,0,AND(U$7&gt;$G12,U$7&lt;$H12),$J12/12*0.5,$H12&lt;U$7,$J12/12)</f>
        <v>112.5</v>
      </c>
      <c r="V12" s="23" cm="1">
        <f t="array" aca="1" ref="V12" ca="1">_xlfn.IFS($F12&lt;=V$7,0,$G12&gt;V$7,0,AND(V$7&gt;$G12,V$7&lt;$H12),$J12/12*0.5,$H12&lt;V$7,$J12/12)</f>
        <v>112.5</v>
      </c>
      <c r="W12" s="23" cm="1">
        <f t="array" aca="1" ref="W12" ca="1">_xlfn.IFS($F12&lt;=W$7,0,$G12&gt;W$7,0,AND(W$7&gt;$G12,W$7&lt;$H12),$J12/12*0.5,$H12&lt;W$7,$J12/12)</f>
        <v>112.5</v>
      </c>
      <c r="X12" s="23" cm="1">
        <f t="array" aca="1" ref="X12" ca="1">_xlfn.IFS($F12&lt;=X$7,0,$G12&gt;X$7,0,AND(X$7&gt;$G12,X$7&lt;$H12),$J12/12*0.5,$H12&lt;X$7,$J12/12)</f>
        <v>112.5</v>
      </c>
      <c r="Y12" s="23" cm="1">
        <f t="array" aca="1" ref="Y12" ca="1">_xlfn.IFS($F12&lt;=Y$7,0,$G12&gt;Y$7,0,AND(Y$7&gt;$G12,Y$7&lt;$H12),$J12/12*0.5,$H12&lt;Y$7,$J12/12)</f>
        <v>112.5</v>
      </c>
      <c r="Z12" s="23" cm="1">
        <f t="array" aca="1" ref="Z12" ca="1">_xlfn.IFS($F12&lt;=Z$7,0,$G12&gt;Z$7,0,AND(Z$7&gt;$G12,Z$7&lt;$H12),$J12/12*0.5,$H12&lt;Z$7,$J12/12)</f>
        <v>112.5</v>
      </c>
      <c r="AA12" s="23" cm="1">
        <f t="array" aca="1" ref="AA12" ca="1">_xlfn.IFS($F12&lt;=AA$7,0,$G12&gt;AA$7,0,AND(AA$7&gt;$G12,AA$7&lt;$H12),$J12/12*0.5,$H12&lt;AA$7,$J12/12)</f>
        <v>112.5</v>
      </c>
      <c r="AB12" s="23" cm="1">
        <f t="array" aca="1" ref="AB12" ca="1">_xlfn.IFS($F12&lt;=AB$7,0,$G12&gt;AB$7,0,AND(AB$7&gt;$G12,AB$7&lt;$H12),$J12/12*0.5,$H12&lt;AB$7,$J12/12)</f>
        <v>112.5</v>
      </c>
      <c r="AC12" s="23" cm="1">
        <f t="array" aca="1" ref="AC12" ca="1">_xlfn.IFS($F12&lt;=AC$7,0,$G12&gt;AC$7,0,AND(AC$7&gt;$G12,AC$7&lt;$H12),$L12/12*0.5,$H12&lt;AC$7,$L12/12)</f>
        <v>125</v>
      </c>
      <c r="AD12" s="23" cm="1">
        <f t="array" aca="1" ref="AD12" ca="1">_xlfn.IFS($F12&lt;=AD$7,0,$G12&gt;AD$7,0,AND(AD$7&gt;$G12,AD$7&lt;$H12),$L12/12*0.5,$H12&lt;AD$7,$L12/12)</f>
        <v>125</v>
      </c>
      <c r="AE12" s="23" cm="1">
        <f t="array" aca="1" ref="AE12" ca="1">_xlfn.IFS($F12&lt;=AE$7,0,$G12&gt;AE$7,0,AND(AE$7&gt;$G12,AE$7&lt;$H12),$L12/12*0.5,$H12&lt;AE$7,$L12/12)</f>
        <v>125</v>
      </c>
      <c r="AF12" s="23" cm="1">
        <f t="array" aca="1" ref="AF12" ca="1">_xlfn.IFS($F12&lt;=AF$7,0,$G12&gt;AF$7,0,AND(AF$7&gt;$G12,AF$7&lt;$H12),$L12/12*0.5,$H12&lt;AF$7,$L12/12)</f>
        <v>125</v>
      </c>
      <c r="AG12" s="23" cm="1">
        <f t="array" aca="1" ref="AG12" ca="1">_xlfn.IFS($F12&lt;=AG$7,0,$G12&gt;AG$7,0,AND(AG$7&gt;$G12,AG$7&lt;$H12),$L12/12*0.5,$H12&lt;AG$7,$L12/12)</f>
        <v>125</v>
      </c>
      <c r="AH12" s="23" cm="1">
        <f t="array" aca="1" ref="AH12" ca="1">_xlfn.IFS($F12&lt;=AH$7,0,$G12&gt;AH$7,0,AND(AH$7&gt;$G12,AH$7&lt;$H12),$L12/12*0.5,$H12&lt;AH$7,$L12/12)</f>
        <v>125</v>
      </c>
      <c r="AI12" s="23" cm="1">
        <f t="array" aca="1" ref="AI12" ca="1">_xlfn.IFS($F12&lt;=AI$7,0,$G12&gt;AI$7,0,AND(AI$7&gt;$G12,AI$7&lt;$H12),$L12/12*0.5,$H12&lt;AI$7,$L12/12)</f>
        <v>125</v>
      </c>
      <c r="AJ12" s="23" cm="1">
        <f t="array" aca="1" ref="AJ12" ca="1">_xlfn.IFS($F12&lt;=AJ$7,0,$G12&gt;AJ$7,0,AND(AJ$7&gt;$G12,AJ$7&lt;$H12),$L12/12*0.5,$H12&lt;AJ$7,$L12/12)</f>
        <v>125</v>
      </c>
      <c r="AK12" s="23" cm="1">
        <f t="array" aca="1" ref="AK12" ca="1">_xlfn.IFS($F12&lt;=AK$7,0,$G12&gt;AK$7,0,AND(AK$7&gt;$G12,AK$7&lt;$H12),$L12/12*0.5,$H12&lt;AK$7,$L12/12)</f>
        <v>125</v>
      </c>
      <c r="AL12" s="23" cm="1">
        <f t="array" aca="1" ref="AL12" ca="1">_xlfn.IFS($F12&lt;=AL$7,0,$G12&gt;AL$7,0,AND(AL$7&gt;$G12,AL$7&lt;$H12),$L12/12*0.5,$H12&lt;AL$7,$L12/12)</f>
        <v>125</v>
      </c>
      <c r="AM12" s="23" cm="1">
        <f t="array" aca="1" ref="AM12" ca="1">_xlfn.IFS($F12&lt;=AM$7,0,$G12&gt;AM$7,0,AND(AM$7&gt;$G12,AM$7&lt;$H12),$L12/12*0.5,$H12&lt;AM$7,$L12/12)</f>
        <v>125</v>
      </c>
      <c r="AN12" s="23" cm="1">
        <f t="array" aca="1" ref="AN12" ca="1">_xlfn.IFS($F12&lt;=AN$7,0,$G12&gt;AN$7,0,AND(AN$7&gt;$G12,AN$7&lt;$H12),$L12/12*0.5,$H12&lt;AN$7,$L12/12)</f>
        <v>125</v>
      </c>
      <c r="AO12" s="23" cm="1">
        <f t="array" aca="1" ref="AO12" ca="1">_xlfn.IFS($F12&lt;=AO$7,0,$G12&gt;AO$7,0,AND(AO$7&gt;$G12,AO$7&lt;$H12),$N12/12*0.5,$H12&lt;AO$7,$N12/12)</f>
        <v>129.16666666666666</v>
      </c>
      <c r="AP12" s="23" cm="1">
        <f t="array" aca="1" ref="AP12" ca="1">_xlfn.IFS($F12&lt;=AP$7,0,$G12&gt;AP$7,0,AND(AP$7&gt;$G12,AP$7&lt;$H12),$N12/12*0.5,$H12&lt;AP$7,$N12/12)</f>
        <v>129.16666666666666</v>
      </c>
      <c r="AQ12" s="23" cm="1">
        <f t="array" aca="1" ref="AQ12" ca="1">_xlfn.IFS($F12&lt;=AQ$7,0,$G12&gt;AQ$7,0,AND(AQ$7&gt;$G12,AQ$7&lt;$H12),$N12/12*0.5,$H12&lt;AQ$7,$N12/12)</f>
        <v>129.16666666666666</v>
      </c>
      <c r="AR12" s="23" cm="1">
        <f t="array" aca="1" ref="AR12" ca="1">_xlfn.IFS($F12&lt;=AR$7,0,$G12&gt;AR$7,0,AND(AR$7&gt;$G12,AR$7&lt;$H12),$N12/12*0.5,$H12&lt;AR$7,$N12/12)</f>
        <v>129.16666666666666</v>
      </c>
      <c r="AS12" s="23" cm="1">
        <f t="array" aca="1" ref="AS12" ca="1">_xlfn.IFS($F12&lt;=AS$7,0,$G12&gt;AS$7,0,AND(AS$7&gt;$G12,AS$7&lt;$H12),$N12/12*0.5,$H12&lt;AS$7,$N12/12)</f>
        <v>0</v>
      </c>
      <c r="AT12" s="23" cm="1">
        <f t="array" aca="1" ref="AT12" ca="1">_xlfn.IFS($F12&lt;=AT$7,0,$G12&gt;AT$7,0,AND(AT$7&gt;$G12,AT$7&lt;$H12),$N12/12*0.5,$H12&lt;AT$7,$N12/12)</f>
        <v>0</v>
      </c>
      <c r="AU12" s="23" cm="1">
        <f t="array" aca="1" ref="AU12" ca="1">_xlfn.IFS($F12&lt;=AU$7,0,$G12&gt;AU$7,0,AND(AU$7&gt;$G12,AU$7&lt;$H12),$N12/12*0.5,$H12&lt;AU$7,$N12/12)</f>
        <v>0</v>
      </c>
      <c r="AV12" s="23" cm="1">
        <f t="array" aca="1" ref="AV12" ca="1">_xlfn.IFS($F12&lt;=AV$7,0,$G12&gt;AV$7,0,AND(AV$7&gt;$G12,AV$7&lt;$H12),$N12/12*0.5,$H12&lt;AV$7,$N12/12)</f>
        <v>0</v>
      </c>
      <c r="AW12" s="23" cm="1">
        <f t="array" aca="1" ref="AW12" ca="1">_xlfn.IFS($F12&lt;=AW$7,0,$G12&gt;AW$7,0,AND(AW$7&gt;$G12,AW$7&lt;$H12),$N12/12*0.5,$H12&lt;AW$7,$N12/12)</f>
        <v>0</v>
      </c>
      <c r="AX12" s="23" cm="1">
        <f t="array" aca="1" ref="AX12" ca="1">_xlfn.IFS($F12&lt;=AX$7,0,$G12&gt;AX$7,0,AND(AX$7&gt;$G12,AX$7&lt;$H12),$N12/12*0.5,$H12&lt;AX$7,$N12/12)</f>
        <v>0</v>
      </c>
      <c r="AY12" s="23" cm="1">
        <f t="array" aca="1" ref="AY12" ca="1">_xlfn.IFS($F12&lt;=AY$7,0,$G12&gt;AY$7,0,AND(AY$7&gt;$G12,AY$7&lt;$H12),$N12/12*0.5,$H12&lt;AY$7,$N12/12)</f>
        <v>0</v>
      </c>
    </row>
    <row r="13" spans="1:89" ht="13" x14ac:dyDescent="0.15">
      <c r="A13" s="47"/>
      <c r="B13" s="87">
        <v>6</v>
      </c>
      <c r="C13" s="87" t="s">
        <v>46</v>
      </c>
      <c r="D13" s="88" t="s">
        <v>17</v>
      </c>
      <c r="E13" s="108">
        <v>44727</v>
      </c>
      <c r="F13" s="108">
        <v>45702</v>
      </c>
      <c r="G13" s="21">
        <f>E13+'Assumptions (START HERE)'!$C$17</f>
        <v>44907</v>
      </c>
      <c r="H13" s="21">
        <f>E13+'Assumptions (START HERE)'!$C$18</f>
        <v>44997</v>
      </c>
      <c r="I13" s="90"/>
      <c r="J13" s="23" cm="1">
        <f t="array" aca="1" ref="J13" ca="1">IF(ISBLANK(I13),
INDEX('Assumptions (START HERE)'!$B$23:$E$26,
MATCH(MID(CELL("filename",$A$1),FIND("]",CELL("filename",$A$1))+1,255),'Assumptions (START HERE)'!$B$23:$B$26,0),
MATCH(J$3,'Assumptions (START HERE)'!$B$23:$E$23,0)),I13)</f>
        <v>1350</v>
      </c>
      <c r="K13" s="90"/>
      <c r="L13" s="23" cm="1">
        <f t="array" aca="1" ref="L13" ca="1">IF(ISBLANK(K13),
INDEX('Assumptions (START HERE)'!$B$23:$E$26,
MATCH(MID(CELL("filename",$A$1),FIND("]",CELL("filename",$A$1))+1,255),'Assumptions (START HERE)'!$B$23:$B$26,0),
MATCH(L$3,'Assumptions (START HERE)'!$B$23:$E$23,0)),K13)</f>
        <v>1500</v>
      </c>
      <c r="M13" s="90"/>
      <c r="N13" s="23" cm="1">
        <f t="array" aca="1" ref="N13" ca="1">IF(ISBLANK(M13),
INDEX('Assumptions (START HERE)'!$B$23:$E$26,
MATCH(MID(CELL("filename",$A$1),FIND("]",CELL("filename",$A$1))+1,255),'Assumptions (START HERE)'!$B$23:$B$26,0),
MATCH(N$3,'Assumptions (START HERE)'!$B$23:$E$23,0)),M13)</f>
        <v>1550</v>
      </c>
      <c r="P13" s="23" cm="1">
        <f t="array" aca="1" ref="P13" ca="1">_xlfn.IFS($F13&lt;=P$7,0,$G13&gt;P$7,0,AND(P$7&gt;$G13,P$7&lt;$H13),$J13/12*0.5,$H13&lt;P$7,$J13/12)</f>
        <v>112.5</v>
      </c>
      <c r="Q13" s="23" cm="1">
        <f t="array" aca="1" ref="Q13" ca="1">_xlfn.IFS($F13&lt;=Q$7,0,$G13&gt;Q$7,0,AND(Q$7&gt;$G13,Q$7&lt;$H13),$J13/12*0.5,$H13&lt;Q$7,$J13/12)</f>
        <v>112.5</v>
      </c>
      <c r="R13" s="23" cm="1">
        <f t="array" aca="1" ref="R13" ca="1">_xlfn.IFS($F13&lt;=R$7,0,$G13&gt;R$7,0,AND(R$7&gt;$G13,R$7&lt;$H13),$J13/12*0.5,$H13&lt;R$7,$J13/12)</f>
        <v>0</v>
      </c>
      <c r="S13" s="23" cm="1">
        <f t="array" aca="1" ref="S13" ca="1">_xlfn.IFS($F13&lt;=S$7,0,$G13&gt;S$7,0,AND(S$7&gt;$G13,S$7&lt;$H13),$J13/12*0.5,$H13&lt;S$7,$J13/12)</f>
        <v>0</v>
      </c>
      <c r="T13" s="23" cm="1">
        <f t="array" aca="1" ref="T13" ca="1">_xlfn.IFS($F13&lt;=T$7,0,$G13&gt;T$7,0,AND(T$7&gt;$G13,T$7&lt;$H13),$J13/12*0.5,$H13&lt;T$7,$J13/12)</f>
        <v>0</v>
      </c>
      <c r="U13" s="23" cm="1">
        <f t="array" aca="1" ref="U13" ca="1">_xlfn.IFS($F13&lt;=U$7,0,$G13&gt;U$7,0,AND(U$7&gt;$G13,U$7&lt;$H13),$J13/12*0.5,$H13&lt;U$7,$J13/12)</f>
        <v>0</v>
      </c>
      <c r="V13" s="23" cm="1">
        <f t="array" aca="1" ref="V13" ca="1">_xlfn.IFS($F13&lt;=V$7,0,$G13&gt;V$7,0,AND(V$7&gt;$G13,V$7&lt;$H13),$J13/12*0.5,$H13&lt;V$7,$J13/12)</f>
        <v>0</v>
      </c>
      <c r="W13" s="23" cm="1">
        <f t="array" aca="1" ref="W13" ca="1">_xlfn.IFS($F13&lt;=W$7,0,$G13&gt;W$7,0,AND(W$7&gt;$G13,W$7&lt;$H13),$J13/12*0.5,$H13&lt;W$7,$J13/12)</f>
        <v>0</v>
      </c>
      <c r="X13" s="23" cm="1">
        <f t="array" aca="1" ref="X13" ca="1">_xlfn.IFS($F13&lt;=X$7,0,$G13&gt;X$7,0,AND(X$7&gt;$G13,X$7&lt;$H13),$J13/12*0.5,$H13&lt;X$7,$J13/12)</f>
        <v>0</v>
      </c>
      <c r="Y13" s="23" cm="1">
        <f t="array" aca="1" ref="Y13" ca="1">_xlfn.IFS($F13&lt;=Y$7,0,$G13&gt;Y$7,0,AND(Y$7&gt;$G13,Y$7&lt;$H13),$J13/12*0.5,$H13&lt;Y$7,$J13/12)</f>
        <v>0</v>
      </c>
      <c r="Z13" s="23" cm="1">
        <f t="array" aca="1" ref="Z13" ca="1">_xlfn.IFS($F13&lt;=Z$7,0,$G13&gt;Z$7,0,AND(Z$7&gt;$G13,Z$7&lt;$H13),$J13/12*0.5,$H13&lt;Z$7,$J13/12)</f>
        <v>0</v>
      </c>
      <c r="AA13" s="23" cm="1">
        <f t="array" aca="1" ref="AA13" ca="1">_xlfn.IFS($F13&lt;=AA$7,0,$G13&gt;AA$7,0,AND(AA$7&gt;$G13,AA$7&lt;$H13),$J13/12*0.5,$H13&lt;AA$7,$J13/12)</f>
        <v>0</v>
      </c>
      <c r="AB13" s="23" cm="1">
        <f t="array" aca="1" ref="AB13" ca="1">_xlfn.IFS($F13&lt;=AB$7,0,$G13&gt;AB$7,0,AND(AB$7&gt;$G13,AB$7&lt;$H13),$J13/12*0.5,$H13&lt;AB$7,$J13/12)</f>
        <v>0</v>
      </c>
      <c r="AC13" s="23" cm="1">
        <f t="array" aca="1" ref="AC13" ca="1">_xlfn.IFS($F13&lt;=AC$7,0,$G13&gt;AC$7,0,AND(AC$7&gt;$G13,AC$7&lt;$H13),$L13/12*0.5,$H13&lt;AC$7,$L13/12)</f>
        <v>0</v>
      </c>
      <c r="AD13" s="23" cm="1">
        <f t="array" aca="1" ref="AD13" ca="1">_xlfn.IFS($F13&lt;=AD$7,0,$G13&gt;AD$7,0,AND(AD$7&gt;$G13,AD$7&lt;$H13),$L13/12*0.5,$H13&lt;AD$7,$L13/12)</f>
        <v>0</v>
      </c>
      <c r="AE13" s="23" cm="1">
        <f t="array" aca="1" ref="AE13" ca="1">_xlfn.IFS($F13&lt;=AE$7,0,$G13&gt;AE$7,0,AND(AE$7&gt;$G13,AE$7&lt;$H13),$L13/12*0.5,$H13&lt;AE$7,$L13/12)</f>
        <v>0</v>
      </c>
      <c r="AF13" s="23" cm="1">
        <f t="array" aca="1" ref="AF13" ca="1">_xlfn.IFS($F13&lt;=AF$7,0,$G13&gt;AF$7,0,AND(AF$7&gt;$G13,AF$7&lt;$H13),$L13/12*0.5,$H13&lt;AF$7,$L13/12)</f>
        <v>0</v>
      </c>
      <c r="AG13" s="23" cm="1">
        <f t="array" aca="1" ref="AG13" ca="1">_xlfn.IFS($F13&lt;=AG$7,0,$G13&gt;AG$7,0,AND(AG$7&gt;$G13,AG$7&lt;$H13),$L13/12*0.5,$H13&lt;AG$7,$L13/12)</f>
        <v>0</v>
      </c>
      <c r="AH13" s="23" cm="1">
        <f t="array" aca="1" ref="AH13" ca="1">_xlfn.IFS($F13&lt;=AH$7,0,$G13&gt;AH$7,0,AND(AH$7&gt;$G13,AH$7&lt;$H13),$L13/12*0.5,$H13&lt;AH$7,$L13/12)</f>
        <v>0</v>
      </c>
      <c r="AI13" s="23" cm="1">
        <f t="array" aca="1" ref="AI13" ca="1">_xlfn.IFS($F13&lt;=AI$7,0,$G13&gt;AI$7,0,AND(AI$7&gt;$G13,AI$7&lt;$H13),$L13/12*0.5,$H13&lt;AI$7,$L13/12)</f>
        <v>0</v>
      </c>
      <c r="AJ13" s="23" cm="1">
        <f t="array" aca="1" ref="AJ13" ca="1">_xlfn.IFS($F13&lt;=AJ$7,0,$G13&gt;AJ$7,0,AND(AJ$7&gt;$G13,AJ$7&lt;$H13),$L13/12*0.5,$H13&lt;AJ$7,$L13/12)</f>
        <v>0</v>
      </c>
      <c r="AK13" s="23" cm="1">
        <f t="array" aca="1" ref="AK13" ca="1">_xlfn.IFS($F13&lt;=AK$7,0,$G13&gt;AK$7,0,AND(AK$7&gt;$G13,AK$7&lt;$H13),$L13/12*0.5,$H13&lt;AK$7,$L13/12)</f>
        <v>0</v>
      </c>
      <c r="AL13" s="23" cm="1">
        <f t="array" aca="1" ref="AL13" ca="1">_xlfn.IFS($F13&lt;=AL$7,0,$G13&gt;AL$7,0,AND(AL$7&gt;$G13,AL$7&lt;$H13),$L13/12*0.5,$H13&lt;AL$7,$L13/12)</f>
        <v>0</v>
      </c>
      <c r="AM13" s="23" cm="1">
        <f t="array" aca="1" ref="AM13" ca="1">_xlfn.IFS($F13&lt;=AM$7,0,$G13&gt;AM$7,0,AND(AM$7&gt;$G13,AM$7&lt;$H13),$L13/12*0.5,$H13&lt;AM$7,$L13/12)</f>
        <v>0</v>
      </c>
      <c r="AN13" s="23" cm="1">
        <f t="array" aca="1" ref="AN13" ca="1">_xlfn.IFS($F13&lt;=AN$7,0,$G13&gt;AN$7,0,AND(AN$7&gt;$G13,AN$7&lt;$H13),$L13/12*0.5,$H13&lt;AN$7,$L13/12)</f>
        <v>0</v>
      </c>
      <c r="AO13" s="23" cm="1">
        <f t="array" aca="1" ref="AO13" ca="1">_xlfn.IFS($F13&lt;=AO$7,0,$G13&gt;AO$7,0,AND(AO$7&gt;$G13,AO$7&lt;$H13),$N13/12*0.5,$H13&lt;AO$7,$N13/12)</f>
        <v>0</v>
      </c>
      <c r="AP13" s="23" cm="1">
        <f t="array" aca="1" ref="AP13" ca="1">_xlfn.IFS($F13&lt;=AP$7,0,$G13&gt;AP$7,0,AND(AP$7&gt;$G13,AP$7&lt;$H13),$N13/12*0.5,$H13&lt;AP$7,$N13/12)</f>
        <v>0</v>
      </c>
      <c r="AQ13" s="23" cm="1">
        <f t="array" aca="1" ref="AQ13" ca="1">_xlfn.IFS($F13&lt;=AQ$7,0,$G13&gt;AQ$7,0,AND(AQ$7&gt;$G13,AQ$7&lt;$H13),$N13/12*0.5,$H13&lt;AQ$7,$N13/12)</f>
        <v>0</v>
      </c>
      <c r="AR13" s="23" cm="1">
        <f t="array" aca="1" ref="AR13" ca="1">_xlfn.IFS($F13&lt;=AR$7,0,$G13&gt;AR$7,0,AND(AR$7&gt;$G13,AR$7&lt;$H13),$N13/12*0.5,$H13&lt;AR$7,$N13/12)</f>
        <v>0</v>
      </c>
      <c r="AS13" s="23" cm="1">
        <f t="array" aca="1" ref="AS13" ca="1">_xlfn.IFS($F13&lt;=AS$7,0,$G13&gt;AS$7,0,AND(AS$7&gt;$G13,AS$7&lt;$H13),$N13/12*0.5,$H13&lt;AS$7,$N13/12)</f>
        <v>0</v>
      </c>
      <c r="AT13" s="23" cm="1">
        <f t="array" aca="1" ref="AT13" ca="1">_xlfn.IFS($F13&lt;=AT$7,0,$G13&gt;AT$7,0,AND(AT$7&gt;$G13,AT$7&lt;$H13),$N13/12*0.5,$H13&lt;AT$7,$N13/12)</f>
        <v>0</v>
      </c>
      <c r="AU13" s="23" cm="1">
        <f t="array" aca="1" ref="AU13" ca="1">_xlfn.IFS($F13&lt;=AU$7,0,$G13&gt;AU$7,0,AND(AU$7&gt;$G13,AU$7&lt;$H13),$N13/12*0.5,$H13&lt;AU$7,$N13/12)</f>
        <v>0</v>
      </c>
      <c r="AV13" s="23" cm="1">
        <f t="array" aca="1" ref="AV13" ca="1">_xlfn.IFS($F13&lt;=AV$7,0,$G13&gt;AV$7,0,AND(AV$7&gt;$G13,AV$7&lt;$H13),$N13/12*0.5,$H13&lt;AV$7,$N13/12)</f>
        <v>0</v>
      </c>
      <c r="AW13" s="23" cm="1">
        <f t="array" aca="1" ref="AW13" ca="1">_xlfn.IFS($F13&lt;=AW$7,0,$G13&gt;AW$7,0,AND(AW$7&gt;$G13,AW$7&lt;$H13),$N13/12*0.5,$H13&lt;AW$7,$N13/12)</f>
        <v>0</v>
      </c>
      <c r="AX13" s="23" cm="1">
        <f t="array" aca="1" ref="AX13" ca="1">_xlfn.IFS($F13&lt;=AX$7,0,$G13&gt;AX$7,0,AND(AX$7&gt;$G13,AX$7&lt;$H13),$N13/12*0.5,$H13&lt;AX$7,$N13/12)</f>
        <v>0</v>
      </c>
      <c r="AY13" s="23" cm="1">
        <f t="array" aca="1" ref="AY13" ca="1">_xlfn.IFS($F13&lt;=AY$7,0,$G13&gt;AY$7,0,AND(AY$7&gt;$G13,AY$7&lt;$H13),$N13/12*0.5,$H13&lt;AY$7,$N13/12)</f>
        <v>0</v>
      </c>
    </row>
    <row r="14" spans="1:89" ht="13" x14ac:dyDescent="0.15">
      <c r="A14" s="47"/>
      <c r="B14" s="87">
        <v>7</v>
      </c>
      <c r="C14" s="87" t="s">
        <v>47</v>
      </c>
      <c r="D14" s="88" t="s">
        <v>14</v>
      </c>
      <c r="E14" s="108">
        <v>44783</v>
      </c>
      <c r="F14" s="108">
        <v>46068</v>
      </c>
      <c r="G14" s="21">
        <f>E14+'Assumptions (START HERE)'!$C$17</f>
        <v>44963</v>
      </c>
      <c r="H14" s="21">
        <f>E14+'Assumptions (START HERE)'!$C$18</f>
        <v>45053</v>
      </c>
      <c r="I14" s="90"/>
      <c r="J14" s="23" cm="1">
        <f t="array" aca="1" ref="J14" ca="1">IF(ISBLANK(I14),
INDEX('Assumptions (START HERE)'!$B$23:$E$26,
MATCH(MID(CELL("filename",$A$1),FIND("]",CELL("filename",$A$1))+1,255),'Assumptions (START HERE)'!$B$23:$B$26,0),
MATCH(J$3,'Assumptions (START HERE)'!$B$23:$E$23,0)),I14)</f>
        <v>1350</v>
      </c>
      <c r="K14" s="90"/>
      <c r="L14" s="23" cm="1">
        <f t="array" aca="1" ref="L14" ca="1">IF(ISBLANK(K14),
INDEX('Assumptions (START HERE)'!$B$23:$E$26,
MATCH(MID(CELL("filename",$A$1),FIND("]",CELL("filename",$A$1))+1,255),'Assumptions (START HERE)'!$B$23:$B$26,0),
MATCH(L$3,'Assumptions (START HERE)'!$B$23:$E$23,0)),K14)</f>
        <v>1500</v>
      </c>
      <c r="M14" s="90"/>
      <c r="N14" s="23" cm="1">
        <f t="array" aca="1" ref="N14" ca="1">IF(ISBLANK(M14),
INDEX('Assumptions (START HERE)'!$B$23:$E$26,
MATCH(MID(CELL("filename",$A$1),FIND("]",CELL("filename",$A$1))+1,255),'Assumptions (START HERE)'!$B$23:$B$26,0),
MATCH(N$3,'Assumptions (START HERE)'!$B$23:$E$23,0)),M14)</f>
        <v>1550</v>
      </c>
      <c r="P14" s="23" cm="1">
        <f t="array" aca="1" ref="P14" ca="1">_xlfn.IFS($F14&lt;=P$7,0,$G14&gt;P$7,0,AND(P$7&gt;$G14,P$7&lt;$H14),$J14/12*0.5,$H14&lt;P$7,$J14/12)</f>
        <v>112.5</v>
      </c>
      <c r="Q14" s="23" cm="1">
        <f t="array" aca="1" ref="Q14" ca="1">_xlfn.IFS($F14&lt;=Q$7,0,$G14&gt;Q$7,0,AND(Q$7&gt;$G14,Q$7&lt;$H14),$J14/12*0.5,$H14&lt;Q$7,$J14/12)</f>
        <v>112.5</v>
      </c>
      <c r="R14" s="23" cm="1">
        <f t="array" aca="1" ref="R14" ca="1">_xlfn.IFS($F14&lt;=R$7,0,$G14&gt;R$7,0,AND(R$7&gt;$G14,R$7&lt;$H14),$J14/12*0.5,$H14&lt;R$7,$J14/12)</f>
        <v>112.5</v>
      </c>
      <c r="S14" s="23" cm="1">
        <f t="array" aca="1" ref="S14" ca="1">_xlfn.IFS($F14&lt;=S$7,0,$G14&gt;S$7,0,AND(S$7&gt;$G14,S$7&lt;$H14),$J14/12*0.5,$H14&lt;S$7,$J14/12)</f>
        <v>112.5</v>
      </c>
      <c r="T14" s="23" cm="1">
        <f t="array" aca="1" ref="T14" ca="1">_xlfn.IFS($F14&lt;=T$7,0,$G14&gt;T$7,0,AND(T$7&gt;$G14,T$7&lt;$H14),$J14/12*0.5,$H14&lt;T$7,$J14/12)</f>
        <v>112.5</v>
      </c>
      <c r="U14" s="23" cm="1">
        <f t="array" aca="1" ref="U14" ca="1">_xlfn.IFS($F14&lt;=U$7,0,$G14&gt;U$7,0,AND(U$7&gt;$G14,U$7&lt;$H14),$J14/12*0.5,$H14&lt;U$7,$J14/12)</f>
        <v>112.5</v>
      </c>
      <c r="V14" s="23" cm="1">
        <f t="array" aca="1" ref="V14" ca="1">_xlfn.IFS($F14&lt;=V$7,0,$G14&gt;V$7,0,AND(V$7&gt;$G14,V$7&lt;$H14),$J14/12*0.5,$H14&lt;V$7,$J14/12)</f>
        <v>112.5</v>
      </c>
      <c r="W14" s="23" cm="1">
        <f t="array" aca="1" ref="W14" ca="1">_xlfn.IFS($F14&lt;=W$7,0,$G14&gt;W$7,0,AND(W$7&gt;$G14,W$7&lt;$H14),$J14/12*0.5,$H14&lt;W$7,$J14/12)</f>
        <v>112.5</v>
      </c>
      <c r="X14" s="23" cm="1">
        <f t="array" aca="1" ref="X14" ca="1">_xlfn.IFS($F14&lt;=X$7,0,$G14&gt;X$7,0,AND(X$7&gt;$G14,X$7&lt;$H14),$J14/12*0.5,$H14&lt;X$7,$J14/12)</f>
        <v>112.5</v>
      </c>
      <c r="Y14" s="23" cm="1">
        <f t="array" aca="1" ref="Y14" ca="1">_xlfn.IFS($F14&lt;=Y$7,0,$G14&gt;Y$7,0,AND(Y$7&gt;$G14,Y$7&lt;$H14),$J14/12*0.5,$H14&lt;Y$7,$J14/12)</f>
        <v>112.5</v>
      </c>
      <c r="Z14" s="23" cm="1">
        <f t="array" aca="1" ref="Z14" ca="1">_xlfn.IFS($F14&lt;=Z$7,0,$G14&gt;Z$7,0,AND(Z$7&gt;$G14,Z$7&lt;$H14),$J14/12*0.5,$H14&lt;Z$7,$J14/12)</f>
        <v>112.5</v>
      </c>
      <c r="AA14" s="23" cm="1">
        <f t="array" aca="1" ref="AA14" ca="1">_xlfn.IFS($F14&lt;=AA$7,0,$G14&gt;AA$7,0,AND(AA$7&gt;$G14,AA$7&lt;$H14),$J14/12*0.5,$H14&lt;AA$7,$J14/12)</f>
        <v>112.5</v>
      </c>
      <c r="AB14" s="23" cm="1">
        <f t="array" aca="1" ref="AB14" ca="1">_xlfn.IFS($F14&lt;=AB$7,0,$G14&gt;AB$7,0,AND(AB$7&gt;$G14,AB$7&lt;$H14),$J14/12*0.5,$H14&lt;AB$7,$J14/12)</f>
        <v>112.5</v>
      </c>
      <c r="AC14" s="23" cm="1">
        <f t="array" aca="1" ref="AC14" ca="1">_xlfn.IFS($F14&lt;=AC$7,0,$G14&gt;AC$7,0,AND(AC$7&gt;$G14,AC$7&lt;$H14),$L14/12*0.5,$H14&lt;AC$7,$L14/12)</f>
        <v>125</v>
      </c>
      <c r="AD14" s="23" cm="1">
        <f t="array" aca="1" ref="AD14" ca="1">_xlfn.IFS($F14&lt;=AD$7,0,$G14&gt;AD$7,0,AND(AD$7&gt;$G14,AD$7&lt;$H14),$L14/12*0.5,$H14&lt;AD$7,$L14/12)</f>
        <v>0</v>
      </c>
      <c r="AE14" s="23" cm="1">
        <f t="array" aca="1" ref="AE14" ca="1">_xlfn.IFS($F14&lt;=AE$7,0,$G14&gt;AE$7,0,AND(AE$7&gt;$G14,AE$7&lt;$H14),$L14/12*0.5,$H14&lt;AE$7,$L14/12)</f>
        <v>0</v>
      </c>
      <c r="AF14" s="23" cm="1">
        <f t="array" aca="1" ref="AF14" ca="1">_xlfn.IFS($F14&lt;=AF$7,0,$G14&gt;AF$7,0,AND(AF$7&gt;$G14,AF$7&lt;$H14),$L14/12*0.5,$H14&lt;AF$7,$L14/12)</f>
        <v>0</v>
      </c>
      <c r="AG14" s="23" cm="1">
        <f t="array" aca="1" ref="AG14" ca="1">_xlfn.IFS($F14&lt;=AG$7,0,$G14&gt;AG$7,0,AND(AG$7&gt;$G14,AG$7&lt;$H14),$L14/12*0.5,$H14&lt;AG$7,$L14/12)</f>
        <v>0</v>
      </c>
      <c r="AH14" s="23" cm="1">
        <f t="array" aca="1" ref="AH14" ca="1">_xlfn.IFS($F14&lt;=AH$7,0,$G14&gt;AH$7,0,AND(AH$7&gt;$G14,AH$7&lt;$H14),$L14/12*0.5,$H14&lt;AH$7,$L14/12)</f>
        <v>0</v>
      </c>
      <c r="AI14" s="23" cm="1">
        <f t="array" aca="1" ref="AI14" ca="1">_xlfn.IFS($F14&lt;=AI$7,0,$G14&gt;AI$7,0,AND(AI$7&gt;$G14,AI$7&lt;$H14),$L14/12*0.5,$H14&lt;AI$7,$L14/12)</f>
        <v>0</v>
      </c>
      <c r="AJ14" s="23" cm="1">
        <f t="array" aca="1" ref="AJ14" ca="1">_xlfn.IFS($F14&lt;=AJ$7,0,$G14&gt;AJ$7,0,AND(AJ$7&gt;$G14,AJ$7&lt;$H14),$L14/12*0.5,$H14&lt;AJ$7,$L14/12)</f>
        <v>0</v>
      </c>
      <c r="AK14" s="23" cm="1">
        <f t="array" aca="1" ref="AK14" ca="1">_xlfn.IFS($F14&lt;=AK$7,0,$G14&gt;AK$7,0,AND(AK$7&gt;$G14,AK$7&lt;$H14),$L14/12*0.5,$H14&lt;AK$7,$L14/12)</f>
        <v>0</v>
      </c>
      <c r="AL14" s="23" cm="1">
        <f t="array" aca="1" ref="AL14" ca="1">_xlfn.IFS($F14&lt;=AL$7,0,$G14&gt;AL$7,0,AND(AL$7&gt;$G14,AL$7&lt;$H14),$L14/12*0.5,$H14&lt;AL$7,$L14/12)</f>
        <v>0</v>
      </c>
      <c r="AM14" s="23" cm="1">
        <f t="array" aca="1" ref="AM14" ca="1">_xlfn.IFS($F14&lt;=AM$7,0,$G14&gt;AM$7,0,AND(AM$7&gt;$G14,AM$7&lt;$H14),$L14/12*0.5,$H14&lt;AM$7,$L14/12)</f>
        <v>0</v>
      </c>
      <c r="AN14" s="23" cm="1">
        <f t="array" aca="1" ref="AN14" ca="1">_xlfn.IFS($F14&lt;=AN$7,0,$G14&gt;AN$7,0,AND(AN$7&gt;$G14,AN$7&lt;$H14),$L14/12*0.5,$H14&lt;AN$7,$L14/12)</f>
        <v>0</v>
      </c>
      <c r="AO14" s="23" cm="1">
        <f t="array" aca="1" ref="AO14" ca="1">_xlfn.IFS($F14&lt;=AO$7,0,$G14&gt;AO$7,0,AND(AO$7&gt;$G14,AO$7&lt;$H14),$N14/12*0.5,$H14&lt;AO$7,$N14/12)</f>
        <v>0</v>
      </c>
      <c r="AP14" s="23" cm="1">
        <f t="array" aca="1" ref="AP14" ca="1">_xlfn.IFS($F14&lt;=AP$7,0,$G14&gt;AP$7,0,AND(AP$7&gt;$G14,AP$7&lt;$H14),$N14/12*0.5,$H14&lt;AP$7,$N14/12)</f>
        <v>0</v>
      </c>
      <c r="AQ14" s="23" cm="1">
        <f t="array" aca="1" ref="AQ14" ca="1">_xlfn.IFS($F14&lt;=AQ$7,0,$G14&gt;AQ$7,0,AND(AQ$7&gt;$G14,AQ$7&lt;$H14),$N14/12*0.5,$H14&lt;AQ$7,$N14/12)</f>
        <v>0</v>
      </c>
      <c r="AR14" s="23" cm="1">
        <f t="array" aca="1" ref="AR14" ca="1">_xlfn.IFS($F14&lt;=AR$7,0,$G14&gt;AR$7,0,AND(AR$7&gt;$G14,AR$7&lt;$H14),$N14/12*0.5,$H14&lt;AR$7,$N14/12)</f>
        <v>0</v>
      </c>
      <c r="AS14" s="23" cm="1">
        <f t="array" aca="1" ref="AS14" ca="1">_xlfn.IFS($F14&lt;=AS$7,0,$G14&gt;AS$7,0,AND(AS$7&gt;$G14,AS$7&lt;$H14),$N14/12*0.5,$H14&lt;AS$7,$N14/12)</f>
        <v>0</v>
      </c>
      <c r="AT14" s="23" cm="1">
        <f t="array" aca="1" ref="AT14" ca="1">_xlfn.IFS($F14&lt;=AT$7,0,$G14&gt;AT$7,0,AND(AT$7&gt;$G14,AT$7&lt;$H14),$N14/12*0.5,$H14&lt;AT$7,$N14/12)</f>
        <v>0</v>
      </c>
      <c r="AU14" s="23" cm="1">
        <f t="array" aca="1" ref="AU14" ca="1">_xlfn.IFS($F14&lt;=AU$7,0,$G14&gt;AU$7,0,AND(AU$7&gt;$G14,AU$7&lt;$H14),$N14/12*0.5,$H14&lt;AU$7,$N14/12)</f>
        <v>0</v>
      </c>
      <c r="AV14" s="23" cm="1">
        <f t="array" aca="1" ref="AV14" ca="1">_xlfn.IFS($F14&lt;=AV$7,0,$G14&gt;AV$7,0,AND(AV$7&gt;$G14,AV$7&lt;$H14),$N14/12*0.5,$H14&lt;AV$7,$N14/12)</f>
        <v>0</v>
      </c>
      <c r="AW14" s="23" cm="1">
        <f t="array" aca="1" ref="AW14" ca="1">_xlfn.IFS($F14&lt;=AW$7,0,$G14&gt;AW$7,0,AND(AW$7&gt;$G14,AW$7&lt;$H14),$N14/12*0.5,$H14&lt;AW$7,$N14/12)</f>
        <v>0</v>
      </c>
      <c r="AX14" s="23" cm="1">
        <f t="array" aca="1" ref="AX14" ca="1">_xlfn.IFS($F14&lt;=AX$7,0,$G14&gt;AX$7,0,AND(AX$7&gt;$G14,AX$7&lt;$H14),$N14/12*0.5,$H14&lt;AX$7,$N14/12)</f>
        <v>0</v>
      </c>
      <c r="AY14" s="23" cm="1">
        <f t="array" aca="1" ref="AY14" ca="1">_xlfn.IFS($F14&lt;=AY$7,0,$G14&gt;AY$7,0,AND(AY$7&gt;$G14,AY$7&lt;$H14),$N14/12*0.5,$H14&lt;AY$7,$N14/12)</f>
        <v>0</v>
      </c>
    </row>
    <row r="15" spans="1:89" ht="13" x14ac:dyDescent="0.15">
      <c r="A15" s="47"/>
      <c r="B15" s="87">
        <v>8</v>
      </c>
      <c r="C15" s="87" t="s">
        <v>48</v>
      </c>
      <c r="D15" s="88" t="s">
        <v>15</v>
      </c>
      <c r="E15" s="108">
        <v>44867</v>
      </c>
      <c r="F15" s="108">
        <v>46068</v>
      </c>
      <c r="G15" s="21">
        <f>E15+'Assumptions (START HERE)'!$C$17</f>
        <v>45047</v>
      </c>
      <c r="H15" s="21">
        <f>E15+'Assumptions (START HERE)'!$C$18</f>
        <v>45137</v>
      </c>
      <c r="I15" s="90"/>
      <c r="J15" s="23" cm="1">
        <f t="array" aca="1" ref="J15" ca="1">IF(ISBLANK(I15),
INDEX('Assumptions (START HERE)'!$B$23:$E$26,
MATCH(MID(CELL("filename",$A$1),FIND("]",CELL("filename",$A$1))+1,255),'Assumptions (START HERE)'!$B$23:$B$26,0),
MATCH(J$3,'Assumptions (START HERE)'!$B$23:$E$23,0)),I15)</f>
        <v>1350</v>
      </c>
      <c r="K15" s="90"/>
      <c r="L15" s="23" cm="1">
        <f t="array" aca="1" ref="L15" ca="1">IF(ISBLANK(K15),
INDEX('Assumptions (START HERE)'!$B$23:$E$26,
MATCH(MID(CELL("filename",$A$1),FIND("]",CELL("filename",$A$1))+1,255),'Assumptions (START HERE)'!$B$23:$B$26,0),
MATCH(L$3,'Assumptions (START HERE)'!$B$23:$E$23,0)),K15)</f>
        <v>1500</v>
      </c>
      <c r="M15" s="90"/>
      <c r="N15" s="23" cm="1">
        <f t="array" aca="1" ref="N15" ca="1">IF(ISBLANK(M15),
INDEX('Assumptions (START HERE)'!$B$23:$E$26,
MATCH(MID(CELL("filename",$A$1),FIND("]",CELL("filename",$A$1))+1,255),'Assumptions (START HERE)'!$B$23:$B$26,0),
MATCH(N$3,'Assumptions (START HERE)'!$B$23:$E$23,0)),M15)</f>
        <v>1550</v>
      </c>
      <c r="P15" s="23" cm="1">
        <f t="array" aca="1" ref="P15" ca="1">_xlfn.IFS($F15&lt;=P$7,0,$G15&gt;P$7,0,AND(P$7&gt;$G15,P$7&lt;$H15),$J15/12*0.5,$H15&lt;P$7,$J15/12)</f>
        <v>112.5</v>
      </c>
      <c r="Q15" s="23" cm="1">
        <f t="array" aca="1" ref="Q15" ca="1">_xlfn.IFS($F15&lt;=Q$7,0,$G15&gt;Q$7,0,AND(Q$7&gt;$G15,Q$7&lt;$H15),$J15/12*0.5,$H15&lt;Q$7,$J15/12)</f>
        <v>112.5</v>
      </c>
      <c r="R15" s="23" cm="1">
        <f t="array" aca="1" ref="R15" ca="1">_xlfn.IFS($F15&lt;=R$7,0,$G15&gt;R$7,0,AND(R$7&gt;$G15,R$7&lt;$H15),$J15/12*0.5,$H15&lt;R$7,$J15/12)</f>
        <v>112.5</v>
      </c>
      <c r="S15" s="23" cm="1">
        <f t="array" aca="1" ref="S15" ca="1">_xlfn.IFS($F15&lt;=S$7,0,$G15&gt;S$7,0,AND(S$7&gt;$G15,S$7&lt;$H15),$J15/12*0.5,$H15&lt;S$7,$J15/12)</f>
        <v>112.5</v>
      </c>
      <c r="T15" s="23" cm="1">
        <f t="array" aca="1" ref="T15" ca="1">_xlfn.IFS($F15&lt;=T$7,0,$G15&gt;T$7,0,AND(T$7&gt;$G15,T$7&lt;$H15),$J15/12*0.5,$H15&lt;T$7,$J15/12)</f>
        <v>112.5</v>
      </c>
      <c r="U15" s="23" cm="1">
        <f t="array" aca="1" ref="U15" ca="1">_xlfn.IFS($F15&lt;=U$7,0,$G15&gt;U$7,0,AND(U$7&gt;$G15,U$7&lt;$H15),$J15/12*0.5,$H15&lt;U$7,$J15/12)</f>
        <v>112.5</v>
      </c>
      <c r="V15" s="23" cm="1">
        <f t="array" aca="1" ref="V15" ca="1">_xlfn.IFS($F15&lt;=V$7,0,$G15&gt;V$7,0,AND(V$7&gt;$G15,V$7&lt;$H15),$J15/12*0.5,$H15&lt;V$7,$J15/12)</f>
        <v>112.5</v>
      </c>
      <c r="W15" s="23" cm="1">
        <f t="array" aca="1" ref="W15" ca="1">_xlfn.IFS($F15&lt;=W$7,0,$G15&gt;W$7,0,AND(W$7&gt;$G15,W$7&lt;$H15),$J15/12*0.5,$H15&lt;W$7,$J15/12)</f>
        <v>112.5</v>
      </c>
      <c r="X15" s="23" cm="1">
        <f t="array" aca="1" ref="X15" ca="1">_xlfn.IFS($F15&lt;=X$7,0,$G15&gt;X$7,0,AND(X$7&gt;$G15,X$7&lt;$H15),$J15/12*0.5,$H15&lt;X$7,$J15/12)</f>
        <v>112.5</v>
      </c>
      <c r="Y15" s="23" cm="1">
        <f t="array" aca="1" ref="Y15" ca="1">_xlfn.IFS($F15&lt;=Y$7,0,$G15&gt;Y$7,0,AND(Y$7&gt;$G15,Y$7&lt;$H15),$J15/12*0.5,$H15&lt;Y$7,$J15/12)</f>
        <v>112.5</v>
      </c>
      <c r="Z15" s="23" cm="1">
        <f t="array" aca="1" ref="Z15" ca="1">_xlfn.IFS($F15&lt;=Z$7,0,$G15&gt;Z$7,0,AND(Z$7&gt;$G15,Z$7&lt;$H15),$J15/12*0.5,$H15&lt;Z$7,$J15/12)</f>
        <v>112.5</v>
      </c>
      <c r="AA15" s="23" cm="1">
        <f t="array" aca="1" ref="AA15" ca="1">_xlfn.IFS($F15&lt;=AA$7,0,$G15&gt;AA$7,0,AND(AA$7&gt;$G15,AA$7&lt;$H15),$J15/12*0.5,$H15&lt;AA$7,$J15/12)</f>
        <v>112.5</v>
      </c>
      <c r="AB15" s="23" cm="1">
        <f t="array" aca="1" ref="AB15" ca="1">_xlfn.IFS($F15&lt;=AB$7,0,$G15&gt;AB$7,0,AND(AB$7&gt;$G15,AB$7&lt;$H15),$J15/12*0.5,$H15&lt;AB$7,$J15/12)</f>
        <v>112.5</v>
      </c>
      <c r="AC15" s="23" cm="1">
        <f t="array" aca="1" ref="AC15" ca="1">_xlfn.IFS($F15&lt;=AC$7,0,$G15&gt;AC$7,0,AND(AC$7&gt;$G15,AC$7&lt;$H15),$L15/12*0.5,$H15&lt;AC$7,$L15/12)</f>
        <v>125</v>
      </c>
      <c r="AD15" s="23" cm="1">
        <f t="array" aca="1" ref="AD15" ca="1">_xlfn.IFS($F15&lt;=AD$7,0,$G15&gt;AD$7,0,AND(AD$7&gt;$G15,AD$7&lt;$H15),$L15/12*0.5,$H15&lt;AD$7,$L15/12)</f>
        <v>0</v>
      </c>
      <c r="AE15" s="23" cm="1">
        <f t="array" aca="1" ref="AE15" ca="1">_xlfn.IFS($F15&lt;=AE$7,0,$G15&gt;AE$7,0,AND(AE$7&gt;$G15,AE$7&lt;$H15),$L15/12*0.5,$H15&lt;AE$7,$L15/12)</f>
        <v>0</v>
      </c>
      <c r="AF15" s="23" cm="1">
        <f t="array" aca="1" ref="AF15" ca="1">_xlfn.IFS($F15&lt;=AF$7,0,$G15&gt;AF$7,0,AND(AF$7&gt;$G15,AF$7&lt;$H15),$L15/12*0.5,$H15&lt;AF$7,$L15/12)</f>
        <v>0</v>
      </c>
      <c r="AG15" s="23" cm="1">
        <f t="array" aca="1" ref="AG15" ca="1">_xlfn.IFS($F15&lt;=AG$7,0,$G15&gt;AG$7,0,AND(AG$7&gt;$G15,AG$7&lt;$H15),$L15/12*0.5,$H15&lt;AG$7,$L15/12)</f>
        <v>0</v>
      </c>
      <c r="AH15" s="23" cm="1">
        <f t="array" aca="1" ref="AH15" ca="1">_xlfn.IFS($F15&lt;=AH$7,0,$G15&gt;AH$7,0,AND(AH$7&gt;$G15,AH$7&lt;$H15),$L15/12*0.5,$H15&lt;AH$7,$L15/12)</f>
        <v>0</v>
      </c>
      <c r="AI15" s="23" cm="1">
        <f t="array" aca="1" ref="AI15" ca="1">_xlfn.IFS($F15&lt;=AI$7,0,$G15&gt;AI$7,0,AND(AI$7&gt;$G15,AI$7&lt;$H15),$L15/12*0.5,$H15&lt;AI$7,$L15/12)</f>
        <v>0</v>
      </c>
      <c r="AJ15" s="23" cm="1">
        <f t="array" aca="1" ref="AJ15" ca="1">_xlfn.IFS($F15&lt;=AJ$7,0,$G15&gt;AJ$7,0,AND(AJ$7&gt;$G15,AJ$7&lt;$H15),$L15/12*0.5,$H15&lt;AJ$7,$L15/12)</f>
        <v>0</v>
      </c>
      <c r="AK15" s="23" cm="1">
        <f t="array" aca="1" ref="AK15" ca="1">_xlfn.IFS($F15&lt;=AK$7,0,$G15&gt;AK$7,0,AND(AK$7&gt;$G15,AK$7&lt;$H15),$L15/12*0.5,$H15&lt;AK$7,$L15/12)</f>
        <v>0</v>
      </c>
      <c r="AL15" s="23" cm="1">
        <f t="array" aca="1" ref="AL15" ca="1">_xlfn.IFS($F15&lt;=AL$7,0,$G15&gt;AL$7,0,AND(AL$7&gt;$G15,AL$7&lt;$H15),$L15/12*0.5,$H15&lt;AL$7,$L15/12)</f>
        <v>0</v>
      </c>
      <c r="AM15" s="23" cm="1">
        <f t="array" aca="1" ref="AM15" ca="1">_xlfn.IFS($F15&lt;=AM$7,0,$G15&gt;AM$7,0,AND(AM$7&gt;$G15,AM$7&lt;$H15),$L15/12*0.5,$H15&lt;AM$7,$L15/12)</f>
        <v>0</v>
      </c>
      <c r="AN15" s="23" cm="1">
        <f t="array" aca="1" ref="AN15" ca="1">_xlfn.IFS($F15&lt;=AN$7,0,$G15&gt;AN$7,0,AND(AN$7&gt;$G15,AN$7&lt;$H15),$L15/12*0.5,$H15&lt;AN$7,$L15/12)</f>
        <v>0</v>
      </c>
      <c r="AO15" s="23" cm="1">
        <f t="array" aca="1" ref="AO15" ca="1">_xlfn.IFS($F15&lt;=AO$7,0,$G15&gt;AO$7,0,AND(AO$7&gt;$G15,AO$7&lt;$H15),$N15/12*0.5,$H15&lt;AO$7,$N15/12)</f>
        <v>0</v>
      </c>
      <c r="AP15" s="23" cm="1">
        <f t="array" aca="1" ref="AP15" ca="1">_xlfn.IFS($F15&lt;=AP$7,0,$G15&gt;AP$7,0,AND(AP$7&gt;$G15,AP$7&lt;$H15),$N15/12*0.5,$H15&lt;AP$7,$N15/12)</f>
        <v>0</v>
      </c>
      <c r="AQ15" s="23" cm="1">
        <f t="array" aca="1" ref="AQ15" ca="1">_xlfn.IFS($F15&lt;=AQ$7,0,$G15&gt;AQ$7,0,AND(AQ$7&gt;$G15,AQ$7&lt;$H15),$N15/12*0.5,$H15&lt;AQ$7,$N15/12)</f>
        <v>0</v>
      </c>
      <c r="AR15" s="23" cm="1">
        <f t="array" aca="1" ref="AR15" ca="1">_xlfn.IFS($F15&lt;=AR$7,0,$G15&gt;AR$7,0,AND(AR$7&gt;$G15,AR$7&lt;$H15),$N15/12*0.5,$H15&lt;AR$7,$N15/12)</f>
        <v>0</v>
      </c>
      <c r="AS15" s="23" cm="1">
        <f t="array" aca="1" ref="AS15" ca="1">_xlfn.IFS($F15&lt;=AS$7,0,$G15&gt;AS$7,0,AND(AS$7&gt;$G15,AS$7&lt;$H15),$N15/12*0.5,$H15&lt;AS$7,$N15/12)</f>
        <v>0</v>
      </c>
      <c r="AT15" s="23" cm="1">
        <f t="array" aca="1" ref="AT15" ca="1">_xlfn.IFS($F15&lt;=AT$7,0,$G15&gt;AT$7,0,AND(AT$7&gt;$G15,AT$7&lt;$H15),$N15/12*0.5,$H15&lt;AT$7,$N15/12)</f>
        <v>0</v>
      </c>
      <c r="AU15" s="23" cm="1">
        <f t="array" aca="1" ref="AU15" ca="1">_xlfn.IFS($F15&lt;=AU$7,0,$G15&gt;AU$7,0,AND(AU$7&gt;$G15,AU$7&lt;$H15),$N15/12*0.5,$H15&lt;AU$7,$N15/12)</f>
        <v>0</v>
      </c>
      <c r="AV15" s="23" cm="1">
        <f t="array" aca="1" ref="AV15" ca="1">_xlfn.IFS($F15&lt;=AV$7,0,$G15&gt;AV$7,0,AND(AV$7&gt;$G15,AV$7&lt;$H15),$N15/12*0.5,$H15&lt;AV$7,$N15/12)</f>
        <v>0</v>
      </c>
      <c r="AW15" s="23" cm="1">
        <f t="array" aca="1" ref="AW15" ca="1">_xlfn.IFS($F15&lt;=AW$7,0,$G15&gt;AW$7,0,AND(AW$7&gt;$G15,AW$7&lt;$H15),$N15/12*0.5,$H15&lt;AW$7,$N15/12)</f>
        <v>0</v>
      </c>
      <c r="AX15" s="23" cm="1">
        <f t="array" aca="1" ref="AX15" ca="1">_xlfn.IFS($F15&lt;=AX$7,0,$G15&gt;AX$7,0,AND(AX$7&gt;$G15,AX$7&lt;$H15),$N15/12*0.5,$H15&lt;AX$7,$N15/12)</f>
        <v>0</v>
      </c>
      <c r="AY15" s="23" cm="1">
        <f t="array" aca="1" ref="AY15" ca="1">_xlfn.IFS($F15&lt;=AY$7,0,$G15&gt;AY$7,0,AND(AY$7&gt;$G15,AY$7&lt;$H15),$N15/12*0.5,$H15&lt;AY$7,$N15/12)</f>
        <v>0</v>
      </c>
    </row>
    <row r="16" spans="1:89" ht="13" x14ac:dyDescent="0.15">
      <c r="A16" s="47"/>
      <c r="B16" s="87">
        <v>9</v>
      </c>
      <c r="C16" s="87" t="s">
        <v>49</v>
      </c>
      <c r="D16" s="88" t="s">
        <v>14</v>
      </c>
      <c r="E16" s="108">
        <v>44867</v>
      </c>
      <c r="F16" s="108">
        <v>46006</v>
      </c>
      <c r="G16" s="21">
        <f>E16+'Assumptions (START HERE)'!$C$17</f>
        <v>45047</v>
      </c>
      <c r="H16" s="21">
        <f>E16+'Assumptions (START HERE)'!$C$18</f>
        <v>45137</v>
      </c>
      <c r="I16" s="90">
        <v>500</v>
      </c>
      <c r="J16" s="23" cm="1">
        <f t="array" aca="1" ref="J16" ca="1">IF(ISBLANK(I16),
INDEX('Assumptions (START HERE)'!$B$23:$E$26,
MATCH(MID(CELL("filename",$A$1),FIND("]",CELL("filename",$A$1))+1,255),'Assumptions (START HERE)'!$B$23:$B$26,0),
MATCH(J$3,'Assumptions (START HERE)'!$B$23:$E$23,0)),I16)</f>
        <v>500</v>
      </c>
      <c r="K16" s="90">
        <v>500</v>
      </c>
      <c r="L16" s="23" cm="1">
        <f t="array" aca="1" ref="L16" ca="1">IF(ISBLANK(K16),
INDEX('Assumptions (START HERE)'!$B$23:$E$26,
MATCH(MID(CELL("filename",$A$1),FIND("]",CELL("filename",$A$1))+1,255),'Assumptions (START HERE)'!$B$23:$B$26,0),
MATCH(L$3,'Assumptions (START HERE)'!$B$23:$E$23,0)),K16)</f>
        <v>500</v>
      </c>
      <c r="M16" s="90">
        <v>500</v>
      </c>
      <c r="N16" s="23" cm="1">
        <f t="array" aca="1" ref="N16" ca="1">IF(ISBLANK(M16),
INDEX('Assumptions (START HERE)'!$B$23:$E$26,
MATCH(MID(CELL("filename",$A$1),FIND("]",CELL("filename",$A$1))+1,255),'Assumptions (START HERE)'!$B$23:$B$26,0),
MATCH(N$3,'Assumptions (START HERE)'!$B$23:$E$23,0)),M16)</f>
        <v>500</v>
      </c>
      <c r="P16" s="23" cm="1">
        <f t="array" aca="1" ref="P16" ca="1">_xlfn.IFS($F16&lt;=P$7,0,$G16&gt;P$7,0,AND(P$7&gt;$G16,P$7&lt;$H16),$J16/12*0.5,$H16&lt;P$7,$J16/12)</f>
        <v>41.666666666666664</v>
      </c>
      <c r="Q16" s="23" cm="1">
        <f t="array" aca="1" ref="Q16" ca="1">_xlfn.IFS($F16&lt;=Q$7,0,$G16&gt;Q$7,0,AND(Q$7&gt;$G16,Q$7&lt;$H16),$J16/12*0.5,$H16&lt;Q$7,$J16/12)</f>
        <v>41.666666666666664</v>
      </c>
      <c r="R16" s="23" cm="1">
        <f t="array" aca="1" ref="R16" ca="1">_xlfn.IFS($F16&lt;=R$7,0,$G16&gt;R$7,0,AND(R$7&gt;$G16,R$7&lt;$H16),$J16/12*0.5,$H16&lt;R$7,$J16/12)</f>
        <v>41.666666666666664</v>
      </c>
      <c r="S16" s="23" cm="1">
        <f t="array" aca="1" ref="S16" ca="1">_xlfn.IFS($F16&lt;=S$7,0,$G16&gt;S$7,0,AND(S$7&gt;$G16,S$7&lt;$H16),$J16/12*0.5,$H16&lt;S$7,$J16/12)</f>
        <v>41.666666666666664</v>
      </c>
      <c r="T16" s="23" cm="1">
        <f t="array" aca="1" ref="T16" ca="1">_xlfn.IFS($F16&lt;=T$7,0,$G16&gt;T$7,0,AND(T$7&gt;$G16,T$7&lt;$H16),$J16/12*0.5,$H16&lt;T$7,$J16/12)</f>
        <v>41.666666666666664</v>
      </c>
      <c r="U16" s="23" cm="1">
        <f t="array" aca="1" ref="U16" ca="1">_xlfn.IFS($F16&lt;=U$7,0,$G16&gt;U$7,0,AND(U$7&gt;$G16,U$7&lt;$H16),$J16/12*0.5,$H16&lt;U$7,$J16/12)</f>
        <v>41.666666666666664</v>
      </c>
      <c r="V16" s="23" cm="1">
        <f t="array" aca="1" ref="V16" ca="1">_xlfn.IFS($F16&lt;=V$7,0,$G16&gt;V$7,0,AND(V$7&gt;$G16,V$7&lt;$H16),$J16/12*0.5,$H16&lt;V$7,$J16/12)</f>
        <v>41.666666666666664</v>
      </c>
      <c r="W16" s="23" cm="1">
        <f t="array" aca="1" ref="W16" ca="1">_xlfn.IFS($F16&lt;=W$7,0,$G16&gt;W$7,0,AND(W$7&gt;$G16,W$7&lt;$H16),$J16/12*0.5,$H16&lt;W$7,$J16/12)</f>
        <v>41.666666666666664</v>
      </c>
      <c r="X16" s="23" cm="1">
        <f t="array" aca="1" ref="X16" ca="1">_xlfn.IFS($F16&lt;=X$7,0,$G16&gt;X$7,0,AND(X$7&gt;$G16,X$7&lt;$H16),$J16/12*0.5,$H16&lt;X$7,$J16/12)</f>
        <v>41.666666666666664</v>
      </c>
      <c r="Y16" s="23" cm="1">
        <f t="array" aca="1" ref="Y16" ca="1">_xlfn.IFS($F16&lt;=Y$7,0,$G16&gt;Y$7,0,AND(Y$7&gt;$G16,Y$7&lt;$H16),$J16/12*0.5,$H16&lt;Y$7,$J16/12)</f>
        <v>41.666666666666664</v>
      </c>
      <c r="Z16" s="23" cm="1">
        <f t="array" aca="1" ref="Z16" ca="1">_xlfn.IFS($F16&lt;=Z$7,0,$G16&gt;Z$7,0,AND(Z$7&gt;$G16,Z$7&lt;$H16),$J16/12*0.5,$H16&lt;Z$7,$J16/12)</f>
        <v>41.666666666666664</v>
      </c>
      <c r="AA16" s="23" cm="1">
        <f t="array" aca="1" ref="AA16" ca="1">_xlfn.IFS($F16&lt;=AA$7,0,$G16&gt;AA$7,0,AND(AA$7&gt;$G16,AA$7&lt;$H16),$J16/12*0.5,$H16&lt;AA$7,$J16/12)</f>
        <v>41.666666666666664</v>
      </c>
      <c r="AB16" s="23" cm="1">
        <f t="array" aca="1" ref="AB16" ca="1">_xlfn.IFS($F16&lt;=AB$7,0,$G16&gt;AB$7,0,AND(AB$7&gt;$G16,AB$7&lt;$H16),$J16/12*0.5,$H16&lt;AB$7,$J16/12)</f>
        <v>0</v>
      </c>
      <c r="AC16" s="23" cm="1">
        <f t="array" aca="1" ref="AC16" ca="1">_xlfn.IFS($F16&lt;=AC$7,0,$G16&gt;AC$7,0,AND(AC$7&gt;$G16,AC$7&lt;$H16),$L16/12*0.5,$H16&lt;AC$7,$L16/12)</f>
        <v>0</v>
      </c>
      <c r="AD16" s="23" cm="1">
        <f t="array" aca="1" ref="AD16" ca="1">_xlfn.IFS($F16&lt;=AD$7,0,$G16&gt;AD$7,0,AND(AD$7&gt;$G16,AD$7&lt;$H16),$L16/12*0.5,$H16&lt;AD$7,$L16/12)</f>
        <v>0</v>
      </c>
      <c r="AE16" s="23" cm="1">
        <f t="array" aca="1" ref="AE16" ca="1">_xlfn.IFS($F16&lt;=AE$7,0,$G16&gt;AE$7,0,AND(AE$7&gt;$G16,AE$7&lt;$H16),$L16/12*0.5,$H16&lt;AE$7,$L16/12)</f>
        <v>0</v>
      </c>
      <c r="AF16" s="23" cm="1">
        <f t="array" aca="1" ref="AF16" ca="1">_xlfn.IFS($F16&lt;=AF$7,0,$G16&gt;AF$7,0,AND(AF$7&gt;$G16,AF$7&lt;$H16),$L16/12*0.5,$H16&lt;AF$7,$L16/12)</f>
        <v>0</v>
      </c>
      <c r="AG16" s="23" cm="1">
        <f t="array" aca="1" ref="AG16" ca="1">_xlfn.IFS($F16&lt;=AG$7,0,$G16&gt;AG$7,0,AND(AG$7&gt;$G16,AG$7&lt;$H16),$L16/12*0.5,$H16&lt;AG$7,$L16/12)</f>
        <v>0</v>
      </c>
      <c r="AH16" s="23" cm="1">
        <f t="array" aca="1" ref="AH16" ca="1">_xlfn.IFS($F16&lt;=AH$7,0,$G16&gt;AH$7,0,AND(AH$7&gt;$G16,AH$7&lt;$H16),$L16/12*0.5,$H16&lt;AH$7,$L16/12)</f>
        <v>0</v>
      </c>
      <c r="AI16" s="23" cm="1">
        <f t="array" aca="1" ref="AI16" ca="1">_xlfn.IFS($F16&lt;=AI$7,0,$G16&gt;AI$7,0,AND(AI$7&gt;$G16,AI$7&lt;$H16),$L16/12*0.5,$H16&lt;AI$7,$L16/12)</f>
        <v>0</v>
      </c>
      <c r="AJ16" s="23" cm="1">
        <f t="array" aca="1" ref="AJ16" ca="1">_xlfn.IFS($F16&lt;=AJ$7,0,$G16&gt;AJ$7,0,AND(AJ$7&gt;$G16,AJ$7&lt;$H16),$L16/12*0.5,$H16&lt;AJ$7,$L16/12)</f>
        <v>0</v>
      </c>
      <c r="AK16" s="23" cm="1">
        <f t="array" aca="1" ref="AK16" ca="1">_xlfn.IFS($F16&lt;=AK$7,0,$G16&gt;AK$7,0,AND(AK$7&gt;$G16,AK$7&lt;$H16),$L16/12*0.5,$H16&lt;AK$7,$L16/12)</f>
        <v>0</v>
      </c>
      <c r="AL16" s="23" cm="1">
        <f t="array" aca="1" ref="AL16" ca="1">_xlfn.IFS($F16&lt;=AL$7,0,$G16&gt;AL$7,0,AND(AL$7&gt;$G16,AL$7&lt;$H16),$L16/12*0.5,$H16&lt;AL$7,$L16/12)</f>
        <v>0</v>
      </c>
      <c r="AM16" s="23" cm="1">
        <f t="array" aca="1" ref="AM16" ca="1">_xlfn.IFS($F16&lt;=AM$7,0,$G16&gt;AM$7,0,AND(AM$7&gt;$G16,AM$7&lt;$H16),$L16/12*0.5,$H16&lt;AM$7,$L16/12)</f>
        <v>0</v>
      </c>
      <c r="AN16" s="23" cm="1">
        <f t="array" aca="1" ref="AN16" ca="1">_xlfn.IFS($F16&lt;=AN$7,0,$G16&gt;AN$7,0,AND(AN$7&gt;$G16,AN$7&lt;$H16),$L16/12*0.5,$H16&lt;AN$7,$L16/12)</f>
        <v>0</v>
      </c>
      <c r="AO16" s="23" cm="1">
        <f t="array" aca="1" ref="AO16" ca="1">_xlfn.IFS($F16&lt;=AO$7,0,$G16&gt;AO$7,0,AND(AO$7&gt;$G16,AO$7&lt;$H16),$N16/12*0.5,$H16&lt;AO$7,$N16/12)</f>
        <v>0</v>
      </c>
      <c r="AP16" s="23" cm="1">
        <f t="array" aca="1" ref="AP16" ca="1">_xlfn.IFS($F16&lt;=AP$7,0,$G16&gt;AP$7,0,AND(AP$7&gt;$G16,AP$7&lt;$H16),$N16/12*0.5,$H16&lt;AP$7,$N16/12)</f>
        <v>0</v>
      </c>
      <c r="AQ16" s="23" cm="1">
        <f t="array" aca="1" ref="AQ16" ca="1">_xlfn.IFS($F16&lt;=AQ$7,0,$G16&gt;AQ$7,0,AND(AQ$7&gt;$G16,AQ$7&lt;$H16),$N16/12*0.5,$H16&lt;AQ$7,$N16/12)</f>
        <v>0</v>
      </c>
      <c r="AR16" s="23" cm="1">
        <f t="array" aca="1" ref="AR16" ca="1">_xlfn.IFS($F16&lt;=AR$7,0,$G16&gt;AR$7,0,AND(AR$7&gt;$G16,AR$7&lt;$H16),$N16/12*0.5,$H16&lt;AR$7,$N16/12)</f>
        <v>0</v>
      </c>
      <c r="AS16" s="23" cm="1">
        <f t="array" aca="1" ref="AS16" ca="1">_xlfn.IFS($F16&lt;=AS$7,0,$G16&gt;AS$7,0,AND(AS$7&gt;$G16,AS$7&lt;$H16),$N16/12*0.5,$H16&lt;AS$7,$N16/12)</f>
        <v>0</v>
      </c>
      <c r="AT16" s="23" cm="1">
        <f t="array" aca="1" ref="AT16" ca="1">_xlfn.IFS($F16&lt;=AT$7,0,$G16&gt;AT$7,0,AND(AT$7&gt;$G16,AT$7&lt;$H16),$N16/12*0.5,$H16&lt;AT$7,$N16/12)</f>
        <v>0</v>
      </c>
      <c r="AU16" s="23" cm="1">
        <f t="array" aca="1" ref="AU16" ca="1">_xlfn.IFS($F16&lt;=AU$7,0,$G16&gt;AU$7,0,AND(AU$7&gt;$G16,AU$7&lt;$H16),$N16/12*0.5,$H16&lt;AU$7,$N16/12)</f>
        <v>0</v>
      </c>
      <c r="AV16" s="23" cm="1">
        <f t="array" aca="1" ref="AV16" ca="1">_xlfn.IFS($F16&lt;=AV$7,0,$G16&gt;AV$7,0,AND(AV$7&gt;$G16,AV$7&lt;$H16),$N16/12*0.5,$H16&lt;AV$7,$N16/12)</f>
        <v>0</v>
      </c>
      <c r="AW16" s="23" cm="1">
        <f t="array" aca="1" ref="AW16" ca="1">_xlfn.IFS($F16&lt;=AW$7,0,$G16&gt;AW$7,0,AND(AW$7&gt;$G16,AW$7&lt;$H16),$N16/12*0.5,$H16&lt;AW$7,$N16/12)</f>
        <v>0</v>
      </c>
      <c r="AX16" s="23" cm="1">
        <f t="array" aca="1" ref="AX16" ca="1">_xlfn.IFS($F16&lt;=AX$7,0,$G16&gt;AX$7,0,AND(AX$7&gt;$G16,AX$7&lt;$H16),$N16/12*0.5,$H16&lt;AX$7,$N16/12)</f>
        <v>0</v>
      </c>
      <c r="AY16" s="23" cm="1">
        <f t="array" aca="1" ref="AY16" ca="1">_xlfn.IFS($F16&lt;=AY$7,0,$G16&gt;AY$7,0,AND(AY$7&gt;$G16,AY$7&lt;$H16),$N16/12*0.5,$H16&lt;AY$7,$N16/12)</f>
        <v>0</v>
      </c>
    </row>
    <row r="17" spans="1:51" ht="13" x14ac:dyDescent="0.15">
      <c r="A17" s="47"/>
      <c r="B17" s="87">
        <v>10</v>
      </c>
      <c r="C17" s="87" t="s">
        <v>50</v>
      </c>
      <c r="D17" s="88" t="s">
        <v>15</v>
      </c>
      <c r="E17" s="108">
        <v>44895</v>
      </c>
      <c r="F17" s="108">
        <v>46096</v>
      </c>
      <c r="G17" s="21">
        <f>E17+'Assumptions (START HERE)'!$C$17</f>
        <v>45075</v>
      </c>
      <c r="H17" s="21">
        <f>E17+'Assumptions (START HERE)'!$C$18</f>
        <v>45165</v>
      </c>
      <c r="I17" s="90"/>
      <c r="J17" s="23" cm="1">
        <f t="array" aca="1" ref="J17" ca="1">IF(ISBLANK(I17),
INDEX('Assumptions (START HERE)'!$B$23:$E$26,
MATCH(MID(CELL("filename",$A$1),FIND("]",CELL("filename",$A$1))+1,255),'Assumptions (START HERE)'!$B$23:$B$26,0),
MATCH(J$3,'Assumptions (START HERE)'!$B$23:$E$23,0)),I17)</f>
        <v>1350</v>
      </c>
      <c r="K17" s="90"/>
      <c r="L17" s="23" cm="1">
        <f t="array" aca="1" ref="L17" ca="1">IF(ISBLANK(K17),
INDEX('Assumptions (START HERE)'!$B$23:$E$26,
MATCH(MID(CELL("filename",$A$1),FIND("]",CELL("filename",$A$1))+1,255),'Assumptions (START HERE)'!$B$23:$B$26,0),
MATCH(L$3,'Assumptions (START HERE)'!$B$23:$E$23,0)),K17)</f>
        <v>1500</v>
      </c>
      <c r="M17" s="90"/>
      <c r="N17" s="23" cm="1">
        <f t="array" aca="1" ref="N17" ca="1">IF(ISBLANK(M17),
INDEX('Assumptions (START HERE)'!$B$23:$E$26,
MATCH(MID(CELL("filename",$A$1),FIND("]",CELL("filename",$A$1))+1,255),'Assumptions (START HERE)'!$B$23:$B$26,0),
MATCH(N$3,'Assumptions (START HERE)'!$B$23:$E$23,0)),M17)</f>
        <v>1550</v>
      </c>
      <c r="P17" s="23" cm="1">
        <f t="array" aca="1" ref="P17" ca="1">_xlfn.IFS($F17&lt;=P$7,0,$G17&gt;P$7,0,AND(P$7&gt;$G17,P$7&lt;$H17),$J17/12*0.5,$H17&lt;P$7,$J17/12)</f>
        <v>112.5</v>
      </c>
      <c r="Q17" s="23" cm="1">
        <f t="array" aca="1" ref="Q17" ca="1">_xlfn.IFS($F17&lt;=Q$7,0,$G17&gt;Q$7,0,AND(Q$7&gt;$G17,Q$7&lt;$H17),$J17/12*0.5,$H17&lt;Q$7,$J17/12)</f>
        <v>112.5</v>
      </c>
      <c r="R17" s="23" cm="1">
        <f t="array" aca="1" ref="R17" ca="1">_xlfn.IFS($F17&lt;=R$7,0,$G17&gt;R$7,0,AND(R$7&gt;$G17,R$7&lt;$H17),$J17/12*0.5,$H17&lt;R$7,$J17/12)</f>
        <v>112.5</v>
      </c>
      <c r="S17" s="23" cm="1">
        <f t="array" aca="1" ref="S17" ca="1">_xlfn.IFS($F17&lt;=S$7,0,$G17&gt;S$7,0,AND(S$7&gt;$G17,S$7&lt;$H17),$J17/12*0.5,$H17&lt;S$7,$J17/12)</f>
        <v>112.5</v>
      </c>
      <c r="T17" s="23" cm="1">
        <f t="array" aca="1" ref="T17" ca="1">_xlfn.IFS($F17&lt;=T$7,0,$G17&gt;T$7,0,AND(T$7&gt;$G17,T$7&lt;$H17),$J17/12*0.5,$H17&lt;T$7,$J17/12)</f>
        <v>112.5</v>
      </c>
      <c r="U17" s="23" cm="1">
        <f t="array" aca="1" ref="U17" ca="1">_xlfn.IFS($F17&lt;=U$7,0,$G17&gt;U$7,0,AND(U$7&gt;$G17,U$7&lt;$H17),$J17/12*0.5,$H17&lt;U$7,$J17/12)</f>
        <v>112.5</v>
      </c>
      <c r="V17" s="23" cm="1">
        <f t="array" aca="1" ref="V17" ca="1">_xlfn.IFS($F17&lt;=V$7,0,$G17&gt;V$7,0,AND(V$7&gt;$G17,V$7&lt;$H17),$J17/12*0.5,$H17&lt;V$7,$J17/12)</f>
        <v>112.5</v>
      </c>
      <c r="W17" s="23" cm="1">
        <f t="array" aca="1" ref="W17" ca="1">_xlfn.IFS($F17&lt;=W$7,0,$G17&gt;W$7,0,AND(W$7&gt;$G17,W$7&lt;$H17),$J17/12*0.5,$H17&lt;W$7,$J17/12)</f>
        <v>112.5</v>
      </c>
      <c r="X17" s="23" cm="1">
        <f t="array" aca="1" ref="X17" ca="1">_xlfn.IFS($F17&lt;=X$7,0,$G17&gt;X$7,0,AND(X$7&gt;$G17,X$7&lt;$H17),$J17/12*0.5,$H17&lt;X$7,$J17/12)</f>
        <v>112.5</v>
      </c>
      <c r="Y17" s="23" cm="1">
        <f t="array" aca="1" ref="Y17" ca="1">_xlfn.IFS($F17&lt;=Y$7,0,$G17&gt;Y$7,0,AND(Y$7&gt;$G17,Y$7&lt;$H17),$J17/12*0.5,$H17&lt;Y$7,$J17/12)</f>
        <v>112.5</v>
      </c>
      <c r="Z17" s="23" cm="1">
        <f t="array" aca="1" ref="Z17" ca="1">_xlfn.IFS($F17&lt;=Z$7,0,$G17&gt;Z$7,0,AND(Z$7&gt;$G17,Z$7&lt;$H17),$J17/12*0.5,$H17&lt;Z$7,$J17/12)</f>
        <v>112.5</v>
      </c>
      <c r="AA17" s="23" cm="1">
        <f t="array" aca="1" ref="AA17" ca="1">_xlfn.IFS($F17&lt;=AA$7,0,$G17&gt;AA$7,0,AND(AA$7&gt;$G17,AA$7&lt;$H17),$J17/12*0.5,$H17&lt;AA$7,$J17/12)</f>
        <v>112.5</v>
      </c>
      <c r="AB17" s="23" cm="1">
        <f t="array" aca="1" ref="AB17" ca="1">_xlfn.IFS($F17&lt;=AB$7,0,$G17&gt;AB$7,0,AND(AB$7&gt;$G17,AB$7&lt;$H17),$J17/12*0.5,$H17&lt;AB$7,$J17/12)</f>
        <v>112.5</v>
      </c>
      <c r="AC17" s="23" cm="1">
        <f t="array" aca="1" ref="AC17" ca="1">_xlfn.IFS($F17&lt;=AC$7,0,$G17&gt;AC$7,0,AND(AC$7&gt;$G17,AC$7&lt;$H17),$L17/12*0.5,$H17&lt;AC$7,$L17/12)</f>
        <v>125</v>
      </c>
      <c r="AD17" s="23" cm="1">
        <f t="array" aca="1" ref="AD17" ca="1">_xlfn.IFS($F17&lt;=AD$7,0,$G17&gt;AD$7,0,AND(AD$7&gt;$G17,AD$7&lt;$H17),$L17/12*0.5,$H17&lt;AD$7,$L17/12)</f>
        <v>125</v>
      </c>
      <c r="AE17" s="23" cm="1">
        <f t="array" aca="1" ref="AE17" ca="1">_xlfn.IFS($F17&lt;=AE$7,0,$G17&gt;AE$7,0,AND(AE$7&gt;$G17,AE$7&lt;$H17),$L17/12*0.5,$H17&lt;AE$7,$L17/12)</f>
        <v>0</v>
      </c>
      <c r="AF17" s="23" cm="1">
        <f t="array" aca="1" ref="AF17" ca="1">_xlfn.IFS($F17&lt;=AF$7,0,$G17&gt;AF$7,0,AND(AF$7&gt;$G17,AF$7&lt;$H17),$L17/12*0.5,$H17&lt;AF$7,$L17/12)</f>
        <v>0</v>
      </c>
      <c r="AG17" s="23" cm="1">
        <f t="array" aca="1" ref="AG17" ca="1">_xlfn.IFS($F17&lt;=AG$7,0,$G17&gt;AG$7,0,AND(AG$7&gt;$G17,AG$7&lt;$H17),$L17/12*0.5,$H17&lt;AG$7,$L17/12)</f>
        <v>0</v>
      </c>
      <c r="AH17" s="23" cm="1">
        <f t="array" aca="1" ref="AH17" ca="1">_xlfn.IFS($F17&lt;=AH$7,0,$G17&gt;AH$7,0,AND(AH$7&gt;$G17,AH$7&lt;$H17),$L17/12*0.5,$H17&lt;AH$7,$L17/12)</f>
        <v>0</v>
      </c>
      <c r="AI17" s="23" cm="1">
        <f t="array" aca="1" ref="AI17" ca="1">_xlfn.IFS($F17&lt;=AI$7,0,$G17&gt;AI$7,0,AND(AI$7&gt;$G17,AI$7&lt;$H17),$L17/12*0.5,$H17&lt;AI$7,$L17/12)</f>
        <v>0</v>
      </c>
      <c r="AJ17" s="23" cm="1">
        <f t="array" aca="1" ref="AJ17" ca="1">_xlfn.IFS($F17&lt;=AJ$7,0,$G17&gt;AJ$7,0,AND(AJ$7&gt;$G17,AJ$7&lt;$H17),$L17/12*0.5,$H17&lt;AJ$7,$L17/12)</f>
        <v>0</v>
      </c>
      <c r="AK17" s="23" cm="1">
        <f t="array" aca="1" ref="AK17" ca="1">_xlfn.IFS($F17&lt;=AK$7,0,$G17&gt;AK$7,0,AND(AK$7&gt;$G17,AK$7&lt;$H17),$L17/12*0.5,$H17&lt;AK$7,$L17/12)</f>
        <v>0</v>
      </c>
      <c r="AL17" s="23" cm="1">
        <f t="array" aca="1" ref="AL17" ca="1">_xlfn.IFS($F17&lt;=AL$7,0,$G17&gt;AL$7,0,AND(AL$7&gt;$G17,AL$7&lt;$H17),$L17/12*0.5,$H17&lt;AL$7,$L17/12)</f>
        <v>0</v>
      </c>
      <c r="AM17" s="23" cm="1">
        <f t="array" aca="1" ref="AM17" ca="1">_xlfn.IFS($F17&lt;=AM$7,0,$G17&gt;AM$7,0,AND(AM$7&gt;$G17,AM$7&lt;$H17),$L17/12*0.5,$H17&lt;AM$7,$L17/12)</f>
        <v>0</v>
      </c>
      <c r="AN17" s="23" cm="1">
        <f t="array" aca="1" ref="AN17" ca="1">_xlfn.IFS($F17&lt;=AN$7,0,$G17&gt;AN$7,0,AND(AN$7&gt;$G17,AN$7&lt;$H17),$L17/12*0.5,$H17&lt;AN$7,$L17/12)</f>
        <v>0</v>
      </c>
      <c r="AO17" s="23" cm="1">
        <f t="array" aca="1" ref="AO17" ca="1">_xlfn.IFS($F17&lt;=AO$7,0,$G17&gt;AO$7,0,AND(AO$7&gt;$G17,AO$7&lt;$H17),$N17/12*0.5,$H17&lt;AO$7,$N17/12)</f>
        <v>0</v>
      </c>
      <c r="AP17" s="23" cm="1">
        <f t="array" aca="1" ref="AP17" ca="1">_xlfn.IFS($F17&lt;=AP$7,0,$G17&gt;AP$7,0,AND(AP$7&gt;$G17,AP$7&lt;$H17),$N17/12*0.5,$H17&lt;AP$7,$N17/12)</f>
        <v>0</v>
      </c>
      <c r="AQ17" s="23" cm="1">
        <f t="array" aca="1" ref="AQ17" ca="1">_xlfn.IFS($F17&lt;=AQ$7,0,$G17&gt;AQ$7,0,AND(AQ$7&gt;$G17,AQ$7&lt;$H17),$N17/12*0.5,$H17&lt;AQ$7,$N17/12)</f>
        <v>0</v>
      </c>
      <c r="AR17" s="23" cm="1">
        <f t="array" aca="1" ref="AR17" ca="1">_xlfn.IFS($F17&lt;=AR$7,0,$G17&gt;AR$7,0,AND(AR$7&gt;$G17,AR$7&lt;$H17),$N17/12*0.5,$H17&lt;AR$7,$N17/12)</f>
        <v>0</v>
      </c>
      <c r="AS17" s="23" cm="1">
        <f t="array" aca="1" ref="AS17" ca="1">_xlfn.IFS($F17&lt;=AS$7,0,$G17&gt;AS$7,0,AND(AS$7&gt;$G17,AS$7&lt;$H17),$N17/12*0.5,$H17&lt;AS$7,$N17/12)</f>
        <v>0</v>
      </c>
      <c r="AT17" s="23" cm="1">
        <f t="array" aca="1" ref="AT17" ca="1">_xlfn.IFS($F17&lt;=AT$7,0,$G17&gt;AT$7,0,AND(AT$7&gt;$G17,AT$7&lt;$H17),$N17/12*0.5,$H17&lt;AT$7,$N17/12)</f>
        <v>0</v>
      </c>
      <c r="AU17" s="23" cm="1">
        <f t="array" aca="1" ref="AU17" ca="1">_xlfn.IFS($F17&lt;=AU$7,0,$G17&gt;AU$7,0,AND(AU$7&gt;$G17,AU$7&lt;$H17),$N17/12*0.5,$H17&lt;AU$7,$N17/12)</f>
        <v>0</v>
      </c>
      <c r="AV17" s="23" cm="1">
        <f t="array" aca="1" ref="AV17" ca="1">_xlfn.IFS($F17&lt;=AV$7,0,$G17&gt;AV$7,0,AND(AV$7&gt;$G17,AV$7&lt;$H17),$N17/12*0.5,$H17&lt;AV$7,$N17/12)</f>
        <v>0</v>
      </c>
      <c r="AW17" s="23" cm="1">
        <f t="array" aca="1" ref="AW17" ca="1">_xlfn.IFS($F17&lt;=AW$7,0,$G17&gt;AW$7,0,AND(AW$7&gt;$G17,AW$7&lt;$H17),$N17/12*0.5,$H17&lt;AW$7,$N17/12)</f>
        <v>0</v>
      </c>
      <c r="AX17" s="23" cm="1">
        <f t="array" aca="1" ref="AX17" ca="1">_xlfn.IFS($F17&lt;=AX$7,0,$G17&gt;AX$7,0,AND(AX$7&gt;$G17,AX$7&lt;$H17),$N17/12*0.5,$H17&lt;AX$7,$N17/12)</f>
        <v>0</v>
      </c>
      <c r="AY17" s="23" cm="1">
        <f t="array" aca="1" ref="AY17" ca="1">_xlfn.IFS($F17&lt;=AY$7,0,$G17&gt;AY$7,0,AND(AY$7&gt;$G17,AY$7&lt;$H17),$N17/12*0.5,$H17&lt;AY$7,$N17/12)</f>
        <v>0</v>
      </c>
    </row>
    <row r="18" spans="1:51" ht="13" x14ac:dyDescent="0.15">
      <c r="A18" s="47"/>
      <c r="B18" s="87">
        <v>11</v>
      </c>
      <c r="C18" s="87" t="s">
        <v>51</v>
      </c>
      <c r="D18" s="88" t="s">
        <v>14</v>
      </c>
      <c r="E18" s="108">
        <v>44895</v>
      </c>
      <c r="F18" s="108">
        <v>45976</v>
      </c>
      <c r="G18" s="21">
        <f>E18+'Assumptions (START HERE)'!$C$17</f>
        <v>45075</v>
      </c>
      <c r="H18" s="21">
        <f>E18+'Assumptions (START HERE)'!$C$18</f>
        <v>45165</v>
      </c>
      <c r="I18" s="90"/>
      <c r="J18" s="23" cm="1">
        <f t="array" aca="1" ref="J18" ca="1">IF(ISBLANK(I18),
INDEX('Assumptions (START HERE)'!$B$23:$E$26,
MATCH(MID(CELL("filename",$A$1),FIND("]",CELL("filename",$A$1))+1,255),'Assumptions (START HERE)'!$B$23:$B$26,0),
MATCH(J$3,'Assumptions (START HERE)'!$B$23:$E$23,0)),I18)</f>
        <v>1350</v>
      </c>
      <c r="K18" s="90"/>
      <c r="L18" s="23" cm="1">
        <f t="array" aca="1" ref="L18" ca="1">IF(ISBLANK(K18),
INDEX('Assumptions (START HERE)'!$B$23:$E$26,
MATCH(MID(CELL("filename",$A$1),FIND("]",CELL("filename",$A$1))+1,255),'Assumptions (START HERE)'!$B$23:$B$26,0),
MATCH(L$3,'Assumptions (START HERE)'!$B$23:$E$23,0)),K18)</f>
        <v>1500</v>
      </c>
      <c r="M18" s="90"/>
      <c r="N18" s="23" cm="1">
        <f t="array" aca="1" ref="N18" ca="1">IF(ISBLANK(M18),
INDEX('Assumptions (START HERE)'!$B$23:$E$26,
MATCH(MID(CELL("filename",$A$1),FIND("]",CELL("filename",$A$1))+1,255),'Assumptions (START HERE)'!$B$23:$B$26,0),
MATCH(N$3,'Assumptions (START HERE)'!$B$23:$E$23,0)),M18)</f>
        <v>1550</v>
      </c>
      <c r="P18" s="23" cm="1">
        <f t="array" aca="1" ref="P18" ca="1">_xlfn.IFS($F18&lt;=P$7,0,$G18&gt;P$7,0,AND(P$7&gt;$G18,P$7&lt;$H18),$J18/12*0.5,$H18&lt;P$7,$J18/12)</f>
        <v>112.5</v>
      </c>
      <c r="Q18" s="23" cm="1">
        <f t="array" aca="1" ref="Q18" ca="1">_xlfn.IFS($F18&lt;=Q$7,0,$G18&gt;Q$7,0,AND(Q$7&gt;$G18,Q$7&lt;$H18),$J18/12*0.5,$H18&lt;Q$7,$J18/12)</f>
        <v>112.5</v>
      </c>
      <c r="R18" s="23" cm="1">
        <f t="array" aca="1" ref="R18" ca="1">_xlfn.IFS($F18&lt;=R$7,0,$G18&gt;R$7,0,AND(R$7&gt;$G18,R$7&lt;$H18),$J18/12*0.5,$H18&lt;R$7,$J18/12)</f>
        <v>112.5</v>
      </c>
      <c r="S18" s="23" cm="1">
        <f t="array" aca="1" ref="S18" ca="1">_xlfn.IFS($F18&lt;=S$7,0,$G18&gt;S$7,0,AND(S$7&gt;$G18,S$7&lt;$H18),$J18/12*0.5,$H18&lt;S$7,$J18/12)</f>
        <v>112.5</v>
      </c>
      <c r="T18" s="23" cm="1">
        <f t="array" aca="1" ref="T18" ca="1">_xlfn.IFS($F18&lt;=T$7,0,$G18&gt;T$7,0,AND(T$7&gt;$G18,T$7&lt;$H18),$J18/12*0.5,$H18&lt;T$7,$J18/12)</f>
        <v>112.5</v>
      </c>
      <c r="U18" s="23" cm="1">
        <f t="array" aca="1" ref="U18" ca="1">_xlfn.IFS($F18&lt;=U$7,0,$G18&gt;U$7,0,AND(U$7&gt;$G18,U$7&lt;$H18),$J18/12*0.5,$H18&lt;U$7,$J18/12)</f>
        <v>112.5</v>
      </c>
      <c r="V18" s="23" cm="1">
        <f t="array" aca="1" ref="V18" ca="1">_xlfn.IFS($F18&lt;=V$7,0,$G18&gt;V$7,0,AND(V$7&gt;$G18,V$7&lt;$H18),$J18/12*0.5,$H18&lt;V$7,$J18/12)</f>
        <v>112.5</v>
      </c>
      <c r="W18" s="23" cm="1">
        <f t="array" aca="1" ref="W18" ca="1">_xlfn.IFS($F18&lt;=W$7,0,$G18&gt;W$7,0,AND(W$7&gt;$G18,W$7&lt;$H18),$J18/12*0.5,$H18&lt;W$7,$J18/12)</f>
        <v>112.5</v>
      </c>
      <c r="X18" s="23" cm="1">
        <f t="array" aca="1" ref="X18" ca="1">_xlfn.IFS($F18&lt;=X$7,0,$G18&gt;X$7,0,AND(X$7&gt;$G18,X$7&lt;$H18),$J18/12*0.5,$H18&lt;X$7,$J18/12)</f>
        <v>112.5</v>
      </c>
      <c r="Y18" s="23" cm="1">
        <f t="array" aca="1" ref="Y18" ca="1">_xlfn.IFS($F18&lt;=Y$7,0,$G18&gt;Y$7,0,AND(Y$7&gt;$G18,Y$7&lt;$H18),$J18/12*0.5,$H18&lt;Y$7,$J18/12)</f>
        <v>112.5</v>
      </c>
      <c r="Z18" s="23" cm="1">
        <f t="array" aca="1" ref="Z18" ca="1">_xlfn.IFS($F18&lt;=Z$7,0,$G18&gt;Z$7,0,AND(Z$7&gt;$G18,Z$7&lt;$H18),$J18/12*0.5,$H18&lt;Z$7,$J18/12)</f>
        <v>112.5</v>
      </c>
      <c r="AA18" s="23" cm="1">
        <f t="array" aca="1" ref="AA18" ca="1">_xlfn.IFS($F18&lt;=AA$7,0,$G18&gt;AA$7,0,AND(AA$7&gt;$G18,AA$7&lt;$H18),$J18/12*0.5,$H18&lt;AA$7,$J18/12)</f>
        <v>0</v>
      </c>
      <c r="AB18" s="23" cm="1">
        <f t="array" aca="1" ref="AB18" ca="1">_xlfn.IFS($F18&lt;=AB$7,0,$G18&gt;AB$7,0,AND(AB$7&gt;$G18,AB$7&lt;$H18),$J18/12*0.5,$H18&lt;AB$7,$J18/12)</f>
        <v>0</v>
      </c>
      <c r="AC18" s="23" cm="1">
        <f t="array" aca="1" ref="AC18" ca="1">_xlfn.IFS($F18&lt;=AC$7,0,$G18&gt;AC$7,0,AND(AC$7&gt;$G18,AC$7&lt;$H18),$L18/12*0.5,$H18&lt;AC$7,$L18/12)</f>
        <v>0</v>
      </c>
      <c r="AD18" s="23" cm="1">
        <f t="array" aca="1" ref="AD18" ca="1">_xlfn.IFS($F18&lt;=AD$7,0,$G18&gt;AD$7,0,AND(AD$7&gt;$G18,AD$7&lt;$H18),$L18/12*0.5,$H18&lt;AD$7,$L18/12)</f>
        <v>0</v>
      </c>
      <c r="AE18" s="23" cm="1">
        <f t="array" aca="1" ref="AE18" ca="1">_xlfn.IFS($F18&lt;=AE$7,0,$G18&gt;AE$7,0,AND(AE$7&gt;$G18,AE$7&lt;$H18),$L18/12*0.5,$H18&lt;AE$7,$L18/12)</f>
        <v>0</v>
      </c>
      <c r="AF18" s="23" cm="1">
        <f t="array" aca="1" ref="AF18" ca="1">_xlfn.IFS($F18&lt;=AF$7,0,$G18&gt;AF$7,0,AND(AF$7&gt;$G18,AF$7&lt;$H18),$L18/12*0.5,$H18&lt;AF$7,$L18/12)</f>
        <v>0</v>
      </c>
      <c r="AG18" s="23" cm="1">
        <f t="array" aca="1" ref="AG18" ca="1">_xlfn.IFS($F18&lt;=AG$7,0,$G18&gt;AG$7,0,AND(AG$7&gt;$G18,AG$7&lt;$H18),$L18/12*0.5,$H18&lt;AG$7,$L18/12)</f>
        <v>0</v>
      </c>
      <c r="AH18" s="23" cm="1">
        <f t="array" aca="1" ref="AH18" ca="1">_xlfn.IFS($F18&lt;=AH$7,0,$G18&gt;AH$7,0,AND(AH$7&gt;$G18,AH$7&lt;$H18),$L18/12*0.5,$H18&lt;AH$7,$L18/12)</f>
        <v>0</v>
      </c>
      <c r="AI18" s="23" cm="1">
        <f t="array" aca="1" ref="AI18" ca="1">_xlfn.IFS($F18&lt;=AI$7,0,$G18&gt;AI$7,0,AND(AI$7&gt;$G18,AI$7&lt;$H18),$L18/12*0.5,$H18&lt;AI$7,$L18/12)</f>
        <v>0</v>
      </c>
      <c r="AJ18" s="23" cm="1">
        <f t="array" aca="1" ref="AJ18" ca="1">_xlfn.IFS($F18&lt;=AJ$7,0,$G18&gt;AJ$7,0,AND(AJ$7&gt;$G18,AJ$7&lt;$H18),$L18/12*0.5,$H18&lt;AJ$7,$L18/12)</f>
        <v>0</v>
      </c>
      <c r="AK18" s="23" cm="1">
        <f t="array" aca="1" ref="AK18" ca="1">_xlfn.IFS($F18&lt;=AK$7,0,$G18&gt;AK$7,0,AND(AK$7&gt;$G18,AK$7&lt;$H18),$L18/12*0.5,$H18&lt;AK$7,$L18/12)</f>
        <v>0</v>
      </c>
      <c r="AL18" s="23" cm="1">
        <f t="array" aca="1" ref="AL18" ca="1">_xlfn.IFS($F18&lt;=AL$7,0,$G18&gt;AL$7,0,AND(AL$7&gt;$G18,AL$7&lt;$H18),$L18/12*0.5,$H18&lt;AL$7,$L18/12)</f>
        <v>0</v>
      </c>
      <c r="AM18" s="23" cm="1">
        <f t="array" aca="1" ref="AM18" ca="1">_xlfn.IFS($F18&lt;=AM$7,0,$G18&gt;AM$7,0,AND(AM$7&gt;$G18,AM$7&lt;$H18),$L18/12*0.5,$H18&lt;AM$7,$L18/12)</f>
        <v>0</v>
      </c>
      <c r="AN18" s="23" cm="1">
        <f t="array" aca="1" ref="AN18" ca="1">_xlfn.IFS($F18&lt;=AN$7,0,$G18&gt;AN$7,0,AND(AN$7&gt;$G18,AN$7&lt;$H18),$L18/12*0.5,$H18&lt;AN$7,$L18/12)</f>
        <v>0</v>
      </c>
      <c r="AO18" s="23" cm="1">
        <f t="array" aca="1" ref="AO18" ca="1">_xlfn.IFS($F18&lt;=AO$7,0,$G18&gt;AO$7,0,AND(AO$7&gt;$G18,AO$7&lt;$H18),$N18/12*0.5,$H18&lt;AO$7,$N18/12)</f>
        <v>0</v>
      </c>
      <c r="AP18" s="23" cm="1">
        <f t="array" aca="1" ref="AP18" ca="1">_xlfn.IFS($F18&lt;=AP$7,0,$G18&gt;AP$7,0,AND(AP$7&gt;$G18,AP$7&lt;$H18),$N18/12*0.5,$H18&lt;AP$7,$N18/12)</f>
        <v>0</v>
      </c>
      <c r="AQ18" s="23" cm="1">
        <f t="array" aca="1" ref="AQ18" ca="1">_xlfn.IFS($F18&lt;=AQ$7,0,$G18&gt;AQ$7,0,AND(AQ$7&gt;$G18,AQ$7&lt;$H18),$N18/12*0.5,$H18&lt;AQ$7,$N18/12)</f>
        <v>0</v>
      </c>
      <c r="AR18" s="23" cm="1">
        <f t="array" aca="1" ref="AR18" ca="1">_xlfn.IFS($F18&lt;=AR$7,0,$G18&gt;AR$7,0,AND(AR$7&gt;$G18,AR$7&lt;$H18),$N18/12*0.5,$H18&lt;AR$7,$N18/12)</f>
        <v>0</v>
      </c>
      <c r="AS18" s="23" cm="1">
        <f t="array" aca="1" ref="AS18" ca="1">_xlfn.IFS($F18&lt;=AS$7,0,$G18&gt;AS$7,0,AND(AS$7&gt;$G18,AS$7&lt;$H18),$N18/12*0.5,$H18&lt;AS$7,$N18/12)</f>
        <v>0</v>
      </c>
      <c r="AT18" s="23" cm="1">
        <f t="array" aca="1" ref="AT18" ca="1">_xlfn.IFS($F18&lt;=AT$7,0,$G18&gt;AT$7,0,AND(AT$7&gt;$G18,AT$7&lt;$H18),$N18/12*0.5,$H18&lt;AT$7,$N18/12)</f>
        <v>0</v>
      </c>
      <c r="AU18" s="23" cm="1">
        <f t="array" aca="1" ref="AU18" ca="1">_xlfn.IFS($F18&lt;=AU$7,0,$G18&gt;AU$7,0,AND(AU$7&gt;$G18,AU$7&lt;$H18),$N18/12*0.5,$H18&lt;AU$7,$N18/12)</f>
        <v>0</v>
      </c>
      <c r="AV18" s="23" cm="1">
        <f t="array" aca="1" ref="AV18" ca="1">_xlfn.IFS($F18&lt;=AV$7,0,$G18&gt;AV$7,0,AND(AV$7&gt;$G18,AV$7&lt;$H18),$N18/12*0.5,$H18&lt;AV$7,$N18/12)</f>
        <v>0</v>
      </c>
      <c r="AW18" s="23" cm="1">
        <f t="array" aca="1" ref="AW18" ca="1">_xlfn.IFS($F18&lt;=AW$7,0,$G18&gt;AW$7,0,AND(AW$7&gt;$G18,AW$7&lt;$H18),$N18/12*0.5,$H18&lt;AW$7,$N18/12)</f>
        <v>0</v>
      </c>
      <c r="AX18" s="23" cm="1">
        <f t="array" aca="1" ref="AX18" ca="1">_xlfn.IFS($F18&lt;=AX$7,0,$G18&gt;AX$7,0,AND(AX$7&gt;$G18,AX$7&lt;$H18),$N18/12*0.5,$H18&lt;AX$7,$N18/12)</f>
        <v>0</v>
      </c>
      <c r="AY18" s="23" cm="1">
        <f t="array" aca="1" ref="AY18" ca="1">_xlfn.IFS($F18&lt;=AY$7,0,$G18&gt;AY$7,0,AND(AY$7&gt;$G18,AY$7&lt;$H18),$N18/12*0.5,$H18&lt;AY$7,$N18/12)</f>
        <v>0</v>
      </c>
    </row>
    <row r="19" spans="1:51" ht="13" x14ac:dyDescent="0.15">
      <c r="A19" s="47"/>
      <c r="B19" s="87">
        <v>12</v>
      </c>
      <c r="C19" s="87" t="s">
        <v>52</v>
      </c>
      <c r="D19" s="88" t="s">
        <v>15</v>
      </c>
      <c r="E19" s="108">
        <v>44930</v>
      </c>
      <c r="F19" s="108">
        <v>46096</v>
      </c>
      <c r="G19" s="21">
        <f>E19+'Assumptions (START HERE)'!$C$17</f>
        <v>45110</v>
      </c>
      <c r="H19" s="21">
        <f>E19+'Assumptions (START HERE)'!$C$18</f>
        <v>45200</v>
      </c>
      <c r="I19" s="90"/>
      <c r="J19" s="23" cm="1">
        <f t="array" aca="1" ref="J19" ca="1">IF(ISBLANK(I19),
INDEX('Assumptions (START HERE)'!$B$23:$E$26,
MATCH(MID(CELL("filename",$A$1),FIND("]",CELL("filename",$A$1))+1,255),'Assumptions (START HERE)'!$B$23:$B$26,0),
MATCH(J$3,'Assumptions (START HERE)'!$B$23:$E$23,0)),I19)</f>
        <v>1350</v>
      </c>
      <c r="K19" s="90"/>
      <c r="L19" s="23" cm="1">
        <f t="array" aca="1" ref="L19" ca="1">IF(ISBLANK(K19),
INDEX('Assumptions (START HERE)'!$B$23:$E$26,
MATCH(MID(CELL("filename",$A$1),FIND("]",CELL("filename",$A$1))+1,255),'Assumptions (START HERE)'!$B$23:$B$26,0),
MATCH(L$3,'Assumptions (START HERE)'!$B$23:$E$23,0)),K19)</f>
        <v>1500</v>
      </c>
      <c r="M19" s="90"/>
      <c r="N19" s="23" cm="1">
        <f t="array" aca="1" ref="N19" ca="1">IF(ISBLANK(M19),
INDEX('Assumptions (START HERE)'!$B$23:$E$26,
MATCH(MID(CELL("filename",$A$1),FIND("]",CELL("filename",$A$1))+1,255),'Assumptions (START HERE)'!$B$23:$B$26,0),
MATCH(N$3,'Assumptions (START HERE)'!$B$23:$E$23,0)),M19)</f>
        <v>1550</v>
      </c>
      <c r="P19" s="23" cm="1">
        <f t="array" aca="1" ref="P19" ca="1">_xlfn.IFS($F19&lt;=P$7,0,$G19&gt;P$7,0,AND(P$7&gt;$G19,P$7&lt;$H19),$J19/12*0.5,$H19&lt;P$7,$J19/12)</f>
        <v>112.5</v>
      </c>
      <c r="Q19" s="23" cm="1">
        <f t="array" aca="1" ref="Q19" ca="1">_xlfn.IFS($F19&lt;=Q$7,0,$G19&gt;Q$7,0,AND(Q$7&gt;$G19,Q$7&lt;$H19),$J19/12*0.5,$H19&lt;Q$7,$J19/12)</f>
        <v>112.5</v>
      </c>
      <c r="R19" s="23" cm="1">
        <f t="array" aca="1" ref="R19" ca="1">_xlfn.IFS($F19&lt;=R$7,0,$G19&gt;R$7,0,AND(R$7&gt;$G19,R$7&lt;$H19),$J19/12*0.5,$H19&lt;R$7,$J19/12)</f>
        <v>112.5</v>
      </c>
      <c r="S19" s="23" cm="1">
        <f t="array" aca="1" ref="S19" ca="1">_xlfn.IFS($F19&lt;=S$7,0,$G19&gt;S$7,0,AND(S$7&gt;$G19,S$7&lt;$H19),$J19/12*0.5,$H19&lt;S$7,$J19/12)</f>
        <v>112.5</v>
      </c>
      <c r="T19" s="23" cm="1">
        <f t="array" aca="1" ref="T19" ca="1">_xlfn.IFS($F19&lt;=T$7,0,$G19&gt;T$7,0,AND(T$7&gt;$G19,T$7&lt;$H19),$J19/12*0.5,$H19&lt;T$7,$J19/12)</f>
        <v>112.5</v>
      </c>
      <c r="U19" s="23" cm="1">
        <f t="array" aca="1" ref="U19" ca="1">_xlfn.IFS($F19&lt;=U$7,0,$G19&gt;U$7,0,AND(U$7&gt;$G19,U$7&lt;$H19),$J19/12*0.5,$H19&lt;U$7,$J19/12)</f>
        <v>112.5</v>
      </c>
      <c r="V19" s="23" cm="1">
        <f t="array" aca="1" ref="V19" ca="1">_xlfn.IFS($F19&lt;=V$7,0,$G19&gt;V$7,0,AND(V$7&gt;$G19,V$7&lt;$H19),$J19/12*0.5,$H19&lt;V$7,$J19/12)</f>
        <v>112.5</v>
      </c>
      <c r="W19" s="23" cm="1">
        <f t="array" aca="1" ref="W19" ca="1">_xlfn.IFS($F19&lt;=W$7,0,$G19&gt;W$7,0,AND(W$7&gt;$G19,W$7&lt;$H19),$J19/12*0.5,$H19&lt;W$7,$J19/12)</f>
        <v>112.5</v>
      </c>
      <c r="X19" s="23" cm="1">
        <f t="array" aca="1" ref="X19" ca="1">_xlfn.IFS($F19&lt;=X$7,0,$G19&gt;X$7,0,AND(X$7&gt;$G19,X$7&lt;$H19),$J19/12*0.5,$H19&lt;X$7,$J19/12)</f>
        <v>112.5</v>
      </c>
      <c r="Y19" s="23" cm="1">
        <f t="array" aca="1" ref="Y19" ca="1">_xlfn.IFS($F19&lt;=Y$7,0,$G19&gt;Y$7,0,AND(Y$7&gt;$G19,Y$7&lt;$H19),$J19/12*0.5,$H19&lt;Y$7,$J19/12)</f>
        <v>112.5</v>
      </c>
      <c r="Z19" s="23" cm="1">
        <f t="array" aca="1" ref="Z19" ca="1">_xlfn.IFS($F19&lt;=Z$7,0,$G19&gt;Z$7,0,AND(Z$7&gt;$G19,Z$7&lt;$H19),$J19/12*0.5,$H19&lt;Z$7,$J19/12)</f>
        <v>112.5</v>
      </c>
      <c r="AA19" s="23" cm="1">
        <f t="array" aca="1" ref="AA19" ca="1">_xlfn.IFS($F19&lt;=AA$7,0,$G19&gt;AA$7,0,AND(AA$7&gt;$G19,AA$7&lt;$H19),$J19/12*0.5,$H19&lt;AA$7,$J19/12)</f>
        <v>112.5</v>
      </c>
      <c r="AB19" s="23" cm="1">
        <f t="array" aca="1" ref="AB19" ca="1">_xlfn.IFS($F19&lt;=AB$7,0,$G19&gt;AB$7,0,AND(AB$7&gt;$G19,AB$7&lt;$H19),$J19/12*0.5,$H19&lt;AB$7,$J19/12)</f>
        <v>112.5</v>
      </c>
      <c r="AC19" s="23" cm="1">
        <f t="array" aca="1" ref="AC19" ca="1">_xlfn.IFS($F19&lt;=AC$7,0,$G19&gt;AC$7,0,AND(AC$7&gt;$G19,AC$7&lt;$H19),$L19/12*0.5,$H19&lt;AC$7,$L19/12)</f>
        <v>125</v>
      </c>
      <c r="AD19" s="23" cm="1">
        <f t="array" aca="1" ref="AD19" ca="1">_xlfn.IFS($F19&lt;=AD$7,0,$G19&gt;AD$7,0,AND(AD$7&gt;$G19,AD$7&lt;$H19),$L19/12*0.5,$H19&lt;AD$7,$L19/12)</f>
        <v>125</v>
      </c>
      <c r="AE19" s="23" cm="1">
        <f t="array" aca="1" ref="AE19" ca="1">_xlfn.IFS($F19&lt;=AE$7,0,$G19&gt;AE$7,0,AND(AE$7&gt;$G19,AE$7&lt;$H19),$L19/12*0.5,$H19&lt;AE$7,$L19/12)</f>
        <v>0</v>
      </c>
      <c r="AF19" s="23" cm="1">
        <f t="array" aca="1" ref="AF19" ca="1">_xlfn.IFS($F19&lt;=AF$7,0,$G19&gt;AF$7,0,AND(AF$7&gt;$G19,AF$7&lt;$H19),$L19/12*0.5,$H19&lt;AF$7,$L19/12)</f>
        <v>0</v>
      </c>
      <c r="AG19" s="23" cm="1">
        <f t="array" aca="1" ref="AG19" ca="1">_xlfn.IFS($F19&lt;=AG$7,0,$G19&gt;AG$7,0,AND(AG$7&gt;$G19,AG$7&lt;$H19),$L19/12*0.5,$H19&lt;AG$7,$L19/12)</f>
        <v>0</v>
      </c>
      <c r="AH19" s="23" cm="1">
        <f t="array" aca="1" ref="AH19" ca="1">_xlfn.IFS($F19&lt;=AH$7,0,$G19&gt;AH$7,0,AND(AH$7&gt;$G19,AH$7&lt;$H19),$L19/12*0.5,$H19&lt;AH$7,$L19/12)</f>
        <v>0</v>
      </c>
      <c r="AI19" s="23" cm="1">
        <f t="array" aca="1" ref="AI19" ca="1">_xlfn.IFS($F19&lt;=AI$7,0,$G19&gt;AI$7,0,AND(AI$7&gt;$G19,AI$7&lt;$H19),$L19/12*0.5,$H19&lt;AI$7,$L19/12)</f>
        <v>0</v>
      </c>
      <c r="AJ19" s="23" cm="1">
        <f t="array" aca="1" ref="AJ19" ca="1">_xlfn.IFS($F19&lt;=AJ$7,0,$G19&gt;AJ$7,0,AND(AJ$7&gt;$G19,AJ$7&lt;$H19),$L19/12*0.5,$H19&lt;AJ$7,$L19/12)</f>
        <v>0</v>
      </c>
      <c r="AK19" s="23" cm="1">
        <f t="array" aca="1" ref="AK19" ca="1">_xlfn.IFS($F19&lt;=AK$7,0,$G19&gt;AK$7,0,AND(AK$7&gt;$G19,AK$7&lt;$H19),$L19/12*0.5,$H19&lt;AK$7,$L19/12)</f>
        <v>0</v>
      </c>
      <c r="AL19" s="23" cm="1">
        <f t="array" aca="1" ref="AL19" ca="1">_xlfn.IFS($F19&lt;=AL$7,0,$G19&gt;AL$7,0,AND(AL$7&gt;$G19,AL$7&lt;$H19),$L19/12*0.5,$H19&lt;AL$7,$L19/12)</f>
        <v>0</v>
      </c>
      <c r="AM19" s="23" cm="1">
        <f t="array" aca="1" ref="AM19" ca="1">_xlfn.IFS($F19&lt;=AM$7,0,$G19&gt;AM$7,0,AND(AM$7&gt;$G19,AM$7&lt;$H19),$L19/12*0.5,$H19&lt;AM$7,$L19/12)</f>
        <v>0</v>
      </c>
      <c r="AN19" s="23" cm="1">
        <f t="array" aca="1" ref="AN19" ca="1">_xlfn.IFS($F19&lt;=AN$7,0,$G19&gt;AN$7,0,AND(AN$7&gt;$G19,AN$7&lt;$H19),$L19/12*0.5,$H19&lt;AN$7,$L19/12)</f>
        <v>0</v>
      </c>
      <c r="AO19" s="23" cm="1">
        <f t="array" aca="1" ref="AO19" ca="1">_xlfn.IFS($F19&lt;=AO$7,0,$G19&gt;AO$7,0,AND(AO$7&gt;$G19,AO$7&lt;$H19),$N19/12*0.5,$H19&lt;AO$7,$N19/12)</f>
        <v>0</v>
      </c>
      <c r="AP19" s="23" cm="1">
        <f t="array" aca="1" ref="AP19" ca="1">_xlfn.IFS($F19&lt;=AP$7,0,$G19&gt;AP$7,0,AND(AP$7&gt;$G19,AP$7&lt;$H19),$N19/12*0.5,$H19&lt;AP$7,$N19/12)</f>
        <v>0</v>
      </c>
      <c r="AQ19" s="23" cm="1">
        <f t="array" aca="1" ref="AQ19" ca="1">_xlfn.IFS($F19&lt;=AQ$7,0,$G19&gt;AQ$7,0,AND(AQ$7&gt;$G19,AQ$7&lt;$H19),$N19/12*0.5,$H19&lt;AQ$7,$N19/12)</f>
        <v>0</v>
      </c>
      <c r="AR19" s="23" cm="1">
        <f t="array" aca="1" ref="AR19" ca="1">_xlfn.IFS($F19&lt;=AR$7,0,$G19&gt;AR$7,0,AND(AR$7&gt;$G19,AR$7&lt;$H19),$N19/12*0.5,$H19&lt;AR$7,$N19/12)</f>
        <v>0</v>
      </c>
      <c r="AS19" s="23" cm="1">
        <f t="array" aca="1" ref="AS19" ca="1">_xlfn.IFS($F19&lt;=AS$7,0,$G19&gt;AS$7,0,AND(AS$7&gt;$G19,AS$7&lt;$H19),$N19/12*0.5,$H19&lt;AS$7,$N19/12)</f>
        <v>0</v>
      </c>
      <c r="AT19" s="23" cm="1">
        <f t="array" aca="1" ref="AT19" ca="1">_xlfn.IFS($F19&lt;=AT$7,0,$G19&gt;AT$7,0,AND(AT$7&gt;$G19,AT$7&lt;$H19),$N19/12*0.5,$H19&lt;AT$7,$N19/12)</f>
        <v>0</v>
      </c>
      <c r="AU19" s="23" cm="1">
        <f t="array" aca="1" ref="AU19" ca="1">_xlfn.IFS($F19&lt;=AU$7,0,$G19&gt;AU$7,0,AND(AU$7&gt;$G19,AU$7&lt;$H19),$N19/12*0.5,$H19&lt;AU$7,$N19/12)</f>
        <v>0</v>
      </c>
      <c r="AV19" s="23" cm="1">
        <f t="array" aca="1" ref="AV19" ca="1">_xlfn.IFS($F19&lt;=AV$7,0,$G19&gt;AV$7,0,AND(AV$7&gt;$G19,AV$7&lt;$H19),$N19/12*0.5,$H19&lt;AV$7,$N19/12)</f>
        <v>0</v>
      </c>
      <c r="AW19" s="23" cm="1">
        <f t="array" aca="1" ref="AW19" ca="1">_xlfn.IFS($F19&lt;=AW$7,0,$G19&gt;AW$7,0,AND(AW$7&gt;$G19,AW$7&lt;$H19),$N19/12*0.5,$H19&lt;AW$7,$N19/12)</f>
        <v>0</v>
      </c>
      <c r="AX19" s="23" cm="1">
        <f t="array" aca="1" ref="AX19" ca="1">_xlfn.IFS($F19&lt;=AX$7,0,$G19&gt;AX$7,0,AND(AX$7&gt;$G19,AX$7&lt;$H19),$N19/12*0.5,$H19&lt;AX$7,$N19/12)</f>
        <v>0</v>
      </c>
      <c r="AY19" s="23" cm="1">
        <f t="array" aca="1" ref="AY19" ca="1">_xlfn.IFS($F19&lt;=AY$7,0,$G19&gt;AY$7,0,AND(AY$7&gt;$G19,AY$7&lt;$H19),$N19/12*0.5,$H19&lt;AY$7,$N19/12)</f>
        <v>0</v>
      </c>
    </row>
    <row r="20" spans="1:51" ht="13" x14ac:dyDescent="0.15">
      <c r="A20" s="47"/>
      <c r="B20" s="87">
        <v>13</v>
      </c>
      <c r="C20" s="87" t="s">
        <v>53</v>
      </c>
      <c r="D20" s="88" t="s">
        <v>18</v>
      </c>
      <c r="E20" s="108">
        <v>44986</v>
      </c>
      <c r="F20" s="108">
        <v>46600</v>
      </c>
      <c r="G20" s="21">
        <f>E20+'Assumptions (START HERE)'!$C$17</f>
        <v>45166</v>
      </c>
      <c r="H20" s="21">
        <f>E20+'Assumptions (START HERE)'!$C$18</f>
        <v>45256</v>
      </c>
      <c r="I20" s="90"/>
      <c r="J20" s="23" cm="1">
        <f t="array" aca="1" ref="J20" ca="1">IF(ISBLANK(I20),
INDEX('Assumptions (START HERE)'!$B$23:$E$26,
MATCH(MID(CELL("filename",$A$1),FIND("]",CELL("filename",$A$1))+1,255),'Assumptions (START HERE)'!$B$23:$B$26,0),
MATCH(J$3,'Assumptions (START HERE)'!$B$23:$E$23,0)),I20)</f>
        <v>1350</v>
      </c>
      <c r="K20" s="90"/>
      <c r="L20" s="23" cm="1">
        <f t="array" aca="1" ref="L20" ca="1">IF(ISBLANK(K20),
INDEX('Assumptions (START HERE)'!$B$23:$E$26,
MATCH(MID(CELL("filename",$A$1),FIND("]",CELL("filename",$A$1))+1,255),'Assumptions (START HERE)'!$B$23:$B$26,0),
MATCH(L$3,'Assumptions (START HERE)'!$B$23:$E$23,0)),K20)</f>
        <v>1500</v>
      </c>
      <c r="M20" s="90"/>
      <c r="N20" s="23" cm="1">
        <f t="array" aca="1" ref="N20" ca="1">IF(ISBLANK(M20),
INDEX('Assumptions (START HERE)'!$B$23:$E$26,
MATCH(MID(CELL("filename",$A$1),FIND("]",CELL("filename",$A$1))+1,255),'Assumptions (START HERE)'!$B$23:$B$26,0),
MATCH(N$3,'Assumptions (START HERE)'!$B$23:$E$23,0)),M20)</f>
        <v>1550</v>
      </c>
      <c r="P20" s="23" cm="1">
        <f t="array" aca="1" ref="P20" ca="1">_xlfn.IFS($F20&lt;=P$7,0,$G20&gt;P$7,0,AND(P$7&gt;$G20,P$7&lt;$H20),$J20/12*0.5,$H20&lt;P$7,$J20/12)</f>
        <v>112.5</v>
      </c>
      <c r="Q20" s="23" cm="1">
        <f t="array" aca="1" ref="Q20" ca="1">_xlfn.IFS($F20&lt;=Q$7,0,$G20&gt;Q$7,0,AND(Q$7&gt;$G20,Q$7&lt;$H20),$J20/12*0.5,$H20&lt;Q$7,$J20/12)</f>
        <v>112.5</v>
      </c>
      <c r="R20" s="23" cm="1">
        <f t="array" aca="1" ref="R20" ca="1">_xlfn.IFS($F20&lt;=R$7,0,$G20&gt;R$7,0,AND(R$7&gt;$G20,R$7&lt;$H20),$J20/12*0.5,$H20&lt;R$7,$J20/12)</f>
        <v>112.5</v>
      </c>
      <c r="S20" s="23" cm="1">
        <f t="array" aca="1" ref="S20" ca="1">_xlfn.IFS($F20&lt;=S$7,0,$G20&gt;S$7,0,AND(S$7&gt;$G20,S$7&lt;$H20),$J20/12*0.5,$H20&lt;S$7,$J20/12)</f>
        <v>112.5</v>
      </c>
      <c r="T20" s="23" cm="1">
        <f t="array" aca="1" ref="T20" ca="1">_xlfn.IFS($F20&lt;=T$7,0,$G20&gt;T$7,0,AND(T$7&gt;$G20,T$7&lt;$H20),$J20/12*0.5,$H20&lt;T$7,$J20/12)</f>
        <v>112.5</v>
      </c>
      <c r="U20" s="23" cm="1">
        <f t="array" aca="1" ref="U20" ca="1">_xlfn.IFS($F20&lt;=U$7,0,$G20&gt;U$7,0,AND(U$7&gt;$G20,U$7&lt;$H20),$J20/12*0.5,$H20&lt;U$7,$J20/12)</f>
        <v>112.5</v>
      </c>
      <c r="V20" s="23" cm="1">
        <f t="array" aca="1" ref="V20" ca="1">_xlfn.IFS($F20&lt;=V$7,0,$G20&gt;V$7,0,AND(V$7&gt;$G20,V$7&lt;$H20),$J20/12*0.5,$H20&lt;V$7,$J20/12)</f>
        <v>112.5</v>
      </c>
      <c r="W20" s="23" cm="1">
        <f t="array" aca="1" ref="W20" ca="1">_xlfn.IFS($F20&lt;=W$7,0,$G20&gt;W$7,0,AND(W$7&gt;$G20,W$7&lt;$H20),$J20/12*0.5,$H20&lt;W$7,$J20/12)</f>
        <v>112.5</v>
      </c>
      <c r="X20" s="23" cm="1">
        <f t="array" aca="1" ref="X20" ca="1">_xlfn.IFS($F20&lt;=X$7,0,$G20&gt;X$7,0,AND(X$7&gt;$G20,X$7&lt;$H20),$J20/12*0.5,$H20&lt;X$7,$J20/12)</f>
        <v>112.5</v>
      </c>
      <c r="Y20" s="23" cm="1">
        <f t="array" aca="1" ref="Y20" ca="1">_xlfn.IFS($F20&lt;=Y$7,0,$G20&gt;Y$7,0,AND(Y$7&gt;$G20,Y$7&lt;$H20),$J20/12*0.5,$H20&lt;Y$7,$J20/12)</f>
        <v>112.5</v>
      </c>
      <c r="Z20" s="23" cm="1">
        <f t="array" aca="1" ref="Z20" ca="1">_xlfn.IFS($F20&lt;=Z$7,0,$G20&gt;Z$7,0,AND(Z$7&gt;$G20,Z$7&lt;$H20),$J20/12*0.5,$H20&lt;Z$7,$J20/12)</f>
        <v>112.5</v>
      </c>
      <c r="AA20" s="23" cm="1">
        <f t="array" aca="1" ref="AA20" ca="1">_xlfn.IFS($F20&lt;=AA$7,0,$G20&gt;AA$7,0,AND(AA$7&gt;$G20,AA$7&lt;$H20),$J20/12*0.5,$H20&lt;AA$7,$J20/12)</f>
        <v>112.5</v>
      </c>
      <c r="AB20" s="23" cm="1">
        <f t="array" aca="1" ref="AB20" ca="1">_xlfn.IFS($F20&lt;=AB$7,0,$G20&gt;AB$7,0,AND(AB$7&gt;$G20,AB$7&lt;$H20),$J20/12*0.5,$H20&lt;AB$7,$J20/12)</f>
        <v>112.5</v>
      </c>
      <c r="AC20" s="23" cm="1">
        <f t="array" aca="1" ref="AC20" ca="1">_xlfn.IFS($F20&lt;=AC$7,0,$G20&gt;AC$7,0,AND(AC$7&gt;$G20,AC$7&lt;$H20),$L20/12*0.5,$H20&lt;AC$7,$L20/12)</f>
        <v>125</v>
      </c>
      <c r="AD20" s="23" cm="1">
        <f t="array" aca="1" ref="AD20" ca="1">_xlfn.IFS($F20&lt;=AD$7,0,$G20&gt;AD$7,0,AND(AD$7&gt;$G20,AD$7&lt;$H20),$L20/12*0.5,$H20&lt;AD$7,$L20/12)</f>
        <v>125</v>
      </c>
      <c r="AE20" s="23" cm="1">
        <f t="array" aca="1" ref="AE20" ca="1">_xlfn.IFS($F20&lt;=AE$7,0,$G20&gt;AE$7,0,AND(AE$7&gt;$G20,AE$7&lt;$H20),$L20/12*0.5,$H20&lt;AE$7,$L20/12)</f>
        <v>125</v>
      </c>
      <c r="AF20" s="23" cm="1">
        <f t="array" aca="1" ref="AF20" ca="1">_xlfn.IFS($F20&lt;=AF$7,0,$G20&gt;AF$7,0,AND(AF$7&gt;$G20,AF$7&lt;$H20),$L20/12*0.5,$H20&lt;AF$7,$L20/12)</f>
        <v>125</v>
      </c>
      <c r="AG20" s="23" cm="1">
        <f t="array" aca="1" ref="AG20" ca="1">_xlfn.IFS($F20&lt;=AG$7,0,$G20&gt;AG$7,0,AND(AG$7&gt;$G20,AG$7&lt;$H20),$L20/12*0.5,$H20&lt;AG$7,$L20/12)</f>
        <v>125</v>
      </c>
      <c r="AH20" s="23" cm="1">
        <f t="array" aca="1" ref="AH20" ca="1">_xlfn.IFS($F20&lt;=AH$7,0,$G20&gt;AH$7,0,AND(AH$7&gt;$G20,AH$7&lt;$H20),$L20/12*0.5,$H20&lt;AH$7,$L20/12)</f>
        <v>125</v>
      </c>
      <c r="AI20" s="23" cm="1">
        <f t="array" aca="1" ref="AI20" ca="1">_xlfn.IFS($F20&lt;=AI$7,0,$G20&gt;AI$7,0,AND(AI$7&gt;$G20,AI$7&lt;$H20),$L20/12*0.5,$H20&lt;AI$7,$L20/12)</f>
        <v>125</v>
      </c>
      <c r="AJ20" s="23" cm="1">
        <f t="array" aca="1" ref="AJ20" ca="1">_xlfn.IFS($F20&lt;=AJ$7,0,$G20&gt;AJ$7,0,AND(AJ$7&gt;$G20,AJ$7&lt;$H20),$L20/12*0.5,$H20&lt;AJ$7,$L20/12)</f>
        <v>125</v>
      </c>
      <c r="AK20" s="23" cm="1">
        <f t="array" aca="1" ref="AK20" ca="1">_xlfn.IFS($F20&lt;=AK$7,0,$G20&gt;AK$7,0,AND(AK$7&gt;$G20,AK$7&lt;$H20),$L20/12*0.5,$H20&lt;AK$7,$L20/12)</f>
        <v>125</v>
      </c>
      <c r="AL20" s="23" cm="1">
        <f t="array" aca="1" ref="AL20" ca="1">_xlfn.IFS($F20&lt;=AL$7,0,$G20&gt;AL$7,0,AND(AL$7&gt;$G20,AL$7&lt;$H20),$L20/12*0.5,$H20&lt;AL$7,$L20/12)</f>
        <v>125</v>
      </c>
      <c r="AM20" s="23" cm="1">
        <f t="array" aca="1" ref="AM20" ca="1">_xlfn.IFS($F20&lt;=AM$7,0,$G20&gt;AM$7,0,AND(AM$7&gt;$G20,AM$7&lt;$H20),$L20/12*0.5,$H20&lt;AM$7,$L20/12)</f>
        <v>125</v>
      </c>
      <c r="AN20" s="23" cm="1">
        <f t="array" aca="1" ref="AN20" ca="1">_xlfn.IFS($F20&lt;=AN$7,0,$G20&gt;AN$7,0,AND(AN$7&gt;$G20,AN$7&lt;$H20),$L20/12*0.5,$H20&lt;AN$7,$L20/12)</f>
        <v>125</v>
      </c>
      <c r="AO20" s="23" cm="1">
        <f t="array" aca="1" ref="AO20" ca="1">_xlfn.IFS($F20&lt;=AO$7,0,$G20&gt;AO$7,0,AND(AO$7&gt;$G20,AO$7&lt;$H20),$N20/12*0.5,$H20&lt;AO$7,$N20/12)</f>
        <v>129.16666666666666</v>
      </c>
      <c r="AP20" s="23" cm="1">
        <f t="array" aca="1" ref="AP20" ca="1">_xlfn.IFS($F20&lt;=AP$7,0,$G20&gt;AP$7,0,AND(AP$7&gt;$G20,AP$7&lt;$H20),$N20/12*0.5,$H20&lt;AP$7,$N20/12)</f>
        <v>129.16666666666666</v>
      </c>
      <c r="AQ20" s="23" cm="1">
        <f t="array" aca="1" ref="AQ20" ca="1">_xlfn.IFS($F20&lt;=AQ$7,0,$G20&gt;AQ$7,0,AND(AQ$7&gt;$G20,AQ$7&lt;$H20),$N20/12*0.5,$H20&lt;AQ$7,$N20/12)</f>
        <v>129.16666666666666</v>
      </c>
      <c r="AR20" s="23" cm="1">
        <f t="array" aca="1" ref="AR20" ca="1">_xlfn.IFS($F20&lt;=AR$7,0,$G20&gt;AR$7,0,AND(AR$7&gt;$G20,AR$7&lt;$H20),$N20/12*0.5,$H20&lt;AR$7,$N20/12)</f>
        <v>129.16666666666666</v>
      </c>
      <c r="AS20" s="23" cm="1">
        <f t="array" aca="1" ref="AS20" ca="1">_xlfn.IFS($F20&lt;=AS$7,0,$G20&gt;AS$7,0,AND(AS$7&gt;$G20,AS$7&lt;$H20),$N20/12*0.5,$H20&lt;AS$7,$N20/12)</f>
        <v>129.16666666666666</v>
      </c>
      <c r="AT20" s="23" cm="1">
        <f t="array" aca="1" ref="AT20" ca="1">_xlfn.IFS($F20&lt;=AT$7,0,$G20&gt;AT$7,0,AND(AT$7&gt;$G20,AT$7&lt;$H20),$N20/12*0.5,$H20&lt;AT$7,$N20/12)</f>
        <v>129.16666666666666</v>
      </c>
      <c r="AU20" s="23" cm="1">
        <f t="array" aca="1" ref="AU20" ca="1">_xlfn.IFS($F20&lt;=AU$7,0,$G20&gt;AU$7,0,AND(AU$7&gt;$G20,AU$7&lt;$H20),$N20/12*0.5,$H20&lt;AU$7,$N20/12)</f>
        <v>0</v>
      </c>
      <c r="AV20" s="23" cm="1">
        <f t="array" aca="1" ref="AV20" ca="1">_xlfn.IFS($F20&lt;=AV$7,0,$G20&gt;AV$7,0,AND(AV$7&gt;$G20,AV$7&lt;$H20),$N20/12*0.5,$H20&lt;AV$7,$N20/12)</f>
        <v>0</v>
      </c>
      <c r="AW20" s="23" cm="1">
        <f t="array" aca="1" ref="AW20" ca="1">_xlfn.IFS($F20&lt;=AW$7,0,$G20&gt;AW$7,0,AND(AW$7&gt;$G20,AW$7&lt;$H20),$N20/12*0.5,$H20&lt;AW$7,$N20/12)</f>
        <v>0</v>
      </c>
      <c r="AX20" s="23" cm="1">
        <f t="array" aca="1" ref="AX20" ca="1">_xlfn.IFS($F20&lt;=AX$7,0,$G20&gt;AX$7,0,AND(AX$7&gt;$G20,AX$7&lt;$H20),$N20/12*0.5,$H20&lt;AX$7,$N20/12)</f>
        <v>0</v>
      </c>
      <c r="AY20" s="23" cm="1">
        <f t="array" aca="1" ref="AY20" ca="1">_xlfn.IFS($F20&lt;=AY$7,0,$G20&gt;AY$7,0,AND(AY$7&gt;$G20,AY$7&lt;$H20),$N20/12*0.5,$H20&lt;AY$7,$N20/12)</f>
        <v>0</v>
      </c>
    </row>
    <row r="21" spans="1:51" ht="13" x14ac:dyDescent="0.15">
      <c r="A21" s="47"/>
      <c r="B21" s="87">
        <v>14</v>
      </c>
      <c r="C21" s="87" t="s">
        <v>54</v>
      </c>
      <c r="D21" s="88" t="s">
        <v>16</v>
      </c>
      <c r="E21" s="108">
        <v>45000</v>
      </c>
      <c r="F21" s="108">
        <v>45702</v>
      </c>
      <c r="G21" s="21">
        <f>E21+'Assumptions (START HERE)'!$C$17</f>
        <v>45180</v>
      </c>
      <c r="H21" s="21">
        <f>E21+'Assumptions (START HERE)'!$C$18</f>
        <v>45270</v>
      </c>
      <c r="I21" s="90"/>
      <c r="J21" s="23" cm="1">
        <f t="array" aca="1" ref="J21" ca="1">IF(ISBLANK(I21),
INDEX('Assumptions (START HERE)'!$B$23:$E$26,
MATCH(MID(CELL("filename",$A$1),FIND("]",CELL("filename",$A$1))+1,255),'Assumptions (START HERE)'!$B$23:$B$26,0),
MATCH(J$3,'Assumptions (START HERE)'!$B$23:$E$23,0)),I21)</f>
        <v>1350</v>
      </c>
      <c r="K21" s="90"/>
      <c r="L21" s="23" cm="1">
        <f t="array" aca="1" ref="L21" ca="1">IF(ISBLANK(K21),
INDEX('Assumptions (START HERE)'!$B$23:$E$26,
MATCH(MID(CELL("filename",$A$1),FIND("]",CELL("filename",$A$1))+1,255),'Assumptions (START HERE)'!$B$23:$B$26,0),
MATCH(L$3,'Assumptions (START HERE)'!$B$23:$E$23,0)),K21)</f>
        <v>1500</v>
      </c>
      <c r="M21" s="90"/>
      <c r="N21" s="23" cm="1">
        <f t="array" aca="1" ref="N21" ca="1">IF(ISBLANK(M21),
INDEX('Assumptions (START HERE)'!$B$23:$E$26,
MATCH(MID(CELL("filename",$A$1),FIND("]",CELL("filename",$A$1))+1,255),'Assumptions (START HERE)'!$B$23:$B$26,0),
MATCH(N$3,'Assumptions (START HERE)'!$B$23:$E$23,0)),M21)</f>
        <v>1550</v>
      </c>
      <c r="P21" s="23" cm="1">
        <f t="array" aca="1" ref="P21" ca="1">_xlfn.IFS($F21&lt;=P$7,0,$G21&gt;P$7,0,AND(P$7&gt;$G21,P$7&lt;$H21),$J21/12*0.5,$H21&lt;P$7,$J21/12)</f>
        <v>112.5</v>
      </c>
      <c r="Q21" s="23" cm="1">
        <f t="array" aca="1" ref="Q21" ca="1">_xlfn.IFS($F21&lt;=Q$7,0,$G21&gt;Q$7,0,AND(Q$7&gt;$G21,Q$7&lt;$H21),$J21/12*0.5,$H21&lt;Q$7,$J21/12)</f>
        <v>112.5</v>
      </c>
      <c r="R21" s="23" cm="1">
        <f t="array" aca="1" ref="R21" ca="1">_xlfn.IFS($F21&lt;=R$7,0,$G21&gt;R$7,0,AND(R$7&gt;$G21,R$7&lt;$H21),$J21/12*0.5,$H21&lt;R$7,$J21/12)</f>
        <v>0</v>
      </c>
      <c r="S21" s="23" cm="1">
        <f t="array" aca="1" ref="S21" ca="1">_xlfn.IFS($F21&lt;=S$7,0,$G21&gt;S$7,0,AND(S$7&gt;$G21,S$7&lt;$H21),$J21/12*0.5,$H21&lt;S$7,$J21/12)</f>
        <v>0</v>
      </c>
      <c r="T21" s="23" cm="1">
        <f t="array" aca="1" ref="T21" ca="1">_xlfn.IFS($F21&lt;=T$7,0,$G21&gt;T$7,0,AND(T$7&gt;$G21,T$7&lt;$H21),$J21/12*0.5,$H21&lt;T$7,$J21/12)</f>
        <v>0</v>
      </c>
      <c r="U21" s="23" cm="1">
        <f t="array" aca="1" ref="U21" ca="1">_xlfn.IFS($F21&lt;=U$7,0,$G21&gt;U$7,0,AND(U$7&gt;$G21,U$7&lt;$H21),$J21/12*0.5,$H21&lt;U$7,$J21/12)</f>
        <v>0</v>
      </c>
      <c r="V21" s="23" cm="1">
        <f t="array" aca="1" ref="V21" ca="1">_xlfn.IFS($F21&lt;=V$7,0,$G21&gt;V$7,0,AND(V$7&gt;$G21,V$7&lt;$H21),$J21/12*0.5,$H21&lt;V$7,$J21/12)</f>
        <v>0</v>
      </c>
      <c r="W21" s="23" cm="1">
        <f t="array" aca="1" ref="W21" ca="1">_xlfn.IFS($F21&lt;=W$7,0,$G21&gt;W$7,0,AND(W$7&gt;$G21,W$7&lt;$H21),$J21/12*0.5,$H21&lt;W$7,$J21/12)</f>
        <v>0</v>
      </c>
      <c r="X21" s="23" cm="1">
        <f t="array" aca="1" ref="X21" ca="1">_xlfn.IFS($F21&lt;=X$7,0,$G21&gt;X$7,0,AND(X$7&gt;$G21,X$7&lt;$H21),$J21/12*0.5,$H21&lt;X$7,$J21/12)</f>
        <v>0</v>
      </c>
      <c r="Y21" s="23" cm="1">
        <f t="array" aca="1" ref="Y21" ca="1">_xlfn.IFS($F21&lt;=Y$7,0,$G21&gt;Y$7,0,AND(Y$7&gt;$G21,Y$7&lt;$H21),$J21/12*0.5,$H21&lt;Y$7,$J21/12)</f>
        <v>0</v>
      </c>
      <c r="Z21" s="23" cm="1">
        <f t="array" aca="1" ref="Z21" ca="1">_xlfn.IFS($F21&lt;=Z$7,0,$G21&gt;Z$7,0,AND(Z$7&gt;$G21,Z$7&lt;$H21),$J21/12*0.5,$H21&lt;Z$7,$J21/12)</f>
        <v>0</v>
      </c>
      <c r="AA21" s="23" cm="1">
        <f t="array" aca="1" ref="AA21" ca="1">_xlfn.IFS($F21&lt;=AA$7,0,$G21&gt;AA$7,0,AND(AA$7&gt;$G21,AA$7&lt;$H21),$J21/12*0.5,$H21&lt;AA$7,$J21/12)</f>
        <v>0</v>
      </c>
      <c r="AB21" s="23" cm="1">
        <f t="array" aca="1" ref="AB21" ca="1">_xlfn.IFS($F21&lt;=AB$7,0,$G21&gt;AB$7,0,AND(AB$7&gt;$G21,AB$7&lt;$H21),$J21/12*0.5,$H21&lt;AB$7,$J21/12)</f>
        <v>0</v>
      </c>
      <c r="AC21" s="23" cm="1">
        <f t="array" aca="1" ref="AC21" ca="1">_xlfn.IFS($F21&lt;=AC$7,0,$G21&gt;AC$7,0,AND(AC$7&gt;$G21,AC$7&lt;$H21),$L21/12*0.5,$H21&lt;AC$7,$L21/12)</f>
        <v>0</v>
      </c>
      <c r="AD21" s="23" cm="1">
        <f t="array" aca="1" ref="AD21" ca="1">_xlfn.IFS($F21&lt;=AD$7,0,$G21&gt;AD$7,0,AND(AD$7&gt;$G21,AD$7&lt;$H21),$L21/12*0.5,$H21&lt;AD$7,$L21/12)</f>
        <v>0</v>
      </c>
      <c r="AE21" s="23" cm="1">
        <f t="array" aca="1" ref="AE21" ca="1">_xlfn.IFS($F21&lt;=AE$7,0,$G21&gt;AE$7,0,AND(AE$7&gt;$G21,AE$7&lt;$H21),$L21/12*0.5,$H21&lt;AE$7,$L21/12)</f>
        <v>0</v>
      </c>
      <c r="AF21" s="23" cm="1">
        <f t="array" aca="1" ref="AF21" ca="1">_xlfn.IFS($F21&lt;=AF$7,0,$G21&gt;AF$7,0,AND(AF$7&gt;$G21,AF$7&lt;$H21),$L21/12*0.5,$H21&lt;AF$7,$L21/12)</f>
        <v>0</v>
      </c>
      <c r="AG21" s="23" cm="1">
        <f t="array" aca="1" ref="AG21" ca="1">_xlfn.IFS($F21&lt;=AG$7,0,$G21&gt;AG$7,0,AND(AG$7&gt;$G21,AG$7&lt;$H21),$L21/12*0.5,$H21&lt;AG$7,$L21/12)</f>
        <v>0</v>
      </c>
      <c r="AH21" s="23" cm="1">
        <f t="array" aca="1" ref="AH21" ca="1">_xlfn.IFS($F21&lt;=AH$7,0,$G21&gt;AH$7,0,AND(AH$7&gt;$G21,AH$7&lt;$H21),$L21/12*0.5,$H21&lt;AH$7,$L21/12)</f>
        <v>0</v>
      </c>
      <c r="AI21" s="23" cm="1">
        <f t="array" aca="1" ref="AI21" ca="1">_xlfn.IFS($F21&lt;=AI$7,0,$G21&gt;AI$7,0,AND(AI$7&gt;$G21,AI$7&lt;$H21),$L21/12*0.5,$H21&lt;AI$7,$L21/12)</f>
        <v>0</v>
      </c>
      <c r="AJ21" s="23" cm="1">
        <f t="array" aca="1" ref="AJ21" ca="1">_xlfn.IFS($F21&lt;=AJ$7,0,$G21&gt;AJ$7,0,AND(AJ$7&gt;$G21,AJ$7&lt;$H21),$L21/12*0.5,$H21&lt;AJ$7,$L21/12)</f>
        <v>0</v>
      </c>
      <c r="AK21" s="23" cm="1">
        <f t="array" aca="1" ref="AK21" ca="1">_xlfn.IFS($F21&lt;=AK$7,0,$G21&gt;AK$7,0,AND(AK$7&gt;$G21,AK$7&lt;$H21),$L21/12*0.5,$H21&lt;AK$7,$L21/12)</f>
        <v>0</v>
      </c>
      <c r="AL21" s="23" cm="1">
        <f t="array" aca="1" ref="AL21" ca="1">_xlfn.IFS($F21&lt;=AL$7,0,$G21&gt;AL$7,0,AND(AL$7&gt;$G21,AL$7&lt;$H21),$L21/12*0.5,$H21&lt;AL$7,$L21/12)</f>
        <v>0</v>
      </c>
      <c r="AM21" s="23" cm="1">
        <f t="array" aca="1" ref="AM21" ca="1">_xlfn.IFS($F21&lt;=AM$7,0,$G21&gt;AM$7,0,AND(AM$7&gt;$G21,AM$7&lt;$H21),$L21/12*0.5,$H21&lt;AM$7,$L21/12)</f>
        <v>0</v>
      </c>
      <c r="AN21" s="23" cm="1">
        <f t="array" aca="1" ref="AN21" ca="1">_xlfn.IFS($F21&lt;=AN$7,0,$G21&gt;AN$7,0,AND(AN$7&gt;$G21,AN$7&lt;$H21),$L21/12*0.5,$H21&lt;AN$7,$L21/12)</f>
        <v>0</v>
      </c>
      <c r="AO21" s="23" cm="1">
        <f t="array" aca="1" ref="AO21" ca="1">_xlfn.IFS($F21&lt;=AO$7,0,$G21&gt;AO$7,0,AND(AO$7&gt;$G21,AO$7&lt;$H21),$N21/12*0.5,$H21&lt;AO$7,$N21/12)</f>
        <v>0</v>
      </c>
      <c r="AP21" s="23" cm="1">
        <f t="array" aca="1" ref="AP21" ca="1">_xlfn.IFS($F21&lt;=AP$7,0,$G21&gt;AP$7,0,AND(AP$7&gt;$G21,AP$7&lt;$H21),$N21/12*0.5,$H21&lt;AP$7,$N21/12)</f>
        <v>0</v>
      </c>
      <c r="AQ21" s="23" cm="1">
        <f t="array" aca="1" ref="AQ21" ca="1">_xlfn.IFS($F21&lt;=AQ$7,0,$G21&gt;AQ$7,0,AND(AQ$7&gt;$G21,AQ$7&lt;$H21),$N21/12*0.5,$H21&lt;AQ$7,$N21/12)</f>
        <v>0</v>
      </c>
      <c r="AR21" s="23" cm="1">
        <f t="array" aca="1" ref="AR21" ca="1">_xlfn.IFS($F21&lt;=AR$7,0,$G21&gt;AR$7,0,AND(AR$7&gt;$G21,AR$7&lt;$H21),$N21/12*0.5,$H21&lt;AR$7,$N21/12)</f>
        <v>0</v>
      </c>
      <c r="AS21" s="23" cm="1">
        <f t="array" aca="1" ref="AS21" ca="1">_xlfn.IFS($F21&lt;=AS$7,0,$G21&gt;AS$7,0,AND(AS$7&gt;$G21,AS$7&lt;$H21),$N21/12*0.5,$H21&lt;AS$7,$N21/12)</f>
        <v>0</v>
      </c>
      <c r="AT21" s="23" cm="1">
        <f t="array" aca="1" ref="AT21" ca="1">_xlfn.IFS($F21&lt;=AT$7,0,$G21&gt;AT$7,0,AND(AT$7&gt;$G21,AT$7&lt;$H21),$N21/12*0.5,$H21&lt;AT$7,$N21/12)</f>
        <v>0</v>
      </c>
      <c r="AU21" s="23" cm="1">
        <f t="array" aca="1" ref="AU21" ca="1">_xlfn.IFS($F21&lt;=AU$7,0,$G21&gt;AU$7,0,AND(AU$7&gt;$G21,AU$7&lt;$H21),$N21/12*0.5,$H21&lt;AU$7,$N21/12)</f>
        <v>0</v>
      </c>
      <c r="AV21" s="23" cm="1">
        <f t="array" aca="1" ref="AV21" ca="1">_xlfn.IFS($F21&lt;=AV$7,0,$G21&gt;AV$7,0,AND(AV$7&gt;$G21,AV$7&lt;$H21),$N21/12*0.5,$H21&lt;AV$7,$N21/12)</f>
        <v>0</v>
      </c>
      <c r="AW21" s="23" cm="1">
        <f t="array" aca="1" ref="AW21" ca="1">_xlfn.IFS($F21&lt;=AW$7,0,$G21&gt;AW$7,0,AND(AW$7&gt;$G21,AW$7&lt;$H21),$N21/12*0.5,$H21&lt;AW$7,$N21/12)</f>
        <v>0</v>
      </c>
      <c r="AX21" s="23" cm="1">
        <f t="array" aca="1" ref="AX21" ca="1">_xlfn.IFS($F21&lt;=AX$7,0,$G21&gt;AX$7,0,AND(AX$7&gt;$G21,AX$7&lt;$H21),$N21/12*0.5,$H21&lt;AX$7,$N21/12)</f>
        <v>0</v>
      </c>
      <c r="AY21" s="23" cm="1">
        <f t="array" aca="1" ref="AY21" ca="1">_xlfn.IFS($F21&lt;=AY$7,0,$G21&gt;AY$7,0,AND(AY$7&gt;$G21,AY$7&lt;$H21),$N21/12*0.5,$H21&lt;AY$7,$N21/12)</f>
        <v>0</v>
      </c>
    </row>
    <row r="22" spans="1:51" ht="13" x14ac:dyDescent="0.15">
      <c r="A22" s="47"/>
      <c r="B22" s="87">
        <v>15</v>
      </c>
      <c r="C22" s="87" t="s">
        <v>55</v>
      </c>
      <c r="D22" s="88" t="s">
        <v>18</v>
      </c>
      <c r="E22" s="108">
        <v>45021</v>
      </c>
      <c r="F22" s="108">
        <v>45702</v>
      </c>
      <c r="G22" s="21">
        <f>E22+'Assumptions (START HERE)'!$C$17</f>
        <v>45201</v>
      </c>
      <c r="H22" s="21">
        <f>E22+'Assumptions (START HERE)'!$C$18</f>
        <v>45291</v>
      </c>
      <c r="I22" s="90"/>
      <c r="J22" s="23" cm="1">
        <f t="array" aca="1" ref="J22" ca="1">IF(ISBLANK(I22),
INDEX('Assumptions (START HERE)'!$B$23:$E$26,
MATCH(MID(CELL("filename",$A$1),FIND("]",CELL("filename",$A$1))+1,255),'Assumptions (START HERE)'!$B$23:$B$26,0),
MATCH(J$3,'Assumptions (START HERE)'!$B$23:$E$23,0)),I22)</f>
        <v>1350</v>
      </c>
      <c r="K22" s="90"/>
      <c r="L22" s="23" cm="1">
        <f t="array" aca="1" ref="L22" ca="1">IF(ISBLANK(K22),
INDEX('Assumptions (START HERE)'!$B$23:$E$26,
MATCH(MID(CELL("filename",$A$1),FIND("]",CELL("filename",$A$1))+1,255),'Assumptions (START HERE)'!$B$23:$B$26,0),
MATCH(L$3,'Assumptions (START HERE)'!$B$23:$E$23,0)),K22)</f>
        <v>1500</v>
      </c>
      <c r="M22" s="90"/>
      <c r="N22" s="23" cm="1">
        <f t="array" aca="1" ref="N22" ca="1">IF(ISBLANK(M22),
INDEX('Assumptions (START HERE)'!$B$23:$E$26,
MATCH(MID(CELL("filename",$A$1),FIND("]",CELL("filename",$A$1))+1,255),'Assumptions (START HERE)'!$B$23:$B$26,0),
MATCH(N$3,'Assumptions (START HERE)'!$B$23:$E$23,0)),M22)</f>
        <v>1550</v>
      </c>
      <c r="P22" s="23" cm="1">
        <f t="array" aca="1" ref="P22" ca="1">_xlfn.IFS($F22&lt;=P$7,0,$G22&gt;P$7,0,AND(P$7&gt;$G22,P$7&lt;$H22),$J22/12*0.5,$H22&lt;P$7,$J22/12)</f>
        <v>112.5</v>
      </c>
      <c r="Q22" s="23" cm="1">
        <f t="array" aca="1" ref="Q22" ca="1">_xlfn.IFS($F22&lt;=Q$7,0,$G22&gt;Q$7,0,AND(Q$7&gt;$G22,Q$7&lt;$H22),$J22/12*0.5,$H22&lt;Q$7,$J22/12)</f>
        <v>112.5</v>
      </c>
      <c r="R22" s="23" cm="1">
        <f t="array" aca="1" ref="R22" ca="1">_xlfn.IFS($F22&lt;=R$7,0,$G22&gt;R$7,0,AND(R$7&gt;$G22,R$7&lt;$H22),$J22/12*0.5,$H22&lt;R$7,$J22/12)</f>
        <v>0</v>
      </c>
      <c r="S22" s="23" cm="1">
        <f t="array" aca="1" ref="S22" ca="1">_xlfn.IFS($F22&lt;=S$7,0,$G22&gt;S$7,0,AND(S$7&gt;$G22,S$7&lt;$H22),$J22/12*0.5,$H22&lt;S$7,$J22/12)</f>
        <v>0</v>
      </c>
      <c r="T22" s="23" cm="1">
        <f t="array" aca="1" ref="T22" ca="1">_xlfn.IFS($F22&lt;=T$7,0,$G22&gt;T$7,0,AND(T$7&gt;$G22,T$7&lt;$H22),$J22/12*0.5,$H22&lt;T$7,$J22/12)</f>
        <v>0</v>
      </c>
      <c r="U22" s="23" cm="1">
        <f t="array" aca="1" ref="U22" ca="1">_xlfn.IFS($F22&lt;=U$7,0,$G22&gt;U$7,0,AND(U$7&gt;$G22,U$7&lt;$H22),$J22/12*0.5,$H22&lt;U$7,$J22/12)</f>
        <v>0</v>
      </c>
      <c r="V22" s="23" cm="1">
        <f t="array" aca="1" ref="V22" ca="1">_xlfn.IFS($F22&lt;=V$7,0,$G22&gt;V$7,0,AND(V$7&gt;$G22,V$7&lt;$H22),$J22/12*0.5,$H22&lt;V$7,$J22/12)</f>
        <v>0</v>
      </c>
      <c r="W22" s="23" cm="1">
        <f t="array" aca="1" ref="W22" ca="1">_xlfn.IFS($F22&lt;=W$7,0,$G22&gt;W$7,0,AND(W$7&gt;$G22,W$7&lt;$H22),$J22/12*0.5,$H22&lt;W$7,$J22/12)</f>
        <v>0</v>
      </c>
      <c r="X22" s="23" cm="1">
        <f t="array" aca="1" ref="X22" ca="1">_xlfn.IFS($F22&lt;=X$7,0,$G22&gt;X$7,0,AND(X$7&gt;$G22,X$7&lt;$H22),$J22/12*0.5,$H22&lt;X$7,$J22/12)</f>
        <v>0</v>
      </c>
      <c r="Y22" s="23" cm="1">
        <f t="array" aca="1" ref="Y22" ca="1">_xlfn.IFS($F22&lt;=Y$7,0,$G22&gt;Y$7,0,AND(Y$7&gt;$G22,Y$7&lt;$H22),$J22/12*0.5,$H22&lt;Y$7,$J22/12)</f>
        <v>0</v>
      </c>
      <c r="Z22" s="23" cm="1">
        <f t="array" aca="1" ref="Z22" ca="1">_xlfn.IFS($F22&lt;=Z$7,0,$G22&gt;Z$7,0,AND(Z$7&gt;$G22,Z$7&lt;$H22),$J22/12*0.5,$H22&lt;Z$7,$J22/12)</f>
        <v>0</v>
      </c>
      <c r="AA22" s="23" cm="1">
        <f t="array" aca="1" ref="AA22" ca="1">_xlfn.IFS($F22&lt;=AA$7,0,$G22&gt;AA$7,0,AND(AA$7&gt;$G22,AA$7&lt;$H22),$J22/12*0.5,$H22&lt;AA$7,$J22/12)</f>
        <v>0</v>
      </c>
      <c r="AB22" s="23" cm="1">
        <f t="array" aca="1" ref="AB22" ca="1">_xlfn.IFS($F22&lt;=AB$7,0,$G22&gt;AB$7,0,AND(AB$7&gt;$G22,AB$7&lt;$H22),$J22/12*0.5,$H22&lt;AB$7,$J22/12)</f>
        <v>0</v>
      </c>
      <c r="AC22" s="23" cm="1">
        <f t="array" aca="1" ref="AC22" ca="1">_xlfn.IFS($F22&lt;=AC$7,0,$G22&gt;AC$7,0,AND(AC$7&gt;$G22,AC$7&lt;$H22),$L22/12*0.5,$H22&lt;AC$7,$L22/12)</f>
        <v>0</v>
      </c>
      <c r="AD22" s="23" cm="1">
        <f t="array" aca="1" ref="AD22" ca="1">_xlfn.IFS($F22&lt;=AD$7,0,$G22&gt;AD$7,0,AND(AD$7&gt;$G22,AD$7&lt;$H22),$L22/12*0.5,$H22&lt;AD$7,$L22/12)</f>
        <v>0</v>
      </c>
      <c r="AE22" s="23" cm="1">
        <f t="array" aca="1" ref="AE22" ca="1">_xlfn.IFS($F22&lt;=AE$7,0,$G22&gt;AE$7,0,AND(AE$7&gt;$G22,AE$7&lt;$H22),$L22/12*0.5,$H22&lt;AE$7,$L22/12)</f>
        <v>0</v>
      </c>
      <c r="AF22" s="23" cm="1">
        <f t="array" aca="1" ref="AF22" ca="1">_xlfn.IFS($F22&lt;=AF$7,0,$G22&gt;AF$7,0,AND(AF$7&gt;$G22,AF$7&lt;$H22),$L22/12*0.5,$H22&lt;AF$7,$L22/12)</f>
        <v>0</v>
      </c>
      <c r="AG22" s="23" cm="1">
        <f t="array" aca="1" ref="AG22" ca="1">_xlfn.IFS($F22&lt;=AG$7,0,$G22&gt;AG$7,0,AND(AG$7&gt;$G22,AG$7&lt;$H22),$L22/12*0.5,$H22&lt;AG$7,$L22/12)</f>
        <v>0</v>
      </c>
      <c r="AH22" s="23" cm="1">
        <f t="array" aca="1" ref="AH22" ca="1">_xlfn.IFS($F22&lt;=AH$7,0,$G22&gt;AH$7,0,AND(AH$7&gt;$G22,AH$7&lt;$H22),$L22/12*0.5,$H22&lt;AH$7,$L22/12)</f>
        <v>0</v>
      </c>
      <c r="AI22" s="23" cm="1">
        <f t="array" aca="1" ref="AI22" ca="1">_xlfn.IFS($F22&lt;=AI$7,0,$G22&gt;AI$7,0,AND(AI$7&gt;$G22,AI$7&lt;$H22),$L22/12*0.5,$H22&lt;AI$7,$L22/12)</f>
        <v>0</v>
      </c>
      <c r="AJ22" s="23" cm="1">
        <f t="array" aca="1" ref="AJ22" ca="1">_xlfn.IFS($F22&lt;=AJ$7,0,$G22&gt;AJ$7,0,AND(AJ$7&gt;$G22,AJ$7&lt;$H22),$L22/12*0.5,$H22&lt;AJ$7,$L22/12)</f>
        <v>0</v>
      </c>
      <c r="AK22" s="23" cm="1">
        <f t="array" aca="1" ref="AK22" ca="1">_xlfn.IFS($F22&lt;=AK$7,0,$G22&gt;AK$7,0,AND(AK$7&gt;$G22,AK$7&lt;$H22),$L22/12*0.5,$H22&lt;AK$7,$L22/12)</f>
        <v>0</v>
      </c>
      <c r="AL22" s="23" cm="1">
        <f t="array" aca="1" ref="AL22" ca="1">_xlfn.IFS($F22&lt;=AL$7,0,$G22&gt;AL$7,0,AND(AL$7&gt;$G22,AL$7&lt;$H22),$L22/12*0.5,$H22&lt;AL$7,$L22/12)</f>
        <v>0</v>
      </c>
      <c r="AM22" s="23" cm="1">
        <f t="array" aca="1" ref="AM22" ca="1">_xlfn.IFS($F22&lt;=AM$7,0,$G22&gt;AM$7,0,AND(AM$7&gt;$G22,AM$7&lt;$H22),$L22/12*0.5,$H22&lt;AM$7,$L22/12)</f>
        <v>0</v>
      </c>
      <c r="AN22" s="23" cm="1">
        <f t="array" aca="1" ref="AN22" ca="1">_xlfn.IFS($F22&lt;=AN$7,0,$G22&gt;AN$7,0,AND(AN$7&gt;$G22,AN$7&lt;$H22),$L22/12*0.5,$H22&lt;AN$7,$L22/12)</f>
        <v>0</v>
      </c>
      <c r="AO22" s="23" cm="1">
        <f t="array" aca="1" ref="AO22" ca="1">_xlfn.IFS($F22&lt;=AO$7,0,$G22&gt;AO$7,0,AND(AO$7&gt;$G22,AO$7&lt;$H22),$N22/12*0.5,$H22&lt;AO$7,$N22/12)</f>
        <v>0</v>
      </c>
      <c r="AP22" s="23" cm="1">
        <f t="array" aca="1" ref="AP22" ca="1">_xlfn.IFS($F22&lt;=AP$7,0,$G22&gt;AP$7,0,AND(AP$7&gt;$G22,AP$7&lt;$H22),$N22/12*0.5,$H22&lt;AP$7,$N22/12)</f>
        <v>0</v>
      </c>
      <c r="AQ22" s="23" cm="1">
        <f t="array" aca="1" ref="AQ22" ca="1">_xlfn.IFS($F22&lt;=AQ$7,0,$G22&gt;AQ$7,0,AND(AQ$7&gt;$G22,AQ$7&lt;$H22),$N22/12*0.5,$H22&lt;AQ$7,$N22/12)</f>
        <v>0</v>
      </c>
      <c r="AR22" s="23" cm="1">
        <f t="array" aca="1" ref="AR22" ca="1">_xlfn.IFS($F22&lt;=AR$7,0,$G22&gt;AR$7,0,AND(AR$7&gt;$G22,AR$7&lt;$H22),$N22/12*0.5,$H22&lt;AR$7,$N22/12)</f>
        <v>0</v>
      </c>
      <c r="AS22" s="23" cm="1">
        <f t="array" aca="1" ref="AS22" ca="1">_xlfn.IFS($F22&lt;=AS$7,0,$G22&gt;AS$7,0,AND(AS$7&gt;$G22,AS$7&lt;$H22),$N22/12*0.5,$H22&lt;AS$7,$N22/12)</f>
        <v>0</v>
      </c>
      <c r="AT22" s="23" cm="1">
        <f t="array" aca="1" ref="AT22" ca="1">_xlfn.IFS($F22&lt;=AT$7,0,$G22&gt;AT$7,0,AND(AT$7&gt;$G22,AT$7&lt;$H22),$N22/12*0.5,$H22&lt;AT$7,$N22/12)</f>
        <v>0</v>
      </c>
      <c r="AU22" s="23" cm="1">
        <f t="array" aca="1" ref="AU22" ca="1">_xlfn.IFS($F22&lt;=AU$7,0,$G22&gt;AU$7,0,AND(AU$7&gt;$G22,AU$7&lt;$H22),$N22/12*0.5,$H22&lt;AU$7,$N22/12)</f>
        <v>0</v>
      </c>
      <c r="AV22" s="23" cm="1">
        <f t="array" aca="1" ref="AV22" ca="1">_xlfn.IFS($F22&lt;=AV$7,0,$G22&gt;AV$7,0,AND(AV$7&gt;$G22,AV$7&lt;$H22),$N22/12*0.5,$H22&lt;AV$7,$N22/12)</f>
        <v>0</v>
      </c>
      <c r="AW22" s="23" cm="1">
        <f t="array" aca="1" ref="AW22" ca="1">_xlfn.IFS($F22&lt;=AW$7,0,$G22&gt;AW$7,0,AND(AW$7&gt;$G22,AW$7&lt;$H22),$N22/12*0.5,$H22&lt;AW$7,$N22/12)</f>
        <v>0</v>
      </c>
      <c r="AX22" s="23" cm="1">
        <f t="array" aca="1" ref="AX22" ca="1">_xlfn.IFS($F22&lt;=AX$7,0,$G22&gt;AX$7,0,AND(AX$7&gt;$G22,AX$7&lt;$H22),$N22/12*0.5,$H22&lt;AX$7,$N22/12)</f>
        <v>0</v>
      </c>
      <c r="AY22" s="23" cm="1">
        <f t="array" aca="1" ref="AY22" ca="1">_xlfn.IFS($F22&lt;=AY$7,0,$G22&gt;AY$7,0,AND(AY$7&gt;$G22,AY$7&lt;$H22),$N22/12*0.5,$H22&lt;AY$7,$N22/12)</f>
        <v>0</v>
      </c>
    </row>
    <row r="23" spans="1:51" ht="13" x14ac:dyDescent="0.15">
      <c r="A23" s="47"/>
      <c r="B23" s="87">
        <v>16</v>
      </c>
      <c r="C23" s="87" t="s">
        <v>56</v>
      </c>
      <c r="D23" s="89" t="s">
        <v>13</v>
      </c>
      <c r="E23" s="108">
        <v>45021</v>
      </c>
      <c r="F23" s="108">
        <v>46068</v>
      </c>
      <c r="G23" s="21">
        <f>E23+'Assumptions (START HERE)'!$C$17</f>
        <v>45201</v>
      </c>
      <c r="H23" s="21">
        <f>E23+'Assumptions (START HERE)'!$C$18</f>
        <v>45291</v>
      </c>
      <c r="I23" s="90"/>
      <c r="J23" s="23" cm="1">
        <f t="array" aca="1" ref="J23" ca="1">IF(ISBLANK(I23),
INDEX('Assumptions (START HERE)'!$B$23:$E$26,
MATCH(MID(CELL("filename",$A$1),FIND("]",CELL("filename",$A$1))+1,255),'Assumptions (START HERE)'!$B$23:$B$26,0),
MATCH(J$3,'Assumptions (START HERE)'!$B$23:$E$23,0)),I23)</f>
        <v>1350</v>
      </c>
      <c r="K23" s="90"/>
      <c r="L23" s="23" cm="1">
        <f t="array" aca="1" ref="L23" ca="1">IF(ISBLANK(K23),
INDEX('Assumptions (START HERE)'!$B$23:$E$26,
MATCH(MID(CELL("filename",$A$1),FIND("]",CELL("filename",$A$1))+1,255),'Assumptions (START HERE)'!$B$23:$B$26,0),
MATCH(L$3,'Assumptions (START HERE)'!$B$23:$E$23,0)),K23)</f>
        <v>1500</v>
      </c>
      <c r="M23" s="90"/>
      <c r="N23" s="23" cm="1">
        <f t="array" aca="1" ref="N23" ca="1">IF(ISBLANK(M23),
INDEX('Assumptions (START HERE)'!$B$23:$E$26,
MATCH(MID(CELL("filename",$A$1),FIND("]",CELL("filename",$A$1))+1,255),'Assumptions (START HERE)'!$B$23:$B$26,0),
MATCH(N$3,'Assumptions (START HERE)'!$B$23:$E$23,0)),M23)</f>
        <v>1550</v>
      </c>
      <c r="P23" s="23" cm="1">
        <f t="array" aca="1" ref="P23" ca="1">_xlfn.IFS($F23&lt;=P$7,0,$G23&gt;P$7,0,AND(P$7&gt;$G23,P$7&lt;$H23),$J23/12*0.5,$H23&lt;P$7,$J23/12)</f>
        <v>112.5</v>
      </c>
      <c r="Q23" s="23" cm="1">
        <f t="array" aca="1" ref="Q23" ca="1">_xlfn.IFS($F23&lt;=Q$7,0,$G23&gt;Q$7,0,AND(Q$7&gt;$G23,Q$7&lt;$H23),$J23/12*0.5,$H23&lt;Q$7,$J23/12)</f>
        <v>112.5</v>
      </c>
      <c r="R23" s="23" cm="1">
        <f t="array" aca="1" ref="R23" ca="1">_xlfn.IFS($F23&lt;=R$7,0,$G23&gt;R$7,0,AND(R$7&gt;$G23,R$7&lt;$H23),$J23/12*0.5,$H23&lt;R$7,$J23/12)</f>
        <v>112.5</v>
      </c>
      <c r="S23" s="23" cm="1">
        <f t="array" aca="1" ref="S23" ca="1">_xlfn.IFS($F23&lt;=S$7,0,$G23&gt;S$7,0,AND(S$7&gt;$G23,S$7&lt;$H23),$J23/12*0.5,$H23&lt;S$7,$J23/12)</f>
        <v>112.5</v>
      </c>
      <c r="T23" s="23" cm="1">
        <f t="array" aca="1" ref="T23" ca="1">_xlfn.IFS($F23&lt;=T$7,0,$G23&gt;T$7,0,AND(T$7&gt;$G23,T$7&lt;$H23),$J23/12*0.5,$H23&lt;T$7,$J23/12)</f>
        <v>112.5</v>
      </c>
      <c r="U23" s="23" cm="1">
        <f t="array" aca="1" ref="U23" ca="1">_xlfn.IFS($F23&lt;=U$7,0,$G23&gt;U$7,0,AND(U$7&gt;$G23,U$7&lt;$H23),$J23/12*0.5,$H23&lt;U$7,$J23/12)</f>
        <v>112.5</v>
      </c>
      <c r="V23" s="23" cm="1">
        <f t="array" aca="1" ref="V23" ca="1">_xlfn.IFS($F23&lt;=V$7,0,$G23&gt;V$7,0,AND(V$7&gt;$G23,V$7&lt;$H23),$J23/12*0.5,$H23&lt;V$7,$J23/12)</f>
        <v>112.5</v>
      </c>
      <c r="W23" s="23" cm="1">
        <f t="array" aca="1" ref="W23" ca="1">_xlfn.IFS($F23&lt;=W$7,0,$G23&gt;W$7,0,AND(W$7&gt;$G23,W$7&lt;$H23),$J23/12*0.5,$H23&lt;W$7,$J23/12)</f>
        <v>112.5</v>
      </c>
      <c r="X23" s="23" cm="1">
        <f t="array" aca="1" ref="X23" ca="1">_xlfn.IFS($F23&lt;=X$7,0,$G23&gt;X$7,0,AND(X$7&gt;$G23,X$7&lt;$H23),$J23/12*0.5,$H23&lt;X$7,$J23/12)</f>
        <v>112.5</v>
      </c>
      <c r="Y23" s="23" cm="1">
        <f t="array" aca="1" ref="Y23" ca="1">_xlfn.IFS($F23&lt;=Y$7,0,$G23&gt;Y$7,0,AND(Y$7&gt;$G23,Y$7&lt;$H23),$J23/12*0.5,$H23&lt;Y$7,$J23/12)</f>
        <v>112.5</v>
      </c>
      <c r="Z23" s="23" cm="1">
        <f t="array" aca="1" ref="Z23" ca="1">_xlfn.IFS($F23&lt;=Z$7,0,$G23&gt;Z$7,0,AND(Z$7&gt;$G23,Z$7&lt;$H23),$J23/12*0.5,$H23&lt;Z$7,$J23/12)</f>
        <v>112.5</v>
      </c>
      <c r="AA23" s="23" cm="1">
        <f t="array" aca="1" ref="AA23" ca="1">_xlfn.IFS($F23&lt;=AA$7,0,$G23&gt;AA$7,0,AND(AA$7&gt;$G23,AA$7&lt;$H23),$J23/12*0.5,$H23&lt;AA$7,$J23/12)</f>
        <v>112.5</v>
      </c>
      <c r="AB23" s="23" cm="1">
        <f t="array" aca="1" ref="AB23" ca="1">_xlfn.IFS($F23&lt;=AB$7,0,$G23&gt;AB$7,0,AND(AB$7&gt;$G23,AB$7&lt;$H23),$J23/12*0.5,$H23&lt;AB$7,$J23/12)</f>
        <v>112.5</v>
      </c>
      <c r="AC23" s="23" cm="1">
        <f t="array" aca="1" ref="AC23" ca="1">_xlfn.IFS($F23&lt;=AC$7,0,$G23&gt;AC$7,0,AND(AC$7&gt;$G23,AC$7&lt;$H23),$L23/12*0.5,$H23&lt;AC$7,$L23/12)</f>
        <v>125</v>
      </c>
      <c r="AD23" s="23" cm="1">
        <f t="array" aca="1" ref="AD23" ca="1">_xlfn.IFS($F23&lt;=AD$7,0,$G23&gt;AD$7,0,AND(AD$7&gt;$G23,AD$7&lt;$H23),$L23/12*0.5,$H23&lt;AD$7,$L23/12)</f>
        <v>0</v>
      </c>
      <c r="AE23" s="23" cm="1">
        <f t="array" aca="1" ref="AE23" ca="1">_xlfn.IFS($F23&lt;=AE$7,0,$G23&gt;AE$7,0,AND(AE$7&gt;$G23,AE$7&lt;$H23),$L23/12*0.5,$H23&lt;AE$7,$L23/12)</f>
        <v>0</v>
      </c>
      <c r="AF23" s="23" cm="1">
        <f t="array" aca="1" ref="AF23" ca="1">_xlfn.IFS($F23&lt;=AF$7,0,$G23&gt;AF$7,0,AND(AF$7&gt;$G23,AF$7&lt;$H23),$L23/12*0.5,$H23&lt;AF$7,$L23/12)</f>
        <v>0</v>
      </c>
      <c r="AG23" s="23" cm="1">
        <f t="array" aca="1" ref="AG23" ca="1">_xlfn.IFS($F23&lt;=AG$7,0,$G23&gt;AG$7,0,AND(AG$7&gt;$G23,AG$7&lt;$H23),$L23/12*0.5,$H23&lt;AG$7,$L23/12)</f>
        <v>0</v>
      </c>
      <c r="AH23" s="23" cm="1">
        <f t="array" aca="1" ref="AH23" ca="1">_xlfn.IFS($F23&lt;=AH$7,0,$G23&gt;AH$7,0,AND(AH$7&gt;$G23,AH$7&lt;$H23),$L23/12*0.5,$H23&lt;AH$7,$L23/12)</f>
        <v>0</v>
      </c>
      <c r="AI23" s="23" cm="1">
        <f t="array" aca="1" ref="AI23" ca="1">_xlfn.IFS($F23&lt;=AI$7,0,$G23&gt;AI$7,0,AND(AI$7&gt;$G23,AI$7&lt;$H23),$L23/12*0.5,$H23&lt;AI$7,$L23/12)</f>
        <v>0</v>
      </c>
      <c r="AJ23" s="23" cm="1">
        <f t="array" aca="1" ref="AJ23" ca="1">_xlfn.IFS($F23&lt;=AJ$7,0,$G23&gt;AJ$7,0,AND(AJ$7&gt;$G23,AJ$7&lt;$H23),$L23/12*0.5,$H23&lt;AJ$7,$L23/12)</f>
        <v>0</v>
      </c>
      <c r="AK23" s="23" cm="1">
        <f t="array" aca="1" ref="AK23" ca="1">_xlfn.IFS($F23&lt;=AK$7,0,$G23&gt;AK$7,0,AND(AK$7&gt;$G23,AK$7&lt;$H23),$L23/12*0.5,$H23&lt;AK$7,$L23/12)</f>
        <v>0</v>
      </c>
      <c r="AL23" s="23" cm="1">
        <f t="array" aca="1" ref="AL23" ca="1">_xlfn.IFS($F23&lt;=AL$7,0,$G23&gt;AL$7,0,AND(AL$7&gt;$G23,AL$7&lt;$H23),$L23/12*0.5,$H23&lt;AL$7,$L23/12)</f>
        <v>0</v>
      </c>
      <c r="AM23" s="23" cm="1">
        <f t="array" aca="1" ref="AM23" ca="1">_xlfn.IFS($F23&lt;=AM$7,0,$G23&gt;AM$7,0,AND(AM$7&gt;$G23,AM$7&lt;$H23),$L23/12*0.5,$H23&lt;AM$7,$L23/12)</f>
        <v>0</v>
      </c>
      <c r="AN23" s="23" cm="1">
        <f t="array" aca="1" ref="AN23" ca="1">_xlfn.IFS($F23&lt;=AN$7,0,$G23&gt;AN$7,0,AND(AN$7&gt;$G23,AN$7&lt;$H23),$L23/12*0.5,$H23&lt;AN$7,$L23/12)</f>
        <v>0</v>
      </c>
      <c r="AO23" s="23" cm="1">
        <f t="array" aca="1" ref="AO23" ca="1">_xlfn.IFS($F23&lt;=AO$7,0,$G23&gt;AO$7,0,AND(AO$7&gt;$G23,AO$7&lt;$H23),$N23/12*0.5,$H23&lt;AO$7,$N23/12)</f>
        <v>0</v>
      </c>
      <c r="AP23" s="23" cm="1">
        <f t="array" aca="1" ref="AP23" ca="1">_xlfn.IFS($F23&lt;=AP$7,0,$G23&gt;AP$7,0,AND(AP$7&gt;$G23,AP$7&lt;$H23),$N23/12*0.5,$H23&lt;AP$7,$N23/12)</f>
        <v>0</v>
      </c>
      <c r="AQ23" s="23" cm="1">
        <f t="array" aca="1" ref="AQ23" ca="1">_xlfn.IFS($F23&lt;=AQ$7,0,$G23&gt;AQ$7,0,AND(AQ$7&gt;$G23,AQ$7&lt;$H23),$N23/12*0.5,$H23&lt;AQ$7,$N23/12)</f>
        <v>0</v>
      </c>
      <c r="AR23" s="23" cm="1">
        <f t="array" aca="1" ref="AR23" ca="1">_xlfn.IFS($F23&lt;=AR$7,0,$G23&gt;AR$7,0,AND(AR$7&gt;$G23,AR$7&lt;$H23),$N23/12*0.5,$H23&lt;AR$7,$N23/12)</f>
        <v>0</v>
      </c>
      <c r="AS23" s="23" cm="1">
        <f t="array" aca="1" ref="AS23" ca="1">_xlfn.IFS($F23&lt;=AS$7,0,$G23&gt;AS$7,0,AND(AS$7&gt;$G23,AS$7&lt;$H23),$N23/12*0.5,$H23&lt;AS$7,$N23/12)</f>
        <v>0</v>
      </c>
      <c r="AT23" s="23" cm="1">
        <f t="array" aca="1" ref="AT23" ca="1">_xlfn.IFS($F23&lt;=AT$7,0,$G23&gt;AT$7,0,AND(AT$7&gt;$G23,AT$7&lt;$H23),$N23/12*0.5,$H23&lt;AT$7,$N23/12)</f>
        <v>0</v>
      </c>
      <c r="AU23" s="23" cm="1">
        <f t="array" aca="1" ref="AU23" ca="1">_xlfn.IFS($F23&lt;=AU$7,0,$G23&gt;AU$7,0,AND(AU$7&gt;$G23,AU$7&lt;$H23),$N23/12*0.5,$H23&lt;AU$7,$N23/12)</f>
        <v>0</v>
      </c>
      <c r="AV23" s="23" cm="1">
        <f t="array" aca="1" ref="AV23" ca="1">_xlfn.IFS($F23&lt;=AV$7,0,$G23&gt;AV$7,0,AND(AV$7&gt;$G23,AV$7&lt;$H23),$N23/12*0.5,$H23&lt;AV$7,$N23/12)</f>
        <v>0</v>
      </c>
      <c r="AW23" s="23" cm="1">
        <f t="array" aca="1" ref="AW23" ca="1">_xlfn.IFS($F23&lt;=AW$7,0,$G23&gt;AW$7,0,AND(AW$7&gt;$G23,AW$7&lt;$H23),$N23/12*0.5,$H23&lt;AW$7,$N23/12)</f>
        <v>0</v>
      </c>
      <c r="AX23" s="23" cm="1">
        <f t="array" aca="1" ref="AX23" ca="1">_xlfn.IFS($F23&lt;=AX$7,0,$G23&gt;AX$7,0,AND(AX$7&gt;$G23,AX$7&lt;$H23),$N23/12*0.5,$H23&lt;AX$7,$N23/12)</f>
        <v>0</v>
      </c>
      <c r="AY23" s="23" cm="1">
        <f t="array" aca="1" ref="AY23" ca="1">_xlfn.IFS($F23&lt;=AY$7,0,$G23&gt;AY$7,0,AND(AY$7&gt;$G23,AY$7&lt;$H23),$N23/12*0.5,$H23&lt;AY$7,$N23/12)</f>
        <v>0</v>
      </c>
    </row>
    <row r="24" spans="1:51" ht="13" x14ac:dyDescent="0.15">
      <c r="A24" s="47"/>
      <c r="B24" s="87">
        <v>17</v>
      </c>
      <c r="C24" s="87" t="s">
        <v>57</v>
      </c>
      <c r="D24" s="88" t="s">
        <v>18</v>
      </c>
      <c r="E24" s="108">
        <v>45028</v>
      </c>
      <c r="F24" s="109">
        <v>45884</v>
      </c>
      <c r="G24" s="21">
        <f>E24+'Assumptions (START HERE)'!$C$17</f>
        <v>45208</v>
      </c>
      <c r="H24" s="21">
        <f>E24+'Assumptions (START HERE)'!$C$18</f>
        <v>45298</v>
      </c>
      <c r="I24" s="90"/>
      <c r="J24" s="23" cm="1">
        <f t="array" aca="1" ref="J24" ca="1">IF(ISBLANK(I24),
INDEX('Assumptions (START HERE)'!$B$23:$E$26,
MATCH(MID(CELL("filename",$A$1),FIND("]",CELL("filename",$A$1))+1,255),'Assumptions (START HERE)'!$B$23:$B$26,0),
MATCH(J$3,'Assumptions (START HERE)'!$B$23:$E$23,0)),I24)</f>
        <v>1350</v>
      </c>
      <c r="K24" s="90"/>
      <c r="L24" s="23" cm="1">
        <f t="array" aca="1" ref="L24" ca="1">IF(ISBLANK(K24),
INDEX('Assumptions (START HERE)'!$B$23:$E$26,
MATCH(MID(CELL("filename",$A$1),FIND("]",CELL("filename",$A$1))+1,255),'Assumptions (START HERE)'!$B$23:$B$26,0),
MATCH(L$3,'Assumptions (START HERE)'!$B$23:$E$23,0)),K24)</f>
        <v>1500</v>
      </c>
      <c r="M24" s="90"/>
      <c r="N24" s="23" cm="1">
        <f t="array" aca="1" ref="N24" ca="1">IF(ISBLANK(M24),
INDEX('Assumptions (START HERE)'!$B$23:$E$26,
MATCH(MID(CELL("filename",$A$1),FIND("]",CELL("filename",$A$1))+1,255),'Assumptions (START HERE)'!$B$23:$B$26,0),
MATCH(N$3,'Assumptions (START HERE)'!$B$23:$E$23,0)),M24)</f>
        <v>1550</v>
      </c>
      <c r="P24" s="23" cm="1">
        <f t="array" aca="1" ref="P24" ca="1">_xlfn.IFS($F24&lt;=P$7,0,$G24&gt;P$7,0,AND(P$7&gt;$G24,P$7&lt;$H24),$J24/12*0.5,$H24&lt;P$7,$J24/12)</f>
        <v>112.5</v>
      </c>
      <c r="Q24" s="23" cm="1">
        <f t="array" aca="1" ref="Q24" ca="1">_xlfn.IFS($F24&lt;=Q$7,0,$G24&gt;Q$7,0,AND(Q$7&gt;$G24,Q$7&lt;$H24),$J24/12*0.5,$H24&lt;Q$7,$J24/12)</f>
        <v>112.5</v>
      </c>
      <c r="R24" s="23" cm="1">
        <f t="array" aca="1" ref="R24" ca="1">_xlfn.IFS($F24&lt;=R$7,0,$G24&gt;R$7,0,AND(R$7&gt;$G24,R$7&lt;$H24),$J24/12*0.5,$H24&lt;R$7,$J24/12)</f>
        <v>112.5</v>
      </c>
      <c r="S24" s="23" cm="1">
        <f t="array" aca="1" ref="S24" ca="1">_xlfn.IFS($F24&lt;=S$7,0,$G24&gt;S$7,0,AND(S$7&gt;$G24,S$7&lt;$H24),$J24/12*0.5,$H24&lt;S$7,$J24/12)</f>
        <v>112.5</v>
      </c>
      <c r="T24" s="23" cm="1">
        <f t="array" aca="1" ref="T24" ca="1">_xlfn.IFS($F24&lt;=T$7,0,$G24&gt;T$7,0,AND(T$7&gt;$G24,T$7&lt;$H24),$J24/12*0.5,$H24&lt;T$7,$J24/12)</f>
        <v>112.5</v>
      </c>
      <c r="U24" s="23" cm="1">
        <f t="array" aca="1" ref="U24" ca="1">_xlfn.IFS($F24&lt;=U$7,0,$G24&gt;U$7,0,AND(U$7&gt;$G24,U$7&lt;$H24),$J24/12*0.5,$H24&lt;U$7,$J24/12)</f>
        <v>112.5</v>
      </c>
      <c r="V24" s="23" cm="1">
        <f t="array" aca="1" ref="V24" ca="1">_xlfn.IFS($F24&lt;=V$7,0,$G24&gt;V$7,0,AND(V$7&gt;$G24,V$7&lt;$H24),$J24/12*0.5,$H24&lt;V$7,$J24/12)</f>
        <v>112.5</v>
      </c>
      <c r="W24" s="23" cm="1">
        <f t="array" aca="1" ref="W24" ca="1">_xlfn.IFS($F24&lt;=W$7,0,$G24&gt;W$7,0,AND(W$7&gt;$G24,W$7&lt;$H24),$J24/12*0.5,$H24&lt;W$7,$J24/12)</f>
        <v>112.5</v>
      </c>
      <c r="X24" s="23" cm="1">
        <f t="array" aca="1" ref="X24" ca="1">_xlfn.IFS($F24&lt;=X$7,0,$G24&gt;X$7,0,AND(X$7&gt;$G24,X$7&lt;$H24),$J24/12*0.5,$H24&lt;X$7,$J24/12)</f>
        <v>0</v>
      </c>
      <c r="Y24" s="23" cm="1">
        <f t="array" aca="1" ref="Y24" ca="1">_xlfn.IFS($F24&lt;=Y$7,0,$G24&gt;Y$7,0,AND(Y$7&gt;$G24,Y$7&lt;$H24),$J24/12*0.5,$H24&lt;Y$7,$J24/12)</f>
        <v>0</v>
      </c>
      <c r="Z24" s="23" cm="1">
        <f t="array" aca="1" ref="Z24" ca="1">_xlfn.IFS($F24&lt;=Z$7,0,$G24&gt;Z$7,0,AND(Z$7&gt;$G24,Z$7&lt;$H24),$J24/12*0.5,$H24&lt;Z$7,$J24/12)</f>
        <v>0</v>
      </c>
      <c r="AA24" s="23" cm="1">
        <f t="array" aca="1" ref="AA24" ca="1">_xlfn.IFS($F24&lt;=AA$7,0,$G24&gt;AA$7,0,AND(AA$7&gt;$G24,AA$7&lt;$H24),$J24/12*0.5,$H24&lt;AA$7,$J24/12)</f>
        <v>0</v>
      </c>
      <c r="AB24" s="23" cm="1">
        <f t="array" aca="1" ref="AB24" ca="1">_xlfn.IFS($F24&lt;=AB$7,0,$G24&gt;AB$7,0,AND(AB$7&gt;$G24,AB$7&lt;$H24),$J24/12*0.5,$H24&lt;AB$7,$J24/12)</f>
        <v>0</v>
      </c>
      <c r="AC24" s="23" cm="1">
        <f t="array" aca="1" ref="AC24" ca="1">_xlfn.IFS($F24&lt;=AC$7,0,$G24&gt;AC$7,0,AND(AC$7&gt;$G24,AC$7&lt;$H24),$L24/12*0.5,$H24&lt;AC$7,$L24/12)</f>
        <v>0</v>
      </c>
      <c r="AD24" s="23" cm="1">
        <f t="array" aca="1" ref="AD24" ca="1">_xlfn.IFS($F24&lt;=AD$7,0,$G24&gt;AD$7,0,AND(AD$7&gt;$G24,AD$7&lt;$H24),$L24/12*0.5,$H24&lt;AD$7,$L24/12)</f>
        <v>0</v>
      </c>
      <c r="AE24" s="23" cm="1">
        <f t="array" aca="1" ref="AE24" ca="1">_xlfn.IFS($F24&lt;=AE$7,0,$G24&gt;AE$7,0,AND(AE$7&gt;$G24,AE$7&lt;$H24),$L24/12*0.5,$H24&lt;AE$7,$L24/12)</f>
        <v>0</v>
      </c>
      <c r="AF24" s="23" cm="1">
        <f t="array" aca="1" ref="AF24" ca="1">_xlfn.IFS($F24&lt;=AF$7,0,$G24&gt;AF$7,0,AND(AF$7&gt;$G24,AF$7&lt;$H24),$L24/12*0.5,$H24&lt;AF$7,$L24/12)</f>
        <v>0</v>
      </c>
      <c r="AG24" s="23" cm="1">
        <f t="array" aca="1" ref="AG24" ca="1">_xlfn.IFS($F24&lt;=AG$7,0,$G24&gt;AG$7,0,AND(AG$7&gt;$G24,AG$7&lt;$H24),$L24/12*0.5,$H24&lt;AG$7,$L24/12)</f>
        <v>0</v>
      </c>
      <c r="AH24" s="23" cm="1">
        <f t="array" aca="1" ref="AH24" ca="1">_xlfn.IFS($F24&lt;=AH$7,0,$G24&gt;AH$7,0,AND(AH$7&gt;$G24,AH$7&lt;$H24),$L24/12*0.5,$H24&lt;AH$7,$L24/12)</f>
        <v>0</v>
      </c>
      <c r="AI24" s="23" cm="1">
        <f t="array" aca="1" ref="AI24" ca="1">_xlfn.IFS($F24&lt;=AI$7,0,$G24&gt;AI$7,0,AND(AI$7&gt;$G24,AI$7&lt;$H24),$L24/12*0.5,$H24&lt;AI$7,$L24/12)</f>
        <v>0</v>
      </c>
      <c r="AJ24" s="23" cm="1">
        <f t="array" aca="1" ref="AJ24" ca="1">_xlfn.IFS($F24&lt;=AJ$7,0,$G24&gt;AJ$7,0,AND(AJ$7&gt;$G24,AJ$7&lt;$H24),$L24/12*0.5,$H24&lt;AJ$7,$L24/12)</f>
        <v>0</v>
      </c>
      <c r="AK24" s="23" cm="1">
        <f t="array" aca="1" ref="AK24" ca="1">_xlfn.IFS($F24&lt;=AK$7,0,$G24&gt;AK$7,0,AND(AK$7&gt;$G24,AK$7&lt;$H24),$L24/12*0.5,$H24&lt;AK$7,$L24/12)</f>
        <v>0</v>
      </c>
      <c r="AL24" s="23" cm="1">
        <f t="array" aca="1" ref="AL24" ca="1">_xlfn.IFS($F24&lt;=AL$7,0,$G24&gt;AL$7,0,AND(AL$7&gt;$G24,AL$7&lt;$H24),$L24/12*0.5,$H24&lt;AL$7,$L24/12)</f>
        <v>0</v>
      </c>
      <c r="AM24" s="23" cm="1">
        <f t="array" aca="1" ref="AM24" ca="1">_xlfn.IFS($F24&lt;=AM$7,0,$G24&gt;AM$7,0,AND(AM$7&gt;$G24,AM$7&lt;$H24),$L24/12*0.5,$H24&lt;AM$7,$L24/12)</f>
        <v>0</v>
      </c>
      <c r="AN24" s="23" cm="1">
        <f t="array" aca="1" ref="AN24" ca="1">_xlfn.IFS($F24&lt;=AN$7,0,$G24&gt;AN$7,0,AND(AN$7&gt;$G24,AN$7&lt;$H24),$L24/12*0.5,$H24&lt;AN$7,$L24/12)</f>
        <v>0</v>
      </c>
      <c r="AO24" s="23" cm="1">
        <f t="array" aca="1" ref="AO24" ca="1">_xlfn.IFS($F24&lt;=AO$7,0,$G24&gt;AO$7,0,AND(AO$7&gt;$G24,AO$7&lt;$H24),$N24/12*0.5,$H24&lt;AO$7,$N24/12)</f>
        <v>0</v>
      </c>
      <c r="AP24" s="23" cm="1">
        <f t="array" aca="1" ref="AP24" ca="1">_xlfn.IFS($F24&lt;=AP$7,0,$G24&gt;AP$7,0,AND(AP$7&gt;$G24,AP$7&lt;$H24),$N24/12*0.5,$H24&lt;AP$7,$N24/12)</f>
        <v>0</v>
      </c>
      <c r="AQ24" s="23" cm="1">
        <f t="array" aca="1" ref="AQ24" ca="1">_xlfn.IFS($F24&lt;=AQ$7,0,$G24&gt;AQ$7,0,AND(AQ$7&gt;$G24,AQ$7&lt;$H24),$N24/12*0.5,$H24&lt;AQ$7,$N24/12)</f>
        <v>0</v>
      </c>
      <c r="AR24" s="23" cm="1">
        <f t="array" aca="1" ref="AR24" ca="1">_xlfn.IFS($F24&lt;=AR$7,0,$G24&gt;AR$7,0,AND(AR$7&gt;$G24,AR$7&lt;$H24),$N24/12*0.5,$H24&lt;AR$7,$N24/12)</f>
        <v>0</v>
      </c>
      <c r="AS24" s="23" cm="1">
        <f t="array" aca="1" ref="AS24" ca="1">_xlfn.IFS($F24&lt;=AS$7,0,$G24&gt;AS$7,0,AND(AS$7&gt;$G24,AS$7&lt;$H24),$N24/12*0.5,$H24&lt;AS$7,$N24/12)</f>
        <v>0</v>
      </c>
      <c r="AT24" s="23" cm="1">
        <f t="array" aca="1" ref="AT24" ca="1">_xlfn.IFS($F24&lt;=AT$7,0,$G24&gt;AT$7,0,AND(AT$7&gt;$G24,AT$7&lt;$H24),$N24/12*0.5,$H24&lt;AT$7,$N24/12)</f>
        <v>0</v>
      </c>
      <c r="AU24" s="23" cm="1">
        <f t="array" aca="1" ref="AU24" ca="1">_xlfn.IFS($F24&lt;=AU$7,0,$G24&gt;AU$7,0,AND(AU$7&gt;$G24,AU$7&lt;$H24),$N24/12*0.5,$H24&lt;AU$7,$N24/12)</f>
        <v>0</v>
      </c>
      <c r="AV24" s="23" cm="1">
        <f t="array" aca="1" ref="AV24" ca="1">_xlfn.IFS($F24&lt;=AV$7,0,$G24&gt;AV$7,0,AND(AV$7&gt;$G24,AV$7&lt;$H24),$N24/12*0.5,$H24&lt;AV$7,$N24/12)</f>
        <v>0</v>
      </c>
      <c r="AW24" s="23" cm="1">
        <f t="array" aca="1" ref="AW24" ca="1">_xlfn.IFS($F24&lt;=AW$7,0,$G24&gt;AW$7,0,AND(AW$7&gt;$G24,AW$7&lt;$H24),$N24/12*0.5,$H24&lt;AW$7,$N24/12)</f>
        <v>0</v>
      </c>
      <c r="AX24" s="23" cm="1">
        <f t="array" aca="1" ref="AX24" ca="1">_xlfn.IFS($F24&lt;=AX$7,0,$G24&gt;AX$7,0,AND(AX$7&gt;$G24,AX$7&lt;$H24),$N24/12*0.5,$H24&lt;AX$7,$N24/12)</f>
        <v>0</v>
      </c>
      <c r="AY24" s="23" cm="1">
        <f t="array" aca="1" ref="AY24" ca="1">_xlfn.IFS($F24&lt;=AY$7,0,$G24&gt;AY$7,0,AND(AY$7&gt;$G24,AY$7&lt;$H24),$N24/12*0.5,$H24&lt;AY$7,$N24/12)</f>
        <v>0</v>
      </c>
    </row>
    <row r="25" spans="1:51" ht="13" x14ac:dyDescent="0.15">
      <c r="A25" s="47"/>
      <c r="B25" s="87">
        <v>18</v>
      </c>
      <c r="C25" s="87" t="s">
        <v>58</v>
      </c>
      <c r="D25" s="88" t="s">
        <v>18</v>
      </c>
      <c r="E25" s="108">
        <v>45063</v>
      </c>
      <c r="F25" s="108">
        <v>45792</v>
      </c>
      <c r="G25" s="21">
        <f>E25+'Assumptions (START HERE)'!$C$17</f>
        <v>45243</v>
      </c>
      <c r="H25" s="21">
        <f>E25+'Assumptions (START HERE)'!$C$18</f>
        <v>45333</v>
      </c>
      <c r="I25" s="90"/>
      <c r="J25" s="23" cm="1">
        <f t="array" aca="1" ref="J25" ca="1">IF(ISBLANK(I25),
INDEX('Assumptions (START HERE)'!$B$23:$E$26,
MATCH(MID(CELL("filename",$A$1),FIND("]",CELL("filename",$A$1))+1,255),'Assumptions (START HERE)'!$B$23:$B$26,0),
MATCH(J$3,'Assumptions (START HERE)'!$B$23:$E$23,0)),I25)</f>
        <v>1350</v>
      </c>
      <c r="K25" s="90"/>
      <c r="L25" s="23" cm="1">
        <f t="array" aca="1" ref="L25" ca="1">IF(ISBLANK(K25),
INDEX('Assumptions (START HERE)'!$B$23:$E$26,
MATCH(MID(CELL("filename",$A$1),FIND("]",CELL("filename",$A$1))+1,255),'Assumptions (START HERE)'!$B$23:$B$26,0),
MATCH(L$3,'Assumptions (START HERE)'!$B$23:$E$23,0)),K25)</f>
        <v>1500</v>
      </c>
      <c r="M25" s="90"/>
      <c r="N25" s="23" cm="1">
        <f t="array" aca="1" ref="N25" ca="1">IF(ISBLANK(M25),
INDEX('Assumptions (START HERE)'!$B$23:$E$26,
MATCH(MID(CELL("filename",$A$1),FIND("]",CELL("filename",$A$1))+1,255),'Assumptions (START HERE)'!$B$23:$B$26,0),
MATCH(N$3,'Assumptions (START HERE)'!$B$23:$E$23,0)),M25)</f>
        <v>1550</v>
      </c>
      <c r="P25" s="23" cm="1">
        <f t="array" aca="1" ref="P25" ca="1">_xlfn.IFS($F25&lt;=P$7,0,$G25&gt;P$7,0,AND(P$7&gt;$G25,P$7&lt;$H25),$J25/12*0.5,$H25&lt;P$7,$J25/12)</f>
        <v>112.5</v>
      </c>
      <c r="Q25" s="23" cm="1">
        <f t="array" aca="1" ref="Q25" ca="1">_xlfn.IFS($F25&lt;=Q$7,0,$G25&gt;Q$7,0,AND(Q$7&gt;$G25,Q$7&lt;$H25),$J25/12*0.5,$H25&lt;Q$7,$J25/12)</f>
        <v>112.5</v>
      </c>
      <c r="R25" s="23" cm="1">
        <f t="array" aca="1" ref="R25" ca="1">_xlfn.IFS($F25&lt;=R$7,0,$G25&gt;R$7,0,AND(R$7&gt;$G25,R$7&lt;$H25),$J25/12*0.5,$H25&lt;R$7,$J25/12)</f>
        <v>112.5</v>
      </c>
      <c r="S25" s="23" cm="1">
        <f t="array" aca="1" ref="S25" ca="1">_xlfn.IFS($F25&lt;=S$7,0,$G25&gt;S$7,0,AND(S$7&gt;$G25,S$7&lt;$H25),$J25/12*0.5,$H25&lt;S$7,$J25/12)</f>
        <v>112.5</v>
      </c>
      <c r="T25" s="23" cm="1">
        <f t="array" aca="1" ref="T25" ca="1">_xlfn.IFS($F25&lt;=T$7,0,$G25&gt;T$7,0,AND(T$7&gt;$G25,T$7&lt;$H25),$J25/12*0.5,$H25&lt;T$7,$J25/12)</f>
        <v>112.5</v>
      </c>
      <c r="U25" s="23" cm="1">
        <f t="array" aca="1" ref="U25" ca="1">_xlfn.IFS($F25&lt;=U$7,0,$G25&gt;U$7,0,AND(U$7&gt;$G25,U$7&lt;$H25),$J25/12*0.5,$H25&lt;U$7,$J25/12)</f>
        <v>0</v>
      </c>
      <c r="V25" s="23" cm="1">
        <f t="array" aca="1" ref="V25" ca="1">_xlfn.IFS($F25&lt;=V$7,0,$G25&gt;V$7,0,AND(V$7&gt;$G25,V$7&lt;$H25),$J25/12*0.5,$H25&lt;V$7,$J25/12)</f>
        <v>0</v>
      </c>
      <c r="W25" s="23" cm="1">
        <f t="array" aca="1" ref="W25" ca="1">_xlfn.IFS($F25&lt;=W$7,0,$G25&gt;W$7,0,AND(W$7&gt;$G25,W$7&lt;$H25),$J25/12*0.5,$H25&lt;W$7,$J25/12)</f>
        <v>0</v>
      </c>
      <c r="X25" s="23" cm="1">
        <f t="array" aca="1" ref="X25" ca="1">_xlfn.IFS($F25&lt;=X$7,0,$G25&gt;X$7,0,AND(X$7&gt;$G25,X$7&lt;$H25),$J25/12*0.5,$H25&lt;X$7,$J25/12)</f>
        <v>0</v>
      </c>
      <c r="Y25" s="23" cm="1">
        <f t="array" aca="1" ref="Y25" ca="1">_xlfn.IFS($F25&lt;=Y$7,0,$G25&gt;Y$7,0,AND(Y$7&gt;$G25,Y$7&lt;$H25),$J25/12*0.5,$H25&lt;Y$7,$J25/12)</f>
        <v>0</v>
      </c>
      <c r="Z25" s="23" cm="1">
        <f t="array" aca="1" ref="Z25" ca="1">_xlfn.IFS($F25&lt;=Z$7,0,$G25&gt;Z$7,0,AND(Z$7&gt;$G25,Z$7&lt;$H25),$J25/12*0.5,$H25&lt;Z$7,$J25/12)</f>
        <v>0</v>
      </c>
      <c r="AA25" s="23" cm="1">
        <f t="array" aca="1" ref="AA25" ca="1">_xlfn.IFS($F25&lt;=AA$7,0,$G25&gt;AA$7,0,AND(AA$7&gt;$G25,AA$7&lt;$H25),$J25/12*0.5,$H25&lt;AA$7,$J25/12)</f>
        <v>0</v>
      </c>
      <c r="AB25" s="23" cm="1">
        <f t="array" aca="1" ref="AB25" ca="1">_xlfn.IFS($F25&lt;=AB$7,0,$G25&gt;AB$7,0,AND(AB$7&gt;$G25,AB$7&lt;$H25),$J25/12*0.5,$H25&lt;AB$7,$J25/12)</f>
        <v>0</v>
      </c>
      <c r="AC25" s="23" cm="1">
        <f t="array" aca="1" ref="AC25" ca="1">_xlfn.IFS($F25&lt;=AC$7,0,$G25&gt;AC$7,0,AND(AC$7&gt;$G25,AC$7&lt;$H25),$L25/12*0.5,$H25&lt;AC$7,$L25/12)</f>
        <v>0</v>
      </c>
      <c r="AD25" s="23" cm="1">
        <f t="array" aca="1" ref="AD25" ca="1">_xlfn.IFS($F25&lt;=AD$7,0,$G25&gt;AD$7,0,AND(AD$7&gt;$G25,AD$7&lt;$H25),$L25/12*0.5,$H25&lt;AD$7,$L25/12)</f>
        <v>0</v>
      </c>
      <c r="AE25" s="23" cm="1">
        <f t="array" aca="1" ref="AE25" ca="1">_xlfn.IFS($F25&lt;=AE$7,0,$G25&gt;AE$7,0,AND(AE$7&gt;$G25,AE$7&lt;$H25),$L25/12*0.5,$H25&lt;AE$7,$L25/12)</f>
        <v>0</v>
      </c>
      <c r="AF25" s="23" cm="1">
        <f t="array" aca="1" ref="AF25" ca="1">_xlfn.IFS($F25&lt;=AF$7,0,$G25&gt;AF$7,0,AND(AF$7&gt;$G25,AF$7&lt;$H25),$L25/12*0.5,$H25&lt;AF$7,$L25/12)</f>
        <v>0</v>
      </c>
      <c r="AG25" s="23" cm="1">
        <f t="array" aca="1" ref="AG25" ca="1">_xlfn.IFS($F25&lt;=AG$7,0,$G25&gt;AG$7,0,AND(AG$7&gt;$G25,AG$7&lt;$H25),$L25/12*0.5,$H25&lt;AG$7,$L25/12)</f>
        <v>0</v>
      </c>
      <c r="AH25" s="23" cm="1">
        <f t="array" aca="1" ref="AH25" ca="1">_xlfn.IFS($F25&lt;=AH$7,0,$G25&gt;AH$7,0,AND(AH$7&gt;$G25,AH$7&lt;$H25),$L25/12*0.5,$H25&lt;AH$7,$L25/12)</f>
        <v>0</v>
      </c>
      <c r="AI25" s="23" cm="1">
        <f t="array" aca="1" ref="AI25" ca="1">_xlfn.IFS($F25&lt;=AI$7,0,$G25&gt;AI$7,0,AND(AI$7&gt;$G25,AI$7&lt;$H25),$L25/12*0.5,$H25&lt;AI$7,$L25/12)</f>
        <v>0</v>
      </c>
      <c r="AJ25" s="23" cm="1">
        <f t="array" aca="1" ref="AJ25" ca="1">_xlfn.IFS($F25&lt;=AJ$7,0,$G25&gt;AJ$7,0,AND(AJ$7&gt;$G25,AJ$7&lt;$H25),$L25/12*0.5,$H25&lt;AJ$7,$L25/12)</f>
        <v>0</v>
      </c>
      <c r="AK25" s="23" cm="1">
        <f t="array" aca="1" ref="AK25" ca="1">_xlfn.IFS($F25&lt;=AK$7,0,$G25&gt;AK$7,0,AND(AK$7&gt;$G25,AK$7&lt;$H25),$L25/12*0.5,$H25&lt;AK$7,$L25/12)</f>
        <v>0</v>
      </c>
      <c r="AL25" s="23" cm="1">
        <f t="array" aca="1" ref="AL25" ca="1">_xlfn.IFS($F25&lt;=AL$7,0,$G25&gt;AL$7,0,AND(AL$7&gt;$G25,AL$7&lt;$H25),$L25/12*0.5,$H25&lt;AL$7,$L25/12)</f>
        <v>0</v>
      </c>
      <c r="AM25" s="23" cm="1">
        <f t="array" aca="1" ref="AM25" ca="1">_xlfn.IFS($F25&lt;=AM$7,0,$G25&gt;AM$7,0,AND(AM$7&gt;$G25,AM$7&lt;$H25),$L25/12*0.5,$H25&lt;AM$7,$L25/12)</f>
        <v>0</v>
      </c>
      <c r="AN25" s="23" cm="1">
        <f t="array" aca="1" ref="AN25" ca="1">_xlfn.IFS($F25&lt;=AN$7,0,$G25&gt;AN$7,0,AND(AN$7&gt;$G25,AN$7&lt;$H25),$L25/12*0.5,$H25&lt;AN$7,$L25/12)</f>
        <v>0</v>
      </c>
      <c r="AO25" s="23" cm="1">
        <f t="array" aca="1" ref="AO25" ca="1">_xlfn.IFS($F25&lt;=AO$7,0,$G25&gt;AO$7,0,AND(AO$7&gt;$G25,AO$7&lt;$H25),$N25/12*0.5,$H25&lt;AO$7,$N25/12)</f>
        <v>0</v>
      </c>
      <c r="AP25" s="23" cm="1">
        <f t="array" aca="1" ref="AP25" ca="1">_xlfn.IFS($F25&lt;=AP$7,0,$G25&gt;AP$7,0,AND(AP$7&gt;$G25,AP$7&lt;$H25),$N25/12*0.5,$H25&lt;AP$7,$N25/12)</f>
        <v>0</v>
      </c>
      <c r="AQ25" s="23" cm="1">
        <f t="array" aca="1" ref="AQ25" ca="1">_xlfn.IFS($F25&lt;=AQ$7,0,$G25&gt;AQ$7,0,AND(AQ$7&gt;$G25,AQ$7&lt;$H25),$N25/12*0.5,$H25&lt;AQ$7,$N25/12)</f>
        <v>0</v>
      </c>
      <c r="AR25" s="23" cm="1">
        <f t="array" aca="1" ref="AR25" ca="1">_xlfn.IFS($F25&lt;=AR$7,0,$G25&gt;AR$7,0,AND(AR$7&gt;$G25,AR$7&lt;$H25),$N25/12*0.5,$H25&lt;AR$7,$N25/12)</f>
        <v>0</v>
      </c>
      <c r="AS25" s="23" cm="1">
        <f t="array" aca="1" ref="AS25" ca="1">_xlfn.IFS($F25&lt;=AS$7,0,$G25&gt;AS$7,0,AND(AS$7&gt;$G25,AS$7&lt;$H25),$N25/12*0.5,$H25&lt;AS$7,$N25/12)</f>
        <v>0</v>
      </c>
      <c r="AT25" s="23" cm="1">
        <f t="array" aca="1" ref="AT25" ca="1">_xlfn.IFS($F25&lt;=AT$7,0,$G25&gt;AT$7,0,AND(AT$7&gt;$G25,AT$7&lt;$H25),$N25/12*0.5,$H25&lt;AT$7,$N25/12)</f>
        <v>0</v>
      </c>
      <c r="AU25" s="23" cm="1">
        <f t="array" aca="1" ref="AU25" ca="1">_xlfn.IFS($F25&lt;=AU$7,0,$G25&gt;AU$7,0,AND(AU$7&gt;$G25,AU$7&lt;$H25),$N25/12*0.5,$H25&lt;AU$7,$N25/12)</f>
        <v>0</v>
      </c>
      <c r="AV25" s="23" cm="1">
        <f t="array" aca="1" ref="AV25" ca="1">_xlfn.IFS($F25&lt;=AV$7,0,$G25&gt;AV$7,0,AND(AV$7&gt;$G25,AV$7&lt;$H25),$N25/12*0.5,$H25&lt;AV$7,$N25/12)</f>
        <v>0</v>
      </c>
      <c r="AW25" s="23" cm="1">
        <f t="array" aca="1" ref="AW25" ca="1">_xlfn.IFS($F25&lt;=AW$7,0,$G25&gt;AW$7,0,AND(AW$7&gt;$G25,AW$7&lt;$H25),$N25/12*0.5,$H25&lt;AW$7,$N25/12)</f>
        <v>0</v>
      </c>
      <c r="AX25" s="23" cm="1">
        <f t="array" aca="1" ref="AX25" ca="1">_xlfn.IFS($F25&lt;=AX$7,0,$G25&gt;AX$7,0,AND(AX$7&gt;$G25,AX$7&lt;$H25),$N25/12*0.5,$H25&lt;AX$7,$N25/12)</f>
        <v>0</v>
      </c>
      <c r="AY25" s="23" cm="1">
        <f t="array" aca="1" ref="AY25" ca="1">_xlfn.IFS($F25&lt;=AY$7,0,$G25&gt;AY$7,0,AND(AY$7&gt;$G25,AY$7&lt;$H25),$N25/12*0.5,$H25&lt;AY$7,$N25/12)</f>
        <v>0</v>
      </c>
    </row>
    <row r="26" spans="1:51" ht="13" x14ac:dyDescent="0.15">
      <c r="A26" s="47"/>
      <c r="B26" s="87">
        <v>19</v>
      </c>
      <c r="C26" s="87" t="s">
        <v>59</v>
      </c>
      <c r="D26" s="89" t="s">
        <v>19</v>
      </c>
      <c r="E26" s="108">
        <v>45098</v>
      </c>
      <c r="F26" s="108">
        <v>46068</v>
      </c>
      <c r="G26" s="21">
        <f>E26+'Assumptions (START HERE)'!$C$17</f>
        <v>45278</v>
      </c>
      <c r="H26" s="21">
        <f>E26+'Assumptions (START HERE)'!$C$18</f>
        <v>45368</v>
      </c>
      <c r="I26" s="90"/>
      <c r="J26" s="23" cm="1">
        <f t="array" aca="1" ref="J26" ca="1">IF(ISBLANK(I26),
INDEX('Assumptions (START HERE)'!$B$23:$E$26,
MATCH(MID(CELL("filename",$A$1),FIND("]",CELL("filename",$A$1))+1,255),'Assumptions (START HERE)'!$B$23:$B$26,0),
MATCH(J$3,'Assumptions (START HERE)'!$B$23:$E$23,0)),I26)</f>
        <v>1350</v>
      </c>
      <c r="K26" s="90"/>
      <c r="L26" s="23" cm="1">
        <f t="array" aca="1" ref="L26" ca="1">IF(ISBLANK(K26),
INDEX('Assumptions (START HERE)'!$B$23:$E$26,
MATCH(MID(CELL("filename",$A$1),FIND("]",CELL("filename",$A$1))+1,255),'Assumptions (START HERE)'!$B$23:$B$26,0),
MATCH(L$3,'Assumptions (START HERE)'!$B$23:$E$23,0)),K26)</f>
        <v>1500</v>
      </c>
      <c r="M26" s="90"/>
      <c r="N26" s="23" cm="1">
        <f t="array" aca="1" ref="N26" ca="1">IF(ISBLANK(M26),
INDEX('Assumptions (START HERE)'!$B$23:$E$26,
MATCH(MID(CELL("filename",$A$1),FIND("]",CELL("filename",$A$1))+1,255),'Assumptions (START HERE)'!$B$23:$B$26,0),
MATCH(N$3,'Assumptions (START HERE)'!$B$23:$E$23,0)),M26)</f>
        <v>1550</v>
      </c>
      <c r="P26" s="23" cm="1">
        <f t="array" aca="1" ref="P26" ca="1">_xlfn.IFS($F26&lt;=P$7,0,$G26&gt;P$7,0,AND(P$7&gt;$G26,P$7&lt;$H26),$J26/12*0.5,$H26&lt;P$7,$J26/12)</f>
        <v>112.5</v>
      </c>
      <c r="Q26" s="23" cm="1">
        <f t="array" aca="1" ref="Q26" ca="1">_xlfn.IFS($F26&lt;=Q$7,0,$G26&gt;Q$7,0,AND(Q$7&gt;$G26,Q$7&lt;$H26),$J26/12*0.5,$H26&lt;Q$7,$J26/12)</f>
        <v>112.5</v>
      </c>
      <c r="R26" s="23" cm="1">
        <f t="array" aca="1" ref="R26" ca="1">_xlfn.IFS($F26&lt;=R$7,0,$G26&gt;R$7,0,AND(R$7&gt;$G26,R$7&lt;$H26),$J26/12*0.5,$H26&lt;R$7,$J26/12)</f>
        <v>112.5</v>
      </c>
      <c r="S26" s="23" cm="1">
        <f t="array" aca="1" ref="S26" ca="1">_xlfn.IFS($F26&lt;=S$7,0,$G26&gt;S$7,0,AND(S$7&gt;$G26,S$7&lt;$H26),$J26/12*0.5,$H26&lt;S$7,$J26/12)</f>
        <v>112.5</v>
      </c>
      <c r="T26" s="23" cm="1">
        <f t="array" aca="1" ref="T26" ca="1">_xlfn.IFS($F26&lt;=T$7,0,$G26&gt;T$7,0,AND(T$7&gt;$G26,T$7&lt;$H26),$J26/12*0.5,$H26&lt;T$7,$J26/12)</f>
        <v>112.5</v>
      </c>
      <c r="U26" s="23" cm="1">
        <f t="array" aca="1" ref="U26" ca="1">_xlfn.IFS($F26&lt;=U$7,0,$G26&gt;U$7,0,AND(U$7&gt;$G26,U$7&lt;$H26),$J26/12*0.5,$H26&lt;U$7,$J26/12)</f>
        <v>112.5</v>
      </c>
      <c r="V26" s="23" cm="1">
        <f t="array" aca="1" ref="V26" ca="1">_xlfn.IFS($F26&lt;=V$7,0,$G26&gt;V$7,0,AND(V$7&gt;$G26,V$7&lt;$H26),$J26/12*0.5,$H26&lt;V$7,$J26/12)</f>
        <v>112.5</v>
      </c>
      <c r="W26" s="23" cm="1">
        <f t="array" aca="1" ref="W26" ca="1">_xlfn.IFS($F26&lt;=W$7,0,$G26&gt;W$7,0,AND(W$7&gt;$G26,W$7&lt;$H26),$J26/12*0.5,$H26&lt;W$7,$J26/12)</f>
        <v>112.5</v>
      </c>
      <c r="X26" s="23" cm="1">
        <f t="array" aca="1" ref="X26" ca="1">_xlfn.IFS($F26&lt;=X$7,0,$G26&gt;X$7,0,AND(X$7&gt;$G26,X$7&lt;$H26),$J26/12*0.5,$H26&lt;X$7,$J26/12)</f>
        <v>112.5</v>
      </c>
      <c r="Y26" s="23" cm="1">
        <f t="array" aca="1" ref="Y26" ca="1">_xlfn.IFS($F26&lt;=Y$7,0,$G26&gt;Y$7,0,AND(Y$7&gt;$G26,Y$7&lt;$H26),$J26/12*0.5,$H26&lt;Y$7,$J26/12)</f>
        <v>112.5</v>
      </c>
      <c r="Z26" s="23" cm="1">
        <f t="array" aca="1" ref="Z26" ca="1">_xlfn.IFS($F26&lt;=Z$7,0,$G26&gt;Z$7,0,AND(Z$7&gt;$G26,Z$7&lt;$H26),$J26/12*0.5,$H26&lt;Z$7,$J26/12)</f>
        <v>112.5</v>
      </c>
      <c r="AA26" s="23" cm="1">
        <f t="array" aca="1" ref="AA26" ca="1">_xlfn.IFS($F26&lt;=AA$7,0,$G26&gt;AA$7,0,AND(AA$7&gt;$G26,AA$7&lt;$H26),$J26/12*0.5,$H26&lt;AA$7,$J26/12)</f>
        <v>112.5</v>
      </c>
      <c r="AB26" s="23" cm="1">
        <f t="array" aca="1" ref="AB26" ca="1">_xlfn.IFS($F26&lt;=AB$7,0,$G26&gt;AB$7,0,AND(AB$7&gt;$G26,AB$7&lt;$H26),$J26/12*0.5,$H26&lt;AB$7,$J26/12)</f>
        <v>112.5</v>
      </c>
      <c r="AC26" s="23" cm="1">
        <f t="array" aca="1" ref="AC26" ca="1">_xlfn.IFS($F26&lt;=AC$7,0,$G26&gt;AC$7,0,AND(AC$7&gt;$G26,AC$7&lt;$H26),$L26/12*0.5,$H26&lt;AC$7,$L26/12)</f>
        <v>125</v>
      </c>
      <c r="AD26" s="23" cm="1">
        <f t="array" aca="1" ref="AD26" ca="1">_xlfn.IFS($F26&lt;=AD$7,0,$G26&gt;AD$7,0,AND(AD$7&gt;$G26,AD$7&lt;$H26),$L26/12*0.5,$H26&lt;AD$7,$L26/12)</f>
        <v>0</v>
      </c>
      <c r="AE26" s="23" cm="1">
        <f t="array" aca="1" ref="AE26" ca="1">_xlfn.IFS($F26&lt;=AE$7,0,$G26&gt;AE$7,0,AND(AE$7&gt;$G26,AE$7&lt;$H26),$L26/12*0.5,$H26&lt;AE$7,$L26/12)</f>
        <v>0</v>
      </c>
      <c r="AF26" s="23" cm="1">
        <f t="array" aca="1" ref="AF26" ca="1">_xlfn.IFS($F26&lt;=AF$7,0,$G26&gt;AF$7,0,AND(AF$7&gt;$G26,AF$7&lt;$H26),$L26/12*0.5,$H26&lt;AF$7,$L26/12)</f>
        <v>0</v>
      </c>
      <c r="AG26" s="23" cm="1">
        <f t="array" aca="1" ref="AG26" ca="1">_xlfn.IFS($F26&lt;=AG$7,0,$G26&gt;AG$7,0,AND(AG$7&gt;$G26,AG$7&lt;$H26),$L26/12*0.5,$H26&lt;AG$7,$L26/12)</f>
        <v>0</v>
      </c>
      <c r="AH26" s="23" cm="1">
        <f t="array" aca="1" ref="AH26" ca="1">_xlfn.IFS($F26&lt;=AH$7,0,$G26&gt;AH$7,0,AND(AH$7&gt;$G26,AH$7&lt;$H26),$L26/12*0.5,$H26&lt;AH$7,$L26/12)</f>
        <v>0</v>
      </c>
      <c r="AI26" s="23" cm="1">
        <f t="array" aca="1" ref="AI26" ca="1">_xlfn.IFS($F26&lt;=AI$7,0,$G26&gt;AI$7,0,AND(AI$7&gt;$G26,AI$7&lt;$H26),$L26/12*0.5,$H26&lt;AI$7,$L26/12)</f>
        <v>0</v>
      </c>
      <c r="AJ26" s="23" cm="1">
        <f t="array" aca="1" ref="AJ26" ca="1">_xlfn.IFS($F26&lt;=AJ$7,0,$G26&gt;AJ$7,0,AND(AJ$7&gt;$G26,AJ$7&lt;$H26),$L26/12*0.5,$H26&lt;AJ$7,$L26/12)</f>
        <v>0</v>
      </c>
      <c r="AK26" s="23" cm="1">
        <f t="array" aca="1" ref="AK26" ca="1">_xlfn.IFS($F26&lt;=AK$7,0,$G26&gt;AK$7,0,AND(AK$7&gt;$G26,AK$7&lt;$H26),$L26/12*0.5,$H26&lt;AK$7,$L26/12)</f>
        <v>0</v>
      </c>
      <c r="AL26" s="23" cm="1">
        <f t="array" aca="1" ref="AL26" ca="1">_xlfn.IFS($F26&lt;=AL$7,0,$G26&gt;AL$7,0,AND(AL$7&gt;$G26,AL$7&lt;$H26),$L26/12*0.5,$H26&lt;AL$7,$L26/12)</f>
        <v>0</v>
      </c>
      <c r="AM26" s="23" cm="1">
        <f t="array" aca="1" ref="AM26" ca="1">_xlfn.IFS($F26&lt;=AM$7,0,$G26&gt;AM$7,0,AND(AM$7&gt;$G26,AM$7&lt;$H26),$L26/12*0.5,$H26&lt;AM$7,$L26/12)</f>
        <v>0</v>
      </c>
      <c r="AN26" s="23" cm="1">
        <f t="array" aca="1" ref="AN26" ca="1">_xlfn.IFS($F26&lt;=AN$7,0,$G26&gt;AN$7,0,AND(AN$7&gt;$G26,AN$7&lt;$H26),$L26/12*0.5,$H26&lt;AN$7,$L26/12)</f>
        <v>0</v>
      </c>
      <c r="AO26" s="23" cm="1">
        <f t="array" aca="1" ref="AO26" ca="1">_xlfn.IFS($F26&lt;=AO$7,0,$G26&gt;AO$7,0,AND(AO$7&gt;$G26,AO$7&lt;$H26),$N26/12*0.5,$H26&lt;AO$7,$N26/12)</f>
        <v>0</v>
      </c>
      <c r="AP26" s="23" cm="1">
        <f t="array" aca="1" ref="AP26" ca="1">_xlfn.IFS($F26&lt;=AP$7,0,$G26&gt;AP$7,0,AND(AP$7&gt;$G26,AP$7&lt;$H26),$N26/12*0.5,$H26&lt;AP$7,$N26/12)</f>
        <v>0</v>
      </c>
      <c r="AQ26" s="23" cm="1">
        <f t="array" aca="1" ref="AQ26" ca="1">_xlfn.IFS($F26&lt;=AQ$7,0,$G26&gt;AQ$7,0,AND(AQ$7&gt;$G26,AQ$7&lt;$H26),$N26/12*0.5,$H26&lt;AQ$7,$N26/12)</f>
        <v>0</v>
      </c>
      <c r="AR26" s="23" cm="1">
        <f t="array" aca="1" ref="AR26" ca="1">_xlfn.IFS($F26&lt;=AR$7,0,$G26&gt;AR$7,0,AND(AR$7&gt;$G26,AR$7&lt;$H26),$N26/12*0.5,$H26&lt;AR$7,$N26/12)</f>
        <v>0</v>
      </c>
      <c r="AS26" s="23" cm="1">
        <f t="array" aca="1" ref="AS26" ca="1">_xlfn.IFS($F26&lt;=AS$7,0,$G26&gt;AS$7,0,AND(AS$7&gt;$G26,AS$7&lt;$H26),$N26/12*0.5,$H26&lt;AS$7,$N26/12)</f>
        <v>0</v>
      </c>
      <c r="AT26" s="23" cm="1">
        <f t="array" aca="1" ref="AT26" ca="1">_xlfn.IFS($F26&lt;=AT$7,0,$G26&gt;AT$7,0,AND(AT$7&gt;$G26,AT$7&lt;$H26),$N26/12*0.5,$H26&lt;AT$7,$N26/12)</f>
        <v>0</v>
      </c>
      <c r="AU26" s="23" cm="1">
        <f t="array" aca="1" ref="AU26" ca="1">_xlfn.IFS($F26&lt;=AU$7,0,$G26&gt;AU$7,0,AND(AU$7&gt;$G26,AU$7&lt;$H26),$N26/12*0.5,$H26&lt;AU$7,$N26/12)</f>
        <v>0</v>
      </c>
      <c r="AV26" s="23" cm="1">
        <f t="array" aca="1" ref="AV26" ca="1">_xlfn.IFS($F26&lt;=AV$7,0,$G26&gt;AV$7,0,AND(AV$7&gt;$G26,AV$7&lt;$H26),$N26/12*0.5,$H26&lt;AV$7,$N26/12)</f>
        <v>0</v>
      </c>
      <c r="AW26" s="23" cm="1">
        <f t="array" aca="1" ref="AW26" ca="1">_xlfn.IFS($F26&lt;=AW$7,0,$G26&gt;AW$7,0,AND(AW$7&gt;$G26,AW$7&lt;$H26),$N26/12*0.5,$H26&lt;AW$7,$N26/12)</f>
        <v>0</v>
      </c>
      <c r="AX26" s="23" cm="1">
        <f t="array" aca="1" ref="AX26" ca="1">_xlfn.IFS($F26&lt;=AX$7,0,$G26&gt;AX$7,0,AND(AX$7&gt;$G26,AX$7&lt;$H26),$N26/12*0.5,$H26&lt;AX$7,$N26/12)</f>
        <v>0</v>
      </c>
      <c r="AY26" s="23" cm="1">
        <f t="array" aca="1" ref="AY26" ca="1">_xlfn.IFS($F26&lt;=AY$7,0,$G26&gt;AY$7,0,AND(AY$7&gt;$G26,AY$7&lt;$H26),$N26/12*0.5,$H26&lt;AY$7,$N26/12)</f>
        <v>0</v>
      </c>
    </row>
    <row r="27" spans="1:51" ht="13" x14ac:dyDescent="0.15">
      <c r="A27" s="47"/>
      <c r="B27" s="87">
        <v>20</v>
      </c>
      <c r="C27" s="87" t="s">
        <v>60</v>
      </c>
      <c r="D27" s="89" t="s">
        <v>13</v>
      </c>
      <c r="E27" s="108">
        <v>45140</v>
      </c>
      <c r="F27" s="108">
        <v>46157</v>
      </c>
      <c r="G27" s="21">
        <f>E27+'Assumptions (START HERE)'!$C$17</f>
        <v>45320</v>
      </c>
      <c r="H27" s="21">
        <f>E27+'Assumptions (START HERE)'!$C$18</f>
        <v>45410</v>
      </c>
      <c r="I27" s="90"/>
      <c r="J27" s="23" cm="1">
        <f t="array" aca="1" ref="J27" ca="1">IF(ISBLANK(I27),
INDEX('Assumptions (START HERE)'!$B$23:$E$26,
MATCH(MID(CELL("filename",$A$1),FIND("]",CELL("filename",$A$1))+1,255),'Assumptions (START HERE)'!$B$23:$B$26,0),
MATCH(J$3,'Assumptions (START HERE)'!$B$23:$E$23,0)),I27)</f>
        <v>1350</v>
      </c>
      <c r="K27" s="90"/>
      <c r="L27" s="23" cm="1">
        <f t="array" aca="1" ref="L27" ca="1">IF(ISBLANK(K27),
INDEX('Assumptions (START HERE)'!$B$23:$E$26,
MATCH(MID(CELL("filename",$A$1),FIND("]",CELL("filename",$A$1))+1,255),'Assumptions (START HERE)'!$B$23:$B$26,0),
MATCH(L$3,'Assumptions (START HERE)'!$B$23:$E$23,0)),K27)</f>
        <v>1500</v>
      </c>
      <c r="M27" s="90"/>
      <c r="N27" s="23" cm="1">
        <f t="array" aca="1" ref="N27" ca="1">IF(ISBLANK(M27),
INDEX('Assumptions (START HERE)'!$B$23:$E$26,
MATCH(MID(CELL("filename",$A$1),FIND("]",CELL("filename",$A$1))+1,255),'Assumptions (START HERE)'!$B$23:$B$26,0),
MATCH(N$3,'Assumptions (START HERE)'!$B$23:$E$23,0)),M27)</f>
        <v>1550</v>
      </c>
      <c r="P27" s="23" cm="1">
        <f t="array" aca="1" ref="P27" ca="1">_xlfn.IFS($F27&lt;=P$7,0,$G27&gt;P$7,0,AND(P$7&gt;$G27,P$7&lt;$H27),$J27/12*0.5,$H27&lt;P$7,$J27/12)</f>
        <v>112.5</v>
      </c>
      <c r="Q27" s="23" cm="1">
        <f t="array" aca="1" ref="Q27" ca="1">_xlfn.IFS($F27&lt;=Q$7,0,$G27&gt;Q$7,0,AND(Q$7&gt;$G27,Q$7&lt;$H27),$J27/12*0.5,$H27&lt;Q$7,$J27/12)</f>
        <v>112.5</v>
      </c>
      <c r="R27" s="23" cm="1">
        <f t="array" aca="1" ref="R27" ca="1">_xlfn.IFS($F27&lt;=R$7,0,$G27&gt;R$7,0,AND(R$7&gt;$G27,R$7&lt;$H27),$J27/12*0.5,$H27&lt;R$7,$J27/12)</f>
        <v>112.5</v>
      </c>
      <c r="S27" s="23" cm="1">
        <f t="array" aca="1" ref="S27" ca="1">_xlfn.IFS($F27&lt;=S$7,0,$G27&gt;S$7,0,AND(S$7&gt;$G27,S$7&lt;$H27),$J27/12*0.5,$H27&lt;S$7,$J27/12)</f>
        <v>112.5</v>
      </c>
      <c r="T27" s="23" cm="1">
        <f t="array" aca="1" ref="T27" ca="1">_xlfn.IFS($F27&lt;=T$7,0,$G27&gt;T$7,0,AND(T$7&gt;$G27,T$7&lt;$H27),$J27/12*0.5,$H27&lt;T$7,$J27/12)</f>
        <v>112.5</v>
      </c>
      <c r="U27" s="23" cm="1">
        <f t="array" aca="1" ref="U27" ca="1">_xlfn.IFS($F27&lt;=U$7,0,$G27&gt;U$7,0,AND(U$7&gt;$G27,U$7&lt;$H27),$J27/12*0.5,$H27&lt;U$7,$J27/12)</f>
        <v>112.5</v>
      </c>
      <c r="V27" s="23" cm="1">
        <f t="array" aca="1" ref="V27" ca="1">_xlfn.IFS($F27&lt;=V$7,0,$G27&gt;V$7,0,AND(V$7&gt;$G27,V$7&lt;$H27),$J27/12*0.5,$H27&lt;V$7,$J27/12)</f>
        <v>112.5</v>
      </c>
      <c r="W27" s="23" cm="1">
        <f t="array" aca="1" ref="W27" ca="1">_xlfn.IFS($F27&lt;=W$7,0,$G27&gt;W$7,0,AND(W$7&gt;$G27,W$7&lt;$H27),$J27/12*0.5,$H27&lt;W$7,$J27/12)</f>
        <v>112.5</v>
      </c>
      <c r="X27" s="23" cm="1">
        <f t="array" aca="1" ref="X27" ca="1">_xlfn.IFS($F27&lt;=X$7,0,$G27&gt;X$7,0,AND(X$7&gt;$G27,X$7&lt;$H27),$J27/12*0.5,$H27&lt;X$7,$J27/12)</f>
        <v>112.5</v>
      </c>
      <c r="Y27" s="23" cm="1">
        <f t="array" aca="1" ref="Y27" ca="1">_xlfn.IFS($F27&lt;=Y$7,0,$G27&gt;Y$7,0,AND(Y$7&gt;$G27,Y$7&lt;$H27),$J27/12*0.5,$H27&lt;Y$7,$J27/12)</f>
        <v>112.5</v>
      </c>
      <c r="Z27" s="23" cm="1">
        <f t="array" aca="1" ref="Z27" ca="1">_xlfn.IFS($F27&lt;=Z$7,0,$G27&gt;Z$7,0,AND(Z$7&gt;$G27,Z$7&lt;$H27),$J27/12*0.5,$H27&lt;Z$7,$J27/12)</f>
        <v>112.5</v>
      </c>
      <c r="AA27" s="23" cm="1">
        <f t="array" aca="1" ref="AA27" ca="1">_xlfn.IFS($F27&lt;=AA$7,0,$G27&gt;AA$7,0,AND(AA$7&gt;$G27,AA$7&lt;$H27),$J27/12*0.5,$H27&lt;AA$7,$J27/12)</f>
        <v>112.5</v>
      </c>
      <c r="AB27" s="23" cm="1">
        <f t="array" aca="1" ref="AB27" ca="1">_xlfn.IFS($F27&lt;=AB$7,0,$G27&gt;AB$7,0,AND(AB$7&gt;$G27,AB$7&lt;$H27),$J27/12*0.5,$H27&lt;AB$7,$J27/12)</f>
        <v>112.5</v>
      </c>
      <c r="AC27" s="23" cm="1">
        <f t="array" aca="1" ref="AC27" ca="1">_xlfn.IFS($F27&lt;=AC$7,0,$G27&gt;AC$7,0,AND(AC$7&gt;$G27,AC$7&lt;$H27),$L27/12*0.5,$H27&lt;AC$7,$L27/12)</f>
        <v>125</v>
      </c>
      <c r="AD27" s="23" cm="1">
        <f t="array" aca="1" ref="AD27" ca="1">_xlfn.IFS($F27&lt;=AD$7,0,$G27&gt;AD$7,0,AND(AD$7&gt;$G27,AD$7&lt;$H27),$L27/12*0.5,$H27&lt;AD$7,$L27/12)</f>
        <v>125</v>
      </c>
      <c r="AE27" s="23" cm="1">
        <f t="array" aca="1" ref="AE27" ca="1">_xlfn.IFS($F27&lt;=AE$7,0,$G27&gt;AE$7,0,AND(AE$7&gt;$G27,AE$7&lt;$H27),$L27/12*0.5,$H27&lt;AE$7,$L27/12)</f>
        <v>125</v>
      </c>
      <c r="AF27" s="23" cm="1">
        <f t="array" aca="1" ref="AF27" ca="1">_xlfn.IFS($F27&lt;=AF$7,0,$G27&gt;AF$7,0,AND(AF$7&gt;$G27,AF$7&lt;$H27),$L27/12*0.5,$H27&lt;AF$7,$L27/12)</f>
        <v>125</v>
      </c>
      <c r="AG27" s="23" cm="1">
        <f t="array" aca="1" ref="AG27" ca="1">_xlfn.IFS($F27&lt;=AG$7,0,$G27&gt;AG$7,0,AND(AG$7&gt;$G27,AG$7&lt;$H27),$L27/12*0.5,$H27&lt;AG$7,$L27/12)</f>
        <v>0</v>
      </c>
      <c r="AH27" s="23" cm="1">
        <f t="array" aca="1" ref="AH27" ca="1">_xlfn.IFS($F27&lt;=AH$7,0,$G27&gt;AH$7,0,AND(AH$7&gt;$G27,AH$7&lt;$H27),$L27/12*0.5,$H27&lt;AH$7,$L27/12)</f>
        <v>0</v>
      </c>
      <c r="AI27" s="23" cm="1">
        <f t="array" aca="1" ref="AI27" ca="1">_xlfn.IFS($F27&lt;=AI$7,0,$G27&gt;AI$7,0,AND(AI$7&gt;$G27,AI$7&lt;$H27),$L27/12*0.5,$H27&lt;AI$7,$L27/12)</f>
        <v>0</v>
      </c>
      <c r="AJ27" s="23" cm="1">
        <f t="array" aca="1" ref="AJ27" ca="1">_xlfn.IFS($F27&lt;=AJ$7,0,$G27&gt;AJ$7,0,AND(AJ$7&gt;$G27,AJ$7&lt;$H27),$L27/12*0.5,$H27&lt;AJ$7,$L27/12)</f>
        <v>0</v>
      </c>
      <c r="AK27" s="23" cm="1">
        <f t="array" aca="1" ref="AK27" ca="1">_xlfn.IFS($F27&lt;=AK$7,0,$G27&gt;AK$7,0,AND(AK$7&gt;$G27,AK$7&lt;$H27),$L27/12*0.5,$H27&lt;AK$7,$L27/12)</f>
        <v>0</v>
      </c>
      <c r="AL27" s="23" cm="1">
        <f t="array" aca="1" ref="AL27" ca="1">_xlfn.IFS($F27&lt;=AL$7,0,$G27&gt;AL$7,0,AND(AL$7&gt;$G27,AL$7&lt;$H27),$L27/12*0.5,$H27&lt;AL$7,$L27/12)</f>
        <v>0</v>
      </c>
      <c r="AM27" s="23" cm="1">
        <f t="array" aca="1" ref="AM27" ca="1">_xlfn.IFS($F27&lt;=AM$7,0,$G27&gt;AM$7,0,AND(AM$7&gt;$G27,AM$7&lt;$H27),$L27/12*0.5,$H27&lt;AM$7,$L27/12)</f>
        <v>0</v>
      </c>
      <c r="AN27" s="23" cm="1">
        <f t="array" aca="1" ref="AN27" ca="1">_xlfn.IFS($F27&lt;=AN$7,0,$G27&gt;AN$7,0,AND(AN$7&gt;$G27,AN$7&lt;$H27),$L27/12*0.5,$H27&lt;AN$7,$L27/12)</f>
        <v>0</v>
      </c>
      <c r="AO27" s="23" cm="1">
        <f t="array" aca="1" ref="AO27" ca="1">_xlfn.IFS($F27&lt;=AO$7,0,$G27&gt;AO$7,0,AND(AO$7&gt;$G27,AO$7&lt;$H27),$N27/12*0.5,$H27&lt;AO$7,$N27/12)</f>
        <v>0</v>
      </c>
      <c r="AP27" s="23" cm="1">
        <f t="array" aca="1" ref="AP27" ca="1">_xlfn.IFS($F27&lt;=AP$7,0,$G27&gt;AP$7,0,AND(AP$7&gt;$G27,AP$7&lt;$H27),$N27/12*0.5,$H27&lt;AP$7,$N27/12)</f>
        <v>0</v>
      </c>
      <c r="AQ27" s="23" cm="1">
        <f t="array" aca="1" ref="AQ27" ca="1">_xlfn.IFS($F27&lt;=AQ$7,0,$G27&gt;AQ$7,0,AND(AQ$7&gt;$G27,AQ$7&lt;$H27),$N27/12*0.5,$H27&lt;AQ$7,$N27/12)</f>
        <v>0</v>
      </c>
      <c r="AR27" s="23" cm="1">
        <f t="array" aca="1" ref="AR27" ca="1">_xlfn.IFS($F27&lt;=AR$7,0,$G27&gt;AR$7,0,AND(AR$7&gt;$G27,AR$7&lt;$H27),$N27/12*0.5,$H27&lt;AR$7,$N27/12)</f>
        <v>0</v>
      </c>
      <c r="AS27" s="23" cm="1">
        <f t="array" aca="1" ref="AS27" ca="1">_xlfn.IFS($F27&lt;=AS$7,0,$G27&gt;AS$7,0,AND(AS$7&gt;$G27,AS$7&lt;$H27),$N27/12*0.5,$H27&lt;AS$7,$N27/12)</f>
        <v>0</v>
      </c>
      <c r="AT27" s="23" cm="1">
        <f t="array" aca="1" ref="AT27" ca="1">_xlfn.IFS($F27&lt;=AT$7,0,$G27&gt;AT$7,0,AND(AT$7&gt;$G27,AT$7&lt;$H27),$N27/12*0.5,$H27&lt;AT$7,$N27/12)</f>
        <v>0</v>
      </c>
      <c r="AU27" s="23" cm="1">
        <f t="array" aca="1" ref="AU27" ca="1">_xlfn.IFS($F27&lt;=AU$7,0,$G27&gt;AU$7,0,AND(AU$7&gt;$G27,AU$7&lt;$H27),$N27/12*0.5,$H27&lt;AU$7,$N27/12)</f>
        <v>0</v>
      </c>
      <c r="AV27" s="23" cm="1">
        <f t="array" aca="1" ref="AV27" ca="1">_xlfn.IFS($F27&lt;=AV$7,0,$G27&gt;AV$7,0,AND(AV$7&gt;$G27,AV$7&lt;$H27),$N27/12*0.5,$H27&lt;AV$7,$N27/12)</f>
        <v>0</v>
      </c>
      <c r="AW27" s="23" cm="1">
        <f t="array" aca="1" ref="AW27" ca="1">_xlfn.IFS($F27&lt;=AW$7,0,$G27&gt;AW$7,0,AND(AW$7&gt;$G27,AW$7&lt;$H27),$N27/12*0.5,$H27&lt;AW$7,$N27/12)</f>
        <v>0</v>
      </c>
      <c r="AX27" s="23" cm="1">
        <f t="array" aca="1" ref="AX27" ca="1">_xlfn.IFS($F27&lt;=AX$7,0,$G27&gt;AX$7,0,AND(AX$7&gt;$G27,AX$7&lt;$H27),$N27/12*0.5,$H27&lt;AX$7,$N27/12)</f>
        <v>0</v>
      </c>
      <c r="AY27" s="23" cm="1">
        <f t="array" aca="1" ref="AY27" ca="1">_xlfn.IFS($F27&lt;=AY$7,0,$G27&gt;AY$7,0,AND(AY$7&gt;$G27,AY$7&lt;$H27),$N27/12*0.5,$H27&lt;AY$7,$N27/12)</f>
        <v>0</v>
      </c>
    </row>
    <row r="28" spans="1:51" ht="13" x14ac:dyDescent="0.15">
      <c r="A28" s="47"/>
      <c r="B28" s="87">
        <v>21</v>
      </c>
      <c r="C28" s="87" t="s">
        <v>61</v>
      </c>
      <c r="D28" s="89" t="s">
        <v>19</v>
      </c>
      <c r="E28" s="108">
        <v>45140</v>
      </c>
      <c r="F28" s="108">
        <v>46157</v>
      </c>
      <c r="G28" s="21">
        <f>E28+'Assumptions (START HERE)'!$C$17</f>
        <v>45320</v>
      </c>
      <c r="H28" s="21">
        <f>E28+'Assumptions (START HERE)'!$C$18</f>
        <v>45410</v>
      </c>
      <c r="I28" s="90"/>
      <c r="J28" s="23" cm="1">
        <f t="array" aca="1" ref="J28" ca="1">IF(ISBLANK(I28),
INDEX('Assumptions (START HERE)'!$B$23:$E$26,
MATCH(MID(CELL("filename",$A$1),FIND("]",CELL("filename",$A$1))+1,255),'Assumptions (START HERE)'!$B$23:$B$26,0),
MATCH(J$3,'Assumptions (START HERE)'!$B$23:$E$23,0)),I28)</f>
        <v>1350</v>
      </c>
      <c r="K28" s="90"/>
      <c r="L28" s="23" cm="1">
        <f t="array" aca="1" ref="L28" ca="1">IF(ISBLANK(K28),
INDEX('Assumptions (START HERE)'!$B$23:$E$26,
MATCH(MID(CELL("filename",$A$1),FIND("]",CELL("filename",$A$1))+1,255),'Assumptions (START HERE)'!$B$23:$B$26,0),
MATCH(L$3,'Assumptions (START HERE)'!$B$23:$E$23,0)),K28)</f>
        <v>1500</v>
      </c>
      <c r="M28" s="90"/>
      <c r="N28" s="23" cm="1">
        <f t="array" aca="1" ref="N28" ca="1">IF(ISBLANK(M28),
INDEX('Assumptions (START HERE)'!$B$23:$E$26,
MATCH(MID(CELL("filename",$A$1),FIND("]",CELL("filename",$A$1))+1,255),'Assumptions (START HERE)'!$B$23:$B$26,0),
MATCH(N$3,'Assumptions (START HERE)'!$B$23:$E$23,0)),M28)</f>
        <v>1550</v>
      </c>
      <c r="P28" s="23" cm="1">
        <f t="array" aca="1" ref="P28" ca="1">_xlfn.IFS($F28&lt;=P$7,0,$G28&gt;P$7,0,AND(P$7&gt;$G28,P$7&lt;$H28),$J28/12*0.5,$H28&lt;P$7,$J28/12)</f>
        <v>112.5</v>
      </c>
      <c r="Q28" s="23" cm="1">
        <f t="array" aca="1" ref="Q28" ca="1">_xlfn.IFS($F28&lt;=Q$7,0,$G28&gt;Q$7,0,AND(Q$7&gt;$G28,Q$7&lt;$H28),$J28/12*0.5,$H28&lt;Q$7,$J28/12)</f>
        <v>112.5</v>
      </c>
      <c r="R28" s="23" cm="1">
        <f t="array" aca="1" ref="R28" ca="1">_xlfn.IFS($F28&lt;=R$7,0,$G28&gt;R$7,0,AND(R$7&gt;$G28,R$7&lt;$H28),$J28/12*0.5,$H28&lt;R$7,$J28/12)</f>
        <v>112.5</v>
      </c>
      <c r="S28" s="23" cm="1">
        <f t="array" aca="1" ref="S28" ca="1">_xlfn.IFS($F28&lt;=S$7,0,$G28&gt;S$7,0,AND(S$7&gt;$G28,S$7&lt;$H28),$J28/12*0.5,$H28&lt;S$7,$J28/12)</f>
        <v>112.5</v>
      </c>
      <c r="T28" s="23" cm="1">
        <f t="array" aca="1" ref="T28" ca="1">_xlfn.IFS($F28&lt;=T$7,0,$G28&gt;T$7,0,AND(T$7&gt;$G28,T$7&lt;$H28),$J28/12*0.5,$H28&lt;T$7,$J28/12)</f>
        <v>112.5</v>
      </c>
      <c r="U28" s="23" cm="1">
        <f t="array" aca="1" ref="U28" ca="1">_xlfn.IFS($F28&lt;=U$7,0,$G28&gt;U$7,0,AND(U$7&gt;$G28,U$7&lt;$H28),$J28/12*0.5,$H28&lt;U$7,$J28/12)</f>
        <v>112.5</v>
      </c>
      <c r="V28" s="23" cm="1">
        <f t="array" aca="1" ref="V28" ca="1">_xlfn.IFS($F28&lt;=V$7,0,$G28&gt;V$7,0,AND(V$7&gt;$G28,V$7&lt;$H28),$J28/12*0.5,$H28&lt;V$7,$J28/12)</f>
        <v>112.5</v>
      </c>
      <c r="W28" s="23" cm="1">
        <f t="array" aca="1" ref="W28" ca="1">_xlfn.IFS($F28&lt;=W$7,0,$G28&gt;W$7,0,AND(W$7&gt;$G28,W$7&lt;$H28),$J28/12*0.5,$H28&lt;W$7,$J28/12)</f>
        <v>112.5</v>
      </c>
      <c r="X28" s="23" cm="1">
        <f t="array" aca="1" ref="X28" ca="1">_xlfn.IFS($F28&lt;=X$7,0,$G28&gt;X$7,0,AND(X$7&gt;$G28,X$7&lt;$H28),$J28/12*0.5,$H28&lt;X$7,$J28/12)</f>
        <v>112.5</v>
      </c>
      <c r="Y28" s="23" cm="1">
        <f t="array" aca="1" ref="Y28" ca="1">_xlfn.IFS($F28&lt;=Y$7,0,$G28&gt;Y$7,0,AND(Y$7&gt;$G28,Y$7&lt;$H28),$J28/12*0.5,$H28&lt;Y$7,$J28/12)</f>
        <v>112.5</v>
      </c>
      <c r="Z28" s="23" cm="1">
        <f t="array" aca="1" ref="Z28" ca="1">_xlfn.IFS($F28&lt;=Z$7,0,$G28&gt;Z$7,0,AND(Z$7&gt;$G28,Z$7&lt;$H28),$J28/12*0.5,$H28&lt;Z$7,$J28/12)</f>
        <v>112.5</v>
      </c>
      <c r="AA28" s="23" cm="1">
        <f t="array" aca="1" ref="AA28" ca="1">_xlfn.IFS($F28&lt;=AA$7,0,$G28&gt;AA$7,0,AND(AA$7&gt;$G28,AA$7&lt;$H28),$J28/12*0.5,$H28&lt;AA$7,$J28/12)</f>
        <v>112.5</v>
      </c>
      <c r="AB28" s="23" cm="1">
        <f t="array" aca="1" ref="AB28" ca="1">_xlfn.IFS($F28&lt;=AB$7,0,$G28&gt;AB$7,0,AND(AB$7&gt;$G28,AB$7&lt;$H28),$J28/12*0.5,$H28&lt;AB$7,$J28/12)</f>
        <v>112.5</v>
      </c>
      <c r="AC28" s="23" cm="1">
        <f t="array" aca="1" ref="AC28" ca="1">_xlfn.IFS($F28&lt;=AC$7,0,$G28&gt;AC$7,0,AND(AC$7&gt;$G28,AC$7&lt;$H28),$L28/12*0.5,$H28&lt;AC$7,$L28/12)</f>
        <v>125</v>
      </c>
      <c r="AD28" s="23" cm="1">
        <f t="array" aca="1" ref="AD28" ca="1">_xlfn.IFS($F28&lt;=AD$7,0,$G28&gt;AD$7,0,AND(AD$7&gt;$G28,AD$7&lt;$H28),$L28/12*0.5,$H28&lt;AD$7,$L28/12)</f>
        <v>125</v>
      </c>
      <c r="AE28" s="23" cm="1">
        <f t="array" aca="1" ref="AE28" ca="1">_xlfn.IFS($F28&lt;=AE$7,0,$G28&gt;AE$7,0,AND(AE$7&gt;$G28,AE$7&lt;$H28),$L28/12*0.5,$H28&lt;AE$7,$L28/12)</f>
        <v>125</v>
      </c>
      <c r="AF28" s="23" cm="1">
        <f t="array" aca="1" ref="AF28" ca="1">_xlfn.IFS($F28&lt;=AF$7,0,$G28&gt;AF$7,0,AND(AF$7&gt;$G28,AF$7&lt;$H28),$L28/12*0.5,$H28&lt;AF$7,$L28/12)</f>
        <v>125</v>
      </c>
      <c r="AG28" s="23" cm="1">
        <f t="array" aca="1" ref="AG28" ca="1">_xlfn.IFS($F28&lt;=AG$7,0,$G28&gt;AG$7,0,AND(AG$7&gt;$G28,AG$7&lt;$H28),$L28/12*0.5,$H28&lt;AG$7,$L28/12)</f>
        <v>0</v>
      </c>
      <c r="AH28" s="23" cm="1">
        <f t="array" aca="1" ref="AH28" ca="1">_xlfn.IFS($F28&lt;=AH$7,0,$G28&gt;AH$7,0,AND(AH$7&gt;$G28,AH$7&lt;$H28),$L28/12*0.5,$H28&lt;AH$7,$L28/12)</f>
        <v>0</v>
      </c>
      <c r="AI28" s="23" cm="1">
        <f t="array" aca="1" ref="AI28" ca="1">_xlfn.IFS($F28&lt;=AI$7,0,$G28&gt;AI$7,0,AND(AI$7&gt;$G28,AI$7&lt;$H28),$L28/12*0.5,$H28&lt;AI$7,$L28/12)</f>
        <v>0</v>
      </c>
      <c r="AJ28" s="23" cm="1">
        <f t="array" aca="1" ref="AJ28" ca="1">_xlfn.IFS($F28&lt;=AJ$7,0,$G28&gt;AJ$7,0,AND(AJ$7&gt;$G28,AJ$7&lt;$H28),$L28/12*0.5,$H28&lt;AJ$7,$L28/12)</f>
        <v>0</v>
      </c>
      <c r="AK28" s="23" cm="1">
        <f t="array" aca="1" ref="AK28" ca="1">_xlfn.IFS($F28&lt;=AK$7,0,$G28&gt;AK$7,0,AND(AK$7&gt;$G28,AK$7&lt;$H28),$L28/12*0.5,$H28&lt;AK$7,$L28/12)</f>
        <v>0</v>
      </c>
      <c r="AL28" s="23" cm="1">
        <f t="array" aca="1" ref="AL28" ca="1">_xlfn.IFS($F28&lt;=AL$7,0,$G28&gt;AL$7,0,AND(AL$7&gt;$G28,AL$7&lt;$H28),$L28/12*0.5,$H28&lt;AL$7,$L28/12)</f>
        <v>0</v>
      </c>
      <c r="AM28" s="23" cm="1">
        <f t="array" aca="1" ref="AM28" ca="1">_xlfn.IFS($F28&lt;=AM$7,0,$G28&gt;AM$7,0,AND(AM$7&gt;$G28,AM$7&lt;$H28),$L28/12*0.5,$H28&lt;AM$7,$L28/12)</f>
        <v>0</v>
      </c>
      <c r="AN28" s="23" cm="1">
        <f t="array" aca="1" ref="AN28" ca="1">_xlfn.IFS($F28&lt;=AN$7,0,$G28&gt;AN$7,0,AND(AN$7&gt;$G28,AN$7&lt;$H28),$L28/12*0.5,$H28&lt;AN$7,$L28/12)</f>
        <v>0</v>
      </c>
      <c r="AO28" s="23" cm="1">
        <f t="array" aca="1" ref="AO28" ca="1">_xlfn.IFS($F28&lt;=AO$7,0,$G28&gt;AO$7,0,AND(AO$7&gt;$G28,AO$7&lt;$H28),$N28/12*0.5,$H28&lt;AO$7,$N28/12)</f>
        <v>0</v>
      </c>
      <c r="AP28" s="23" cm="1">
        <f t="array" aca="1" ref="AP28" ca="1">_xlfn.IFS($F28&lt;=AP$7,0,$G28&gt;AP$7,0,AND(AP$7&gt;$G28,AP$7&lt;$H28),$N28/12*0.5,$H28&lt;AP$7,$N28/12)</f>
        <v>0</v>
      </c>
      <c r="AQ28" s="23" cm="1">
        <f t="array" aca="1" ref="AQ28" ca="1">_xlfn.IFS($F28&lt;=AQ$7,0,$G28&gt;AQ$7,0,AND(AQ$7&gt;$G28,AQ$7&lt;$H28),$N28/12*0.5,$H28&lt;AQ$7,$N28/12)</f>
        <v>0</v>
      </c>
      <c r="AR28" s="23" cm="1">
        <f t="array" aca="1" ref="AR28" ca="1">_xlfn.IFS($F28&lt;=AR$7,0,$G28&gt;AR$7,0,AND(AR$7&gt;$G28,AR$7&lt;$H28),$N28/12*0.5,$H28&lt;AR$7,$N28/12)</f>
        <v>0</v>
      </c>
      <c r="AS28" s="23" cm="1">
        <f t="array" aca="1" ref="AS28" ca="1">_xlfn.IFS($F28&lt;=AS$7,0,$G28&gt;AS$7,0,AND(AS$7&gt;$G28,AS$7&lt;$H28),$N28/12*0.5,$H28&lt;AS$7,$N28/12)</f>
        <v>0</v>
      </c>
      <c r="AT28" s="23" cm="1">
        <f t="array" aca="1" ref="AT28" ca="1">_xlfn.IFS($F28&lt;=AT$7,0,$G28&gt;AT$7,0,AND(AT$7&gt;$G28,AT$7&lt;$H28),$N28/12*0.5,$H28&lt;AT$7,$N28/12)</f>
        <v>0</v>
      </c>
      <c r="AU28" s="23" cm="1">
        <f t="array" aca="1" ref="AU28" ca="1">_xlfn.IFS($F28&lt;=AU$7,0,$G28&gt;AU$7,0,AND(AU$7&gt;$G28,AU$7&lt;$H28),$N28/12*0.5,$H28&lt;AU$7,$N28/12)</f>
        <v>0</v>
      </c>
      <c r="AV28" s="23" cm="1">
        <f t="array" aca="1" ref="AV28" ca="1">_xlfn.IFS($F28&lt;=AV$7,0,$G28&gt;AV$7,0,AND(AV$7&gt;$G28,AV$7&lt;$H28),$N28/12*0.5,$H28&lt;AV$7,$N28/12)</f>
        <v>0</v>
      </c>
      <c r="AW28" s="23" cm="1">
        <f t="array" aca="1" ref="AW28" ca="1">_xlfn.IFS($F28&lt;=AW$7,0,$G28&gt;AW$7,0,AND(AW$7&gt;$G28,AW$7&lt;$H28),$N28/12*0.5,$H28&lt;AW$7,$N28/12)</f>
        <v>0</v>
      </c>
      <c r="AX28" s="23" cm="1">
        <f t="array" aca="1" ref="AX28" ca="1">_xlfn.IFS($F28&lt;=AX$7,0,$G28&gt;AX$7,0,AND(AX$7&gt;$G28,AX$7&lt;$H28),$N28/12*0.5,$H28&lt;AX$7,$N28/12)</f>
        <v>0</v>
      </c>
      <c r="AY28" s="23" cm="1">
        <f t="array" aca="1" ref="AY28" ca="1">_xlfn.IFS($F28&lt;=AY$7,0,$G28&gt;AY$7,0,AND(AY$7&gt;$G28,AY$7&lt;$H28),$N28/12*0.5,$H28&lt;AY$7,$N28/12)</f>
        <v>0</v>
      </c>
    </row>
    <row r="29" spans="1:51" ht="13" x14ac:dyDescent="0.15">
      <c r="A29" s="47"/>
      <c r="B29" s="87">
        <v>22</v>
      </c>
      <c r="C29" s="87" t="s">
        <v>62</v>
      </c>
      <c r="D29" s="88" t="s">
        <v>18</v>
      </c>
      <c r="E29" s="108">
        <v>45210</v>
      </c>
      <c r="F29" s="108" t="s">
        <v>7</v>
      </c>
      <c r="G29" s="21">
        <f>E29+'Assumptions (START HERE)'!$C$17</f>
        <v>45390</v>
      </c>
      <c r="H29" s="21">
        <f>E29+'Assumptions (START HERE)'!$C$18</f>
        <v>45480</v>
      </c>
      <c r="I29" s="90">
        <v>750</v>
      </c>
      <c r="J29" s="23" cm="1">
        <f t="array" aca="1" ref="J29" ca="1">IF(ISBLANK(I29),
INDEX('Assumptions (START HERE)'!$B$23:$E$26,
MATCH(MID(CELL("filename",$A$1),FIND("]",CELL("filename",$A$1))+1,255),'Assumptions (START HERE)'!$B$23:$B$26,0),
MATCH(J$3,'Assumptions (START HERE)'!$B$23:$E$23,0)),I29)</f>
        <v>750</v>
      </c>
      <c r="K29" s="90">
        <v>750</v>
      </c>
      <c r="L29" s="23" cm="1">
        <f t="array" aca="1" ref="L29" ca="1">IF(ISBLANK(K29),
INDEX('Assumptions (START HERE)'!$B$23:$E$26,
MATCH(MID(CELL("filename",$A$1),FIND("]",CELL("filename",$A$1))+1,255),'Assumptions (START HERE)'!$B$23:$B$26,0),
MATCH(L$3,'Assumptions (START HERE)'!$B$23:$E$23,0)),K29)</f>
        <v>750</v>
      </c>
      <c r="M29" s="90">
        <v>750</v>
      </c>
      <c r="N29" s="23" cm="1">
        <f t="array" aca="1" ref="N29" ca="1">IF(ISBLANK(M29),
INDEX('Assumptions (START HERE)'!$B$23:$E$26,
MATCH(MID(CELL("filename",$A$1),FIND("]",CELL("filename",$A$1))+1,255),'Assumptions (START HERE)'!$B$23:$B$26,0),
MATCH(N$3,'Assumptions (START HERE)'!$B$23:$E$23,0)),M29)</f>
        <v>750</v>
      </c>
      <c r="P29" s="23" cm="1">
        <f t="array" aca="1" ref="P29" ca="1">_xlfn.IFS($F29&lt;=P$7,0,$G29&gt;P$7,0,AND(P$7&gt;$G29,P$7&lt;$H29),$J29/12*0.5,$H29&lt;P$7,$J29/12)</f>
        <v>62.5</v>
      </c>
      <c r="Q29" s="23" cm="1">
        <f t="array" aca="1" ref="Q29" ca="1">_xlfn.IFS($F29&lt;=Q$7,0,$G29&gt;Q$7,0,AND(Q$7&gt;$G29,Q$7&lt;$H29),$J29/12*0.5,$H29&lt;Q$7,$J29/12)</f>
        <v>62.5</v>
      </c>
      <c r="R29" s="23" cm="1">
        <f t="array" aca="1" ref="R29" ca="1">_xlfn.IFS($F29&lt;=R$7,0,$G29&gt;R$7,0,AND(R$7&gt;$G29,R$7&lt;$H29),$J29/12*0.5,$H29&lt;R$7,$J29/12)</f>
        <v>62.5</v>
      </c>
      <c r="S29" s="23" cm="1">
        <f t="array" aca="1" ref="S29" ca="1">_xlfn.IFS($F29&lt;=S$7,0,$G29&gt;S$7,0,AND(S$7&gt;$G29,S$7&lt;$H29),$J29/12*0.5,$H29&lt;S$7,$J29/12)</f>
        <v>62.5</v>
      </c>
      <c r="T29" s="23" cm="1">
        <f t="array" aca="1" ref="T29" ca="1">_xlfn.IFS($F29&lt;=T$7,0,$G29&gt;T$7,0,AND(T$7&gt;$G29,T$7&lt;$H29),$J29/12*0.5,$H29&lt;T$7,$J29/12)</f>
        <v>62.5</v>
      </c>
      <c r="U29" s="23" cm="1">
        <f t="array" aca="1" ref="U29" ca="1">_xlfn.IFS($F29&lt;=U$7,0,$G29&gt;U$7,0,AND(U$7&gt;$G29,U$7&lt;$H29),$J29/12*0.5,$H29&lt;U$7,$J29/12)</f>
        <v>62.5</v>
      </c>
      <c r="V29" s="23" cm="1">
        <f t="array" aca="1" ref="V29" ca="1">_xlfn.IFS($F29&lt;=V$7,0,$G29&gt;V$7,0,AND(V$7&gt;$G29,V$7&lt;$H29),$J29/12*0.5,$H29&lt;V$7,$J29/12)</f>
        <v>62.5</v>
      </c>
      <c r="W29" s="23" cm="1">
        <f t="array" aca="1" ref="W29" ca="1">_xlfn.IFS($F29&lt;=W$7,0,$G29&gt;W$7,0,AND(W$7&gt;$G29,W$7&lt;$H29),$J29/12*0.5,$H29&lt;W$7,$J29/12)</f>
        <v>62.5</v>
      </c>
      <c r="X29" s="23" cm="1">
        <f t="array" aca="1" ref="X29" ca="1">_xlfn.IFS($F29&lt;=X$7,0,$G29&gt;X$7,0,AND(X$7&gt;$G29,X$7&lt;$H29),$J29/12*0.5,$H29&lt;X$7,$J29/12)</f>
        <v>62.5</v>
      </c>
      <c r="Y29" s="23" cm="1">
        <f t="array" aca="1" ref="Y29" ca="1">_xlfn.IFS($F29&lt;=Y$7,0,$G29&gt;Y$7,0,AND(Y$7&gt;$G29,Y$7&lt;$H29),$J29/12*0.5,$H29&lt;Y$7,$J29/12)</f>
        <v>62.5</v>
      </c>
      <c r="Z29" s="23" cm="1">
        <f t="array" aca="1" ref="Z29" ca="1">_xlfn.IFS($F29&lt;=Z$7,0,$G29&gt;Z$7,0,AND(Z$7&gt;$G29,Z$7&lt;$H29),$J29/12*0.5,$H29&lt;Z$7,$J29/12)</f>
        <v>62.5</v>
      </c>
      <c r="AA29" s="23" cm="1">
        <f t="array" aca="1" ref="AA29" ca="1">_xlfn.IFS($F29&lt;=AA$7,0,$G29&gt;AA$7,0,AND(AA$7&gt;$G29,AA$7&lt;$H29),$J29/12*0.5,$H29&lt;AA$7,$J29/12)</f>
        <v>62.5</v>
      </c>
      <c r="AB29" s="23" cm="1">
        <f t="array" aca="1" ref="AB29" ca="1">_xlfn.IFS($F29&lt;=AB$7,0,$G29&gt;AB$7,0,AND(AB$7&gt;$G29,AB$7&lt;$H29),$J29/12*0.5,$H29&lt;AB$7,$J29/12)</f>
        <v>62.5</v>
      </c>
      <c r="AC29" s="23" cm="1">
        <f t="array" aca="1" ref="AC29" ca="1">_xlfn.IFS($F29&lt;=AC$7,0,$G29&gt;AC$7,0,AND(AC$7&gt;$G29,AC$7&lt;$H29),$L29/12*0.5,$H29&lt;AC$7,$L29/12)</f>
        <v>62.5</v>
      </c>
      <c r="AD29" s="23" cm="1">
        <f t="array" aca="1" ref="AD29" ca="1">_xlfn.IFS($F29&lt;=AD$7,0,$G29&gt;AD$7,0,AND(AD$7&gt;$G29,AD$7&lt;$H29),$L29/12*0.5,$H29&lt;AD$7,$L29/12)</f>
        <v>62.5</v>
      </c>
      <c r="AE29" s="23" cm="1">
        <f t="array" aca="1" ref="AE29" ca="1">_xlfn.IFS($F29&lt;=AE$7,0,$G29&gt;AE$7,0,AND(AE$7&gt;$G29,AE$7&lt;$H29),$L29/12*0.5,$H29&lt;AE$7,$L29/12)</f>
        <v>62.5</v>
      </c>
      <c r="AF29" s="23" cm="1">
        <f t="array" aca="1" ref="AF29" ca="1">_xlfn.IFS($F29&lt;=AF$7,0,$G29&gt;AF$7,0,AND(AF$7&gt;$G29,AF$7&lt;$H29),$L29/12*0.5,$H29&lt;AF$7,$L29/12)</f>
        <v>62.5</v>
      </c>
      <c r="AG29" s="23" cm="1">
        <f t="array" aca="1" ref="AG29" ca="1">_xlfn.IFS($F29&lt;=AG$7,0,$G29&gt;AG$7,0,AND(AG$7&gt;$G29,AG$7&lt;$H29),$L29/12*0.5,$H29&lt;AG$7,$L29/12)</f>
        <v>62.5</v>
      </c>
      <c r="AH29" s="23" cm="1">
        <f t="array" aca="1" ref="AH29" ca="1">_xlfn.IFS($F29&lt;=AH$7,0,$G29&gt;AH$7,0,AND(AH$7&gt;$G29,AH$7&lt;$H29),$L29/12*0.5,$H29&lt;AH$7,$L29/12)</f>
        <v>62.5</v>
      </c>
      <c r="AI29" s="23" cm="1">
        <f t="array" aca="1" ref="AI29" ca="1">_xlfn.IFS($F29&lt;=AI$7,0,$G29&gt;AI$7,0,AND(AI$7&gt;$G29,AI$7&lt;$H29),$L29/12*0.5,$H29&lt;AI$7,$L29/12)</f>
        <v>62.5</v>
      </c>
      <c r="AJ29" s="23" cm="1">
        <f t="array" aca="1" ref="AJ29" ca="1">_xlfn.IFS($F29&lt;=AJ$7,0,$G29&gt;AJ$7,0,AND(AJ$7&gt;$G29,AJ$7&lt;$H29),$L29/12*0.5,$H29&lt;AJ$7,$L29/12)</f>
        <v>62.5</v>
      </c>
      <c r="AK29" s="23" cm="1">
        <f t="array" aca="1" ref="AK29" ca="1">_xlfn.IFS($F29&lt;=AK$7,0,$G29&gt;AK$7,0,AND(AK$7&gt;$G29,AK$7&lt;$H29),$L29/12*0.5,$H29&lt;AK$7,$L29/12)</f>
        <v>62.5</v>
      </c>
      <c r="AL29" s="23" cm="1">
        <f t="array" aca="1" ref="AL29" ca="1">_xlfn.IFS($F29&lt;=AL$7,0,$G29&gt;AL$7,0,AND(AL$7&gt;$G29,AL$7&lt;$H29),$L29/12*0.5,$H29&lt;AL$7,$L29/12)</f>
        <v>62.5</v>
      </c>
      <c r="AM29" s="23" cm="1">
        <f t="array" aca="1" ref="AM29" ca="1">_xlfn.IFS($F29&lt;=AM$7,0,$G29&gt;AM$7,0,AND(AM$7&gt;$G29,AM$7&lt;$H29),$L29/12*0.5,$H29&lt;AM$7,$L29/12)</f>
        <v>62.5</v>
      </c>
      <c r="AN29" s="23" cm="1">
        <f t="array" aca="1" ref="AN29" ca="1">_xlfn.IFS($F29&lt;=AN$7,0,$G29&gt;AN$7,0,AND(AN$7&gt;$G29,AN$7&lt;$H29),$L29/12*0.5,$H29&lt;AN$7,$L29/12)</f>
        <v>62.5</v>
      </c>
      <c r="AO29" s="23" cm="1">
        <f t="array" aca="1" ref="AO29" ca="1">_xlfn.IFS($F29&lt;=AO$7,0,$G29&gt;AO$7,0,AND(AO$7&gt;$G29,AO$7&lt;$H29),$N29/12*0.5,$H29&lt;AO$7,$N29/12)</f>
        <v>62.5</v>
      </c>
      <c r="AP29" s="23" cm="1">
        <f t="array" aca="1" ref="AP29" ca="1">_xlfn.IFS($F29&lt;=AP$7,0,$G29&gt;AP$7,0,AND(AP$7&gt;$G29,AP$7&lt;$H29),$N29/12*0.5,$H29&lt;AP$7,$N29/12)</f>
        <v>62.5</v>
      </c>
      <c r="AQ29" s="23" cm="1">
        <f t="array" aca="1" ref="AQ29" ca="1">_xlfn.IFS($F29&lt;=AQ$7,0,$G29&gt;AQ$7,0,AND(AQ$7&gt;$G29,AQ$7&lt;$H29),$N29/12*0.5,$H29&lt;AQ$7,$N29/12)</f>
        <v>62.5</v>
      </c>
      <c r="AR29" s="23" cm="1">
        <f t="array" aca="1" ref="AR29" ca="1">_xlfn.IFS($F29&lt;=AR$7,0,$G29&gt;AR$7,0,AND(AR$7&gt;$G29,AR$7&lt;$H29),$N29/12*0.5,$H29&lt;AR$7,$N29/12)</f>
        <v>62.5</v>
      </c>
      <c r="AS29" s="23" cm="1">
        <f t="array" aca="1" ref="AS29" ca="1">_xlfn.IFS($F29&lt;=AS$7,0,$G29&gt;AS$7,0,AND(AS$7&gt;$G29,AS$7&lt;$H29),$N29/12*0.5,$H29&lt;AS$7,$N29/12)</f>
        <v>62.5</v>
      </c>
      <c r="AT29" s="23" cm="1">
        <f t="array" aca="1" ref="AT29" ca="1">_xlfn.IFS($F29&lt;=AT$7,0,$G29&gt;AT$7,0,AND(AT$7&gt;$G29,AT$7&lt;$H29),$N29/12*0.5,$H29&lt;AT$7,$N29/12)</f>
        <v>62.5</v>
      </c>
      <c r="AU29" s="23" cm="1">
        <f t="array" aca="1" ref="AU29" ca="1">_xlfn.IFS($F29&lt;=AU$7,0,$G29&gt;AU$7,0,AND(AU$7&gt;$G29,AU$7&lt;$H29),$N29/12*0.5,$H29&lt;AU$7,$N29/12)</f>
        <v>62.5</v>
      </c>
      <c r="AV29" s="23" cm="1">
        <f t="array" aca="1" ref="AV29" ca="1">_xlfn.IFS($F29&lt;=AV$7,0,$G29&gt;AV$7,0,AND(AV$7&gt;$G29,AV$7&lt;$H29),$N29/12*0.5,$H29&lt;AV$7,$N29/12)</f>
        <v>62.5</v>
      </c>
      <c r="AW29" s="23" cm="1">
        <f t="array" aca="1" ref="AW29" ca="1">_xlfn.IFS($F29&lt;=AW$7,0,$G29&gt;AW$7,0,AND(AW$7&gt;$G29,AW$7&lt;$H29),$N29/12*0.5,$H29&lt;AW$7,$N29/12)</f>
        <v>62.5</v>
      </c>
      <c r="AX29" s="23" cm="1">
        <f t="array" aca="1" ref="AX29" ca="1">_xlfn.IFS($F29&lt;=AX$7,0,$G29&gt;AX$7,0,AND(AX$7&gt;$G29,AX$7&lt;$H29),$N29/12*0.5,$H29&lt;AX$7,$N29/12)</f>
        <v>62.5</v>
      </c>
      <c r="AY29" s="23" cm="1">
        <f t="array" aca="1" ref="AY29" ca="1">_xlfn.IFS($F29&lt;=AY$7,0,$G29&gt;AY$7,0,AND(AY$7&gt;$G29,AY$7&lt;$H29),$N29/12*0.5,$H29&lt;AY$7,$N29/12)</f>
        <v>62.5</v>
      </c>
    </row>
    <row r="30" spans="1:51" ht="13" x14ac:dyDescent="0.15">
      <c r="A30" s="47"/>
      <c r="B30" s="87">
        <v>23</v>
      </c>
      <c r="C30" s="87" t="s">
        <v>63</v>
      </c>
      <c r="D30" s="89" t="s">
        <v>13</v>
      </c>
      <c r="E30" s="108">
        <v>45273</v>
      </c>
      <c r="F30" s="108">
        <v>46509</v>
      </c>
      <c r="G30" s="21">
        <f>E30+'Assumptions (START HERE)'!$C$17</f>
        <v>45453</v>
      </c>
      <c r="H30" s="21">
        <f>E30+'Assumptions (START HERE)'!$C$18</f>
        <v>45543</v>
      </c>
      <c r="I30" s="90"/>
      <c r="J30" s="23" cm="1">
        <f t="array" aca="1" ref="J30" ca="1">IF(ISBLANK(I30),
INDEX('Assumptions (START HERE)'!$B$23:$E$26,
MATCH(MID(CELL("filename",$A$1),FIND("]",CELL("filename",$A$1))+1,255),'Assumptions (START HERE)'!$B$23:$B$26,0),
MATCH(J$3,'Assumptions (START HERE)'!$B$23:$E$23,0)),I30)</f>
        <v>1350</v>
      </c>
      <c r="K30" s="90"/>
      <c r="L30" s="23" cm="1">
        <f t="array" aca="1" ref="L30" ca="1">IF(ISBLANK(K30),
INDEX('Assumptions (START HERE)'!$B$23:$E$26,
MATCH(MID(CELL("filename",$A$1),FIND("]",CELL("filename",$A$1))+1,255),'Assumptions (START HERE)'!$B$23:$B$26,0),
MATCH(L$3,'Assumptions (START HERE)'!$B$23:$E$23,0)),K30)</f>
        <v>1500</v>
      </c>
      <c r="M30" s="90"/>
      <c r="N30" s="23" cm="1">
        <f t="array" aca="1" ref="N30" ca="1">IF(ISBLANK(M30),
INDEX('Assumptions (START HERE)'!$B$23:$E$26,
MATCH(MID(CELL("filename",$A$1),FIND("]",CELL("filename",$A$1))+1,255),'Assumptions (START HERE)'!$B$23:$B$26,0),
MATCH(N$3,'Assumptions (START HERE)'!$B$23:$E$23,0)),M30)</f>
        <v>1550</v>
      </c>
      <c r="P30" s="23" cm="1">
        <f t="array" aca="1" ref="P30" ca="1">_xlfn.IFS($F30&lt;=P$7,0,$G30&gt;P$7,0,AND(P$7&gt;$G30,P$7&lt;$H30),$J30/12*0.5,$H30&lt;P$7,$J30/12)</f>
        <v>112.5</v>
      </c>
      <c r="Q30" s="23" cm="1">
        <f t="array" aca="1" ref="Q30" ca="1">_xlfn.IFS($F30&lt;=Q$7,0,$G30&gt;Q$7,0,AND(Q$7&gt;$G30,Q$7&lt;$H30),$J30/12*0.5,$H30&lt;Q$7,$J30/12)</f>
        <v>112.5</v>
      </c>
      <c r="R30" s="23" cm="1">
        <f t="array" aca="1" ref="R30" ca="1">_xlfn.IFS($F30&lt;=R$7,0,$G30&gt;R$7,0,AND(R$7&gt;$G30,R$7&lt;$H30),$J30/12*0.5,$H30&lt;R$7,$J30/12)</f>
        <v>112.5</v>
      </c>
      <c r="S30" s="23" cm="1">
        <f t="array" aca="1" ref="S30" ca="1">_xlfn.IFS($F30&lt;=S$7,0,$G30&gt;S$7,0,AND(S$7&gt;$G30,S$7&lt;$H30),$J30/12*0.5,$H30&lt;S$7,$J30/12)</f>
        <v>112.5</v>
      </c>
      <c r="T30" s="23" cm="1">
        <f t="array" aca="1" ref="T30" ca="1">_xlfn.IFS($F30&lt;=T$7,0,$G30&gt;T$7,0,AND(T$7&gt;$G30,T$7&lt;$H30),$J30/12*0.5,$H30&lt;T$7,$J30/12)</f>
        <v>112.5</v>
      </c>
      <c r="U30" s="23" cm="1">
        <f t="array" aca="1" ref="U30" ca="1">_xlfn.IFS($F30&lt;=U$7,0,$G30&gt;U$7,0,AND(U$7&gt;$G30,U$7&lt;$H30),$J30/12*0.5,$H30&lt;U$7,$J30/12)</f>
        <v>112.5</v>
      </c>
      <c r="V30" s="23" cm="1">
        <f t="array" aca="1" ref="V30" ca="1">_xlfn.IFS($F30&lt;=V$7,0,$G30&gt;V$7,0,AND(V$7&gt;$G30,V$7&lt;$H30),$J30/12*0.5,$H30&lt;V$7,$J30/12)</f>
        <v>112.5</v>
      </c>
      <c r="W30" s="23" cm="1">
        <f t="array" aca="1" ref="W30" ca="1">_xlfn.IFS($F30&lt;=W$7,0,$G30&gt;W$7,0,AND(W$7&gt;$G30,W$7&lt;$H30),$J30/12*0.5,$H30&lt;W$7,$J30/12)</f>
        <v>112.5</v>
      </c>
      <c r="X30" s="23" cm="1">
        <f t="array" aca="1" ref="X30" ca="1">_xlfn.IFS($F30&lt;=X$7,0,$G30&gt;X$7,0,AND(X$7&gt;$G30,X$7&lt;$H30),$J30/12*0.5,$H30&lt;X$7,$J30/12)</f>
        <v>112.5</v>
      </c>
      <c r="Y30" s="23" cm="1">
        <f t="array" aca="1" ref="Y30" ca="1">_xlfn.IFS($F30&lt;=Y$7,0,$G30&gt;Y$7,0,AND(Y$7&gt;$G30,Y$7&lt;$H30),$J30/12*0.5,$H30&lt;Y$7,$J30/12)</f>
        <v>112.5</v>
      </c>
      <c r="Z30" s="23" cm="1">
        <f t="array" aca="1" ref="Z30" ca="1">_xlfn.IFS($F30&lt;=Z$7,0,$G30&gt;Z$7,0,AND(Z$7&gt;$G30,Z$7&lt;$H30),$J30/12*0.5,$H30&lt;Z$7,$J30/12)</f>
        <v>112.5</v>
      </c>
      <c r="AA30" s="23" cm="1">
        <f t="array" aca="1" ref="AA30" ca="1">_xlfn.IFS($F30&lt;=AA$7,0,$G30&gt;AA$7,0,AND(AA$7&gt;$G30,AA$7&lt;$H30),$J30/12*0.5,$H30&lt;AA$7,$J30/12)</f>
        <v>112.5</v>
      </c>
      <c r="AB30" s="23" cm="1">
        <f t="array" aca="1" ref="AB30" ca="1">_xlfn.IFS($F30&lt;=AB$7,0,$G30&gt;AB$7,0,AND(AB$7&gt;$G30,AB$7&lt;$H30),$J30/12*0.5,$H30&lt;AB$7,$J30/12)</f>
        <v>112.5</v>
      </c>
      <c r="AC30" s="23" cm="1">
        <f t="array" aca="1" ref="AC30" ca="1">_xlfn.IFS($F30&lt;=AC$7,0,$G30&gt;AC$7,0,AND(AC$7&gt;$G30,AC$7&lt;$H30),$L30/12*0.5,$H30&lt;AC$7,$L30/12)</f>
        <v>125</v>
      </c>
      <c r="AD30" s="23" cm="1">
        <f t="array" aca="1" ref="AD30" ca="1">_xlfn.IFS($F30&lt;=AD$7,0,$G30&gt;AD$7,0,AND(AD$7&gt;$G30,AD$7&lt;$H30),$L30/12*0.5,$H30&lt;AD$7,$L30/12)</f>
        <v>125</v>
      </c>
      <c r="AE30" s="23" cm="1">
        <f t="array" aca="1" ref="AE30" ca="1">_xlfn.IFS($F30&lt;=AE$7,0,$G30&gt;AE$7,0,AND(AE$7&gt;$G30,AE$7&lt;$H30),$L30/12*0.5,$H30&lt;AE$7,$L30/12)</f>
        <v>125</v>
      </c>
      <c r="AF30" s="23" cm="1">
        <f t="array" aca="1" ref="AF30" ca="1">_xlfn.IFS($F30&lt;=AF$7,0,$G30&gt;AF$7,0,AND(AF$7&gt;$G30,AF$7&lt;$H30),$L30/12*0.5,$H30&lt;AF$7,$L30/12)</f>
        <v>125</v>
      </c>
      <c r="AG30" s="23" cm="1">
        <f t="array" aca="1" ref="AG30" ca="1">_xlfn.IFS($F30&lt;=AG$7,0,$G30&gt;AG$7,0,AND(AG$7&gt;$G30,AG$7&lt;$H30),$L30/12*0.5,$H30&lt;AG$7,$L30/12)</f>
        <v>125</v>
      </c>
      <c r="AH30" s="23" cm="1">
        <f t="array" aca="1" ref="AH30" ca="1">_xlfn.IFS($F30&lt;=AH$7,0,$G30&gt;AH$7,0,AND(AH$7&gt;$G30,AH$7&lt;$H30),$L30/12*0.5,$H30&lt;AH$7,$L30/12)</f>
        <v>125</v>
      </c>
      <c r="AI30" s="23" cm="1">
        <f t="array" aca="1" ref="AI30" ca="1">_xlfn.IFS($F30&lt;=AI$7,0,$G30&gt;AI$7,0,AND(AI$7&gt;$G30,AI$7&lt;$H30),$L30/12*0.5,$H30&lt;AI$7,$L30/12)</f>
        <v>125</v>
      </c>
      <c r="AJ30" s="23" cm="1">
        <f t="array" aca="1" ref="AJ30" ca="1">_xlfn.IFS($F30&lt;=AJ$7,0,$G30&gt;AJ$7,0,AND(AJ$7&gt;$G30,AJ$7&lt;$H30),$L30/12*0.5,$H30&lt;AJ$7,$L30/12)</f>
        <v>125</v>
      </c>
      <c r="AK30" s="23" cm="1">
        <f t="array" aca="1" ref="AK30" ca="1">_xlfn.IFS($F30&lt;=AK$7,0,$G30&gt;AK$7,0,AND(AK$7&gt;$G30,AK$7&lt;$H30),$L30/12*0.5,$H30&lt;AK$7,$L30/12)</f>
        <v>125</v>
      </c>
      <c r="AL30" s="23" cm="1">
        <f t="array" aca="1" ref="AL30" ca="1">_xlfn.IFS($F30&lt;=AL$7,0,$G30&gt;AL$7,0,AND(AL$7&gt;$G30,AL$7&lt;$H30),$L30/12*0.5,$H30&lt;AL$7,$L30/12)</f>
        <v>125</v>
      </c>
      <c r="AM30" s="23" cm="1">
        <f t="array" aca="1" ref="AM30" ca="1">_xlfn.IFS($F30&lt;=AM$7,0,$G30&gt;AM$7,0,AND(AM$7&gt;$G30,AM$7&lt;$H30),$L30/12*0.5,$H30&lt;AM$7,$L30/12)</f>
        <v>125</v>
      </c>
      <c r="AN30" s="23" cm="1">
        <f t="array" aca="1" ref="AN30" ca="1">_xlfn.IFS($F30&lt;=AN$7,0,$G30&gt;AN$7,0,AND(AN$7&gt;$G30,AN$7&lt;$H30),$L30/12*0.5,$H30&lt;AN$7,$L30/12)</f>
        <v>125</v>
      </c>
      <c r="AO30" s="23" cm="1">
        <f t="array" aca="1" ref="AO30" ca="1">_xlfn.IFS($F30&lt;=AO$7,0,$G30&gt;AO$7,0,AND(AO$7&gt;$G30,AO$7&lt;$H30),$N30/12*0.5,$H30&lt;AO$7,$N30/12)</f>
        <v>129.16666666666666</v>
      </c>
      <c r="AP30" s="23" cm="1">
        <f t="array" aca="1" ref="AP30" ca="1">_xlfn.IFS($F30&lt;=AP$7,0,$G30&gt;AP$7,0,AND(AP$7&gt;$G30,AP$7&lt;$H30),$N30/12*0.5,$H30&lt;AP$7,$N30/12)</f>
        <v>129.16666666666666</v>
      </c>
      <c r="AQ30" s="23" cm="1">
        <f t="array" aca="1" ref="AQ30" ca="1">_xlfn.IFS($F30&lt;=AQ$7,0,$G30&gt;AQ$7,0,AND(AQ$7&gt;$G30,AQ$7&lt;$H30),$N30/12*0.5,$H30&lt;AQ$7,$N30/12)</f>
        <v>129.16666666666666</v>
      </c>
      <c r="AR30" s="23" cm="1">
        <f t="array" aca="1" ref="AR30" ca="1">_xlfn.IFS($F30&lt;=AR$7,0,$G30&gt;AR$7,0,AND(AR$7&gt;$G30,AR$7&lt;$H30),$N30/12*0.5,$H30&lt;AR$7,$N30/12)</f>
        <v>129.16666666666666</v>
      </c>
      <c r="AS30" s="23" cm="1">
        <f t="array" aca="1" ref="AS30" ca="1">_xlfn.IFS($F30&lt;=AS$7,0,$G30&gt;AS$7,0,AND(AS$7&gt;$G30,AS$7&lt;$H30),$N30/12*0.5,$H30&lt;AS$7,$N30/12)</f>
        <v>0</v>
      </c>
      <c r="AT30" s="23" cm="1">
        <f t="array" aca="1" ref="AT30" ca="1">_xlfn.IFS($F30&lt;=AT$7,0,$G30&gt;AT$7,0,AND(AT$7&gt;$G30,AT$7&lt;$H30),$N30/12*0.5,$H30&lt;AT$7,$N30/12)</f>
        <v>0</v>
      </c>
      <c r="AU30" s="23" cm="1">
        <f t="array" aca="1" ref="AU30" ca="1">_xlfn.IFS($F30&lt;=AU$7,0,$G30&gt;AU$7,0,AND(AU$7&gt;$G30,AU$7&lt;$H30),$N30/12*0.5,$H30&lt;AU$7,$N30/12)</f>
        <v>0</v>
      </c>
      <c r="AV30" s="23" cm="1">
        <f t="array" aca="1" ref="AV30" ca="1">_xlfn.IFS($F30&lt;=AV$7,0,$G30&gt;AV$7,0,AND(AV$7&gt;$G30,AV$7&lt;$H30),$N30/12*0.5,$H30&lt;AV$7,$N30/12)</f>
        <v>0</v>
      </c>
      <c r="AW30" s="23" cm="1">
        <f t="array" aca="1" ref="AW30" ca="1">_xlfn.IFS($F30&lt;=AW$7,0,$G30&gt;AW$7,0,AND(AW$7&gt;$G30,AW$7&lt;$H30),$N30/12*0.5,$H30&lt;AW$7,$N30/12)</f>
        <v>0</v>
      </c>
      <c r="AX30" s="23" cm="1">
        <f t="array" aca="1" ref="AX30" ca="1">_xlfn.IFS($F30&lt;=AX$7,0,$G30&gt;AX$7,0,AND(AX$7&gt;$G30,AX$7&lt;$H30),$N30/12*0.5,$H30&lt;AX$7,$N30/12)</f>
        <v>0</v>
      </c>
      <c r="AY30" s="23" cm="1">
        <f t="array" aca="1" ref="AY30" ca="1">_xlfn.IFS($F30&lt;=AY$7,0,$G30&gt;AY$7,0,AND(AY$7&gt;$G30,AY$7&lt;$H30),$N30/12*0.5,$H30&lt;AY$7,$N30/12)</f>
        <v>0</v>
      </c>
    </row>
    <row r="31" spans="1:51" ht="13" x14ac:dyDescent="0.15">
      <c r="A31" s="47"/>
      <c r="B31" s="87">
        <v>24</v>
      </c>
      <c r="C31" s="87" t="s">
        <v>64</v>
      </c>
      <c r="D31" s="88" t="s">
        <v>14</v>
      </c>
      <c r="E31" s="108">
        <v>45301</v>
      </c>
      <c r="F31" s="108">
        <v>46509</v>
      </c>
      <c r="G31" s="21">
        <f>E31+'Assumptions (START HERE)'!$C$17</f>
        <v>45481</v>
      </c>
      <c r="H31" s="21">
        <f>E31+'Assumptions (START HERE)'!$C$18</f>
        <v>45571</v>
      </c>
      <c r="I31" s="90"/>
      <c r="J31" s="23" cm="1">
        <f t="array" aca="1" ref="J31" ca="1">IF(ISBLANK(I31),
INDEX('Assumptions (START HERE)'!$B$23:$E$26,
MATCH(MID(CELL("filename",$A$1),FIND("]",CELL("filename",$A$1))+1,255),'Assumptions (START HERE)'!$B$23:$B$26,0),
MATCH(J$3,'Assumptions (START HERE)'!$B$23:$E$23,0)),I31)</f>
        <v>1350</v>
      </c>
      <c r="K31" s="90"/>
      <c r="L31" s="23" cm="1">
        <f t="array" aca="1" ref="L31" ca="1">IF(ISBLANK(K31),
INDEX('Assumptions (START HERE)'!$B$23:$E$26,
MATCH(MID(CELL("filename",$A$1),FIND("]",CELL("filename",$A$1))+1,255),'Assumptions (START HERE)'!$B$23:$B$26,0),
MATCH(L$3,'Assumptions (START HERE)'!$B$23:$E$23,0)),K31)</f>
        <v>1500</v>
      </c>
      <c r="M31" s="90"/>
      <c r="N31" s="23" cm="1">
        <f t="array" aca="1" ref="N31" ca="1">IF(ISBLANK(M31),
INDEX('Assumptions (START HERE)'!$B$23:$E$26,
MATCH(MID(CELL("filename",$A$1),FIND("]",CELL("filename",$A$1))+1,255),'Assumptions (START HERE)'!$B$23:$B$26,0),
MATCH(N$3,'Assumptions (START HERE)'!$B$23:$E$23,0)),M31)</f>
        <v>1550</v>
      </c>
      <c r="P31" s="23" cm="1">
        <f t="array" aca="1" ref="P31" ca="1">_xlfn.IFS($F31&lt;=P$7,0,$G31&gt;P$7,0,AND(P$7&gt;$G31,P$7&lt;$H31),$J31/12*0.5,$H31&lt;P$7,$J31/12)</f>
        <v>112.5</v>
      </c>
      <c r="Q31" s="23" cm="1">
        <f t="array" aca="1" ref="Q31" ca="1">_xlfn.IFS($F31&lt;=Q$7,0,$G31&gt;Q$7,0,AND(Q$7&gt;$G31,Q$7&lt;$H31),$J31/12*0.5,$H31&lt;Q$7,$J31/12)</f>
        <v>112.5</v>
      </c>
      <c r="R31" s="23" cm="1">
        <f t="array" aca="1" ref="R31" ca="1">_xlfn.IFS($F31&lt;=R$7,0,$G31&gt;R$7,0,AND(R$7&gt;$G31,R$7&lt;$H31),$J31/12*0.5,$H31&lt;R$7,$J31/12)</f>
        <v>112.5</v>
      </c>
      <c r="S31" s="23" cm="1">
        <f t="array" aca="1" ref="S31" ca="1">_xlfn.IFS($F31&lt;=S$7,0,$G31&gt;S$7,0,AND(S$7&gt;$G31,S$7&lt;$H31),$J31/12*0.5,$H31&lt;S$7,$J31/12)</f>
        <v>112.5</v>
      </c>
      <c r="T31" s="23" cm="1">
        <f t="array" aca="1" ref="T31" ca="1">_xlfn.IFS($F31&lt;=T$7,0,$G31&gt;T$7,0,AND(T$7&gt;$G31,T$7&lt;$H31),$J31/12*0.5,$H31&lt;T$7,$J31/12)</f>
        <v>112.5</v>
      </c>
      <c r="U31" s="23" cm="1">
        <f t="array" aca="1" ref="U31" ca="1">_xlfn.IFS($F31&lt;=U$7,0,$G31&gt;U$7,0,AND(U$7&gt;$G31,U$7&lt;$H31),$J31/12*0.5,$H31&lt;U$7,$J31/12)</f>
        <v>112.5</v>
      </c>
      <c r="V31" s="23" cm="1">
        <f t="array" aca="1" ref="V31" ca="1">_xlfn.IFS($F31&lt;=V$7,0,$G31&gt;V$7,0,AND(V$7&gt;$G31,V$7&lt;$H31),$J31/12*0.5,$H31&lt;V$7,$J31/12)</f>
        <v>112.5</v>
      </c>
      <c r="W31" s="23" cm="1">
        <f t="array" aca="1" ref="W31" ca="1">_xlfn.IFS($F31&lt;=W$7,0,$G31&gt;W$7,0,AND(W$7&gt;$G31,W$7&lt;$H31),$J31/12*0.5,$H31&lt;W$7,$J31/12)</f>
        <v>112.5</v>
      </c>
      <c r="X31" s="23" cm="1">
        <f t="array" aca="1" ref="X31" ca="1">_xlfn.IFS($F31&lt;=X$7,0,$G31&gt;X$7,0,AND(X$7&gt;$G31,X$7&lt;$H31),$J31/12*0.5,$H31&lt;X$7,$J31/12)</f>
        <v>112.5</v>
      </c>
      <c r="Y31" s="23" cm="1">
        <f t="array" aca="1" ref="Y31" ca="1">_xlfn.IFS($F31&lt;=Y$7,0,$G31&gt;Y$7,0,AND(Y$7&gt;$G31,Y$7&lt;$H31),$J31/12*0.5,$H31&lt;Y$7,$J31/12)</f>
        <v>112.5</v>
      </c>
      <c r="Z31" s="23" cm="1">
        <f t="array" aca="1" ref="Z31" ca="1">_xlfn.IFS($F31&lt;=Z$7,0,$G31&gt;Z$7,0,AND(Z$7&gt;$G31,Z$7&lt;$H31),$J31/12*0.5,$H31&lt;Z$7,$J31/12)</f>
        <v>112.5</v>
      </c>
      <c r="AA31" s="23" cm="1">
        <f t="array" aca="1" ref="AA31" ca="1">_xlfn.IFS($F31&lt;=AA$7,0,$G31&gt;AA$7,0,AND(AA$7&gt;$G31,AA$7&lt;$H31),$J31/12*0.5,$H31&lt;AA$7,$J31/12)</f>
        <v>112.5</v>
      </c>
      <c r="AB31" s="23" cm="1">
        <f t="array" aca="1" ref="AB31" ca="1">_xlfn.IFS($F31&lt;=AB$7,0,$G31&gt;AB$7,0,AND(AB$7&gt;$G31,AB$7&lt;$H31),$J31/12*0.5,$H31&lt;AB$7,$J31/12)</f>
        <v>112.5</v>
      </c>
      <c r="AC31" s="23" cm="1">
        <f t="array" aca="1" ref="AC31" ca="1">_xlfn.IFS($F31&lt;=AC$7,0,$G31&gt;AC$7,0,AND(AC$7&gt;$G31,AC$7&lt;$H31),$L31/12*0.5,$H31&lt;AC$7,$L31/12)</f>
        <v>125</v>
      </c>
      <c r="AD31" s="23" cm="1">
        <f t="array" aca="1" ref="AD31" ca="1">_xlfn.IFS($F31&lt;=AD$7,0,$G31&gt;AD$7,0,AND(AD$7&gt;$G31,AD$7&lt;$H31),$L31/12*0.5,$H31&lt;AD$7,$L31/12)</f>
        <v>125</v>
      </c>
      <c r="AE31" s="23" cm="1">
        <f t="array" aca="1" ref="AE31" ca="1">_xlfn.IFS($F31&lt;=AE$7,0,$G31&gt;AE$7,0,AND(AE$7&gt;$G31,AE$7&lt;$H31),$L31/12*0.5,$H31&lt;AE$7,$L31/12)</f>
        <v>125</v>
      </c>
      <c r="AF31" s="23" cm="1">
        <f t="array" aca="1" ref="AF31" ca="1">_xlfn.IFS($F31&lt;=AF$7,0,$G31&gt;AF$7,0,AND(AF$7&gt;$G31,AF$7&lt;$H31),$L31/12*0.5,$H31&lt;AF$7,$L31/12)</f>
        <v>125</v>
      </c>
      <c r="AG31" s="23" cm="1">
        <f t="array" aca="1" ref="AG31" ca="1">_xlfn.IFS($F31&lt;=AG$7,0,$G31&gt;AG$7,0,AND(AG$7&gt;$G31,AG$7&lt;$H31),$L31/12*0.5,$H31&lt;AG$7,$L31/12)</f>
        <v>125</v>
      </c>
      <c r="AH31" s="23" cm="1">
        <f t="array" aca="1" ref="AH31" ca="1">_xlfn.IFS($F31&lt;=AH$7,0,$G31&gt;AH$7,0,AND(AH$7&gt;$G31,AH$7&lt;$H31),$L31/12*0.5,$H31&lt;AH$7,$L31/12)</f>
        <v>125</v>
      </c>
      <c r="AI31" s="23" cm="1">
        <f t="array" aca="1" ref="AI31" ca="1">_xlfn.IFS($F31&lt;=AI$7,0,$G31&gt;AI$7,0,AND(AI$7&gt;$G31,AI$7&lt;$H31),$L31/12*0.5,$H31&lt;AI$7,$L31/12)</f>
        <v>125</v>
      </c>
      <c r="AJ31" s="23" cm="1">
        <f t="array" aca="1" ref="AJ31" ca="1">_xlfn.IFS($F31&lt;=AJ$7,0,$G31&gt;AJ$7,0,AND(AJ$7&gt;$G31,AJ$7&lt;$H31),$L31/12*0.5,$H31&lt;AJ$7,$L31/12)</f>
        <v>125</v>
      </c>
      <c r="AK31" s="23" cm="1">
        <f t="array" aca="1" ref="AK31" ca="1">_xlfn.IFS($F31&lt;=AK$7,0,$G31&gt;AK$7,0,AND(AK$7&gt;$G31,AK$7&lt;$H31),$L31/12*0.5,$H31&lt;AK$7,$L31/12)</f>
        <v>125</v>
      </c>
      <c r="AL31" s="23" cm="1">
        <f t="array" aca="1" ref="AL31" ca="1">_xlfn.IFS($F31&lt;=AL$7,0,$G31&gt;AL$7,0,AND(AL$7&gt;$G31,AL$7&lt;$H31),$L31/12*0.5,$H31&lt;AL$7,$L31/12)</f>
        <v>125</v>
      </c>
      <c r="AM31" s="23" cm="1">
        <f t="array" aca="1" ref="AM31" ca="1">_xlfn.IFS($F31&lt;=AM$7,0,$G31&gt;AM$7,0,AND(AM$7&gt;$G31,AM$7&lt;$H31),$L31/12*0.5,$H31&lt;AM$7,$L31/12)</f>
        <v>125</v>
      </c>
      <c r="AN31" s="23" cm="1">
        <f t="array" aca="1" ref="AN31" ca="1">_xlfn.IFS($F31&lt;=AN$7,0,$G31&gt;AN$7,0,AND(AN$7&gt;$G31,AN$7&lt;$H31),$L31/12*0.5,$H31&lt;AN$7,$L31/12)</f>
        <v>125</v>
      </c>
      <c r="AO31" s="23" cm="1">
        <f t="array" aca="1" ref="AO31" ca="1">_xlfn.IFS($F31&lt;=AO$7,0,$G31&gt;AO$7,0,AND(AO$7&gt;$G31,AO$7&lt;$H31),$N31/12*0.5,$H31&lt;AO$7,$N31/12)</f>
        <v>129.16666666666666</v>
      </c>
      <c r="AP31" s="23" cm="1">
        <f t="array" aca="1" ref="AP31" ca="1">_xlfn.IFS($F31&lt;=AP$7,0,$G31&gt;AP$7,0,AND(AP$7&gt;$G31,AP$7&lt;$H31),$N31/12*0.5,$H31&lt;AP$7,$N31/12)</f>
        <v>129.16666666666666</v>
      </c>
      <c r="AQ31" s="23" cm="1">
        <f t="array" aca="1" ref="AQ31" ca="1">_xlfn.IFS($F31&lt;=AQ$7,0,$G31&gt;AQ$7,0,AND(AQ$7&gt;$G31,AQ$7&lt;$H31),$N31/12*0.5,$H31&lt;AQ$7,$N31/12)</f>
        <v>129.16666666666666</v>
      </c>
      <c r="AR31" s="23" cm="1">
        <f t="array" aca="1" ref="AR31" ca="1">_xlfn.IFS($F31&lt;=AR$7,0,$G31&gt;AR$7,0,AND(AR$7&gt;$G31,AR$7&lt;$H31),$N31/12*0.5,$H31&lt;AR$7,$N31/12)</f>
        <v>129.16666666666666</v>
      </c>
      <c r="AS31" s="23" cm="1">
        <f t="array" aca="1" ref="AS31" ca="1">_xlfn.IFS($F31&lt;=AS$7,0,$G31&gt;AS$7,0,AND(AS$7&gt;$G31,AS$7&lt;$H31),$N31/12*0.5,$H31&lt;AS$7,$N31/12)</f>
        <v>0</v>
      </c>
      <c r="AT31" s="23" cm="1">
        <f t="array" aca="1" ref="AT31" ca="1">_xlfn.IFS($F31&lt;=AT$7,0,$G31&gt;AT$7,0,AND(AT$7&gt;$G31,AT$7&lt;$H31),$N31/12*0.5,$H31&lt;AT$7,$N31/12)</f>
        <v>0</v>
      </c>
      <c r="AU31" s="23" cm="1">
        <f t="array" aca="1" ref="AU31" ca="1">_xlfn.IFS($F31&lt;=AU$7,0,$G31&gt;AU$7,0,AND(AU$7&gt;$G31,AU$7&lt;$H31),$N31/12*0.5,$H31&lt;AU$7,$N31/12)</f>
        <v>0</v>
      </c>
      <c r="AV31" s="23" cm="1">
        <f t="array" aca="1" ref="AV31" ca="1">_xlfn.IFS($F31&lt;=AV$7,0,$G31&gt;AV$7,0,AND(AV$7&gt;$G31,AV$7&lt;$H31),$N31/12*0.5,$H31&lt;AV$7,$N31/12)</f>
        <v>0</v>
      </c>
      <c r="AW31" s="23" cm="1">
        <f t="array" aca="1" ref="AW31" ca="1">_xlfn.IFS($F31&lt;=AW$7,0,$G31&gt;AW$7,0,AND(AW$7&gt;$G31,AW$7&lt;$H31),$N31/12*0.5,$H31&lt;AW$7,$N31/12)</f>
        <v>0</v>
      </c>
      <c r="AX31" s="23" cm="1">
        <f t="array" aca="1" ref="AX31" ca="1">_xlfn.IFS($F31&lt;=AX$7,0,$G31&gt;AX$7,0,AND(AX$7&gt;$G31,AX$7&lt;$H31),$N31/12*0.5,$H31&lt;AX$7,$N31/12)</f>
        <v>0</v>
      </c>
      <c r="AY31" s="23" cm="1">
        <f t="array" aca="1" ref="AY31" ca="1">_xlfn.IFS($F31&lt;=AY$7,0,$G31&gt;AY$7,0,AND(AY$7&gt;$G31,AY$7&lt;$H31),$N31/12*0.5,$H31&lt;AY$7,$N31/12)</f>
        <v>0</v>
      </c>
    </row>
    <row r="32" spans="1:51" ht="13" x14ac:dyDescent="0.15">
      <c r="A32" s="47"/>
      <c r="B32" s="87">
        <v>25</v>
      </c>
      <c r="C32" s="87" t="s">
        <v>65</v>
      </c>
      <c r="D32" s="89" t="s">
        <v>13</v>
      </c>
      <c r="E32" s="108">
        <v>45343</v>
      </c>
      <c r="F32" s="108" t="s">
        <v>7</v>
      </c>
      <c r="G32" s="21">
        <f>E32+'Assumptions (START HERE)'!$C$17</f>
        <v>45523</v>
      </c>
      <c r="H32" s="21">
        <f>E32+'Assumptions (START HERE)'!$C$18</f>
        <v>45613</v>
      </c>
      <c r="I32" s="90">
        <v>500</v>
      </c>
      <c r="J32" s="23" cm="1">
        <f t="array" aca="1" ref="J32" ca="1">IF(ISBLANK(I32),
INDEX('Assumptions (START HERE)'!$B$23:$E$26,
MATCH(MID(CELL("filename",$A$1),FIND("]",CELL("filename",$A$1))+1,255),'Assumptions (START HERE)'!$B$23:$B$26,0),
MATCH(J$3,'Assumptions (START HERE)'!$B$23:$E$23,0)),I32)</f>
        <v>500</v>
      </c>
      <c r="K32" s="90">
        <v>500</v>
      </c>
      <c r="L32" s="23" cm="1">
        <f t="array" aca="1" ref="L32" ca="1">IF(ISBLANK(K32),
INDEX('Assumptions (START HERE)'!$B$23:$E$26,
MATCH(MID(CELL("filename",$A$1),FIND("]",CELL("filename",$A$1))+1,255),'Assumptions (START HERE)'!$B$23:$B$26,0),
MATCH(L$3,'Assumptions (START HERE)'!$B$23:$E$23,0)),K32)</f>
        <v>500</v>
      </c>
      <c r="M32" s="90">
        <v>500</v>
      </c>
      <c r="N32" s="23" cm="1">
        <f t="array" aca="1" ref="N32" ca="1">IF(ISBLANK(M32),
INDEX('Assumptions (START HERE)'!$B$23:$E$26,
MATCH(MID(CELL("filename",$A$1),FIND("]",CELL("filename",$A$1))+1,255),'Assumptions (START HERE)'!$B$23:$B$26,0),
MATCH(N$3,'Assumptions (START HERE)'!$B$23:$E$23,0)),M32)</f>
        <v>500</v>
      </c>
      <c r="P32" s="23" cm="1">
        <f t="array" aca="1" ref="P32" ca="1">_xlfn.IFS($F32&lt;=P$7,0,$G32&gt;P$7,0,AND(P$7&gt;$G32,P$7&lt;$H32),$J32/12*0.5,$H32&lt;P$7,$J32/12)</f>
        <v>41.666666666666664</v>
      </c>
      <c r="Q32" s="23" cm="1">
        <f t="array" aca="1" ref="Q32" ca="1">_xlfn.IFS($F32&lt;=Q$7,0,$G32&gt;Q$7,0,AND(Q$7&gt;$G32,Q$7&lt;$H32),$J32/12*0.5,$H32&lt;Q$7,$J32/12)</f>
        <v>41.666666666666664</v>
      </c>
      <c r="R32" s="23" cm="1">
        <f t="array" aca="1" ref="R32" ca="1">_xlfn.IFS($F32&lt;=R$7,0,$G32&gt;R$7,0,AND(R$7&gt;$G32,R$7&lt;$H32),$J32/12*0.5,$H32&lt;R$7,$J32/12)</f>
        <v>41.666666666666664</v>
      </c>
      <c r="S32" s="23" cm="1">
        <f t="array" aca="1" ref="S32" ca="1">_xlfn.IFS($F32&lt;=S$7,0,$G32&gt;S$7,0,AND(S$7&gt;$G32,S$7&lt;$H32),$J32/12*0.5,$H32&lt;S$7,$J32/12)</f>
        <v>41.666666666666664</v>
      </c>
      <c r="T32" s="23" cm="1">
        <f t="array" aca="1" ref="T32" ca="1">_xlfn.IFS($F32&lt;=T$7,0,$G32&gt;T$7,0,AND(T$7&gt;$G32,T$7&lt;$H32),$J32/12*0.5,$H32&lt;T$7,$J32/12)</f>
        <v>41.666666666666664</v>
      </c>
      <c r="U32" s="23" cm="1">
        <f t="array" aca="1" ref="U32" ca="1">_xlfn.IFS($F32&lt;=U$7,0,$G32&gt;U$7,0,AND(U$7&gt;$G32,U$7&lt;$H32),$J32/12*0.5,$H32&lt;U$7,$J32/12)</f>
        <v>41.666666666666664</v>
      </c>
      <c r="V32" s="23" cm="1">
        <f t="array" aca="1" ref="V32" ca="1">_xlfn.IFS($F32&lt;=V$7,0,$G32&gt;V$7,0,AND(V$7&gt;$G32,V$7&lt;$H32),$J32/12*0.5,$H32&lt;V$7,$J32/12)</f>
        <v>41.666666666666664</v>
      </c>
      <c r="W32" s="23" cm="1">
        <f t="array" aca="1" ref="W32" ca="1">_xlfn.IFS($F32&lt;=W$7,0,$G32&gt;W$7,0,AND(W$7&gt;$G32,W$7&lt;$H32),$J32/12*0.5,$H32&lt;W$7,$J32/12)</f>
        <v>41.666666666666664</v>
      </c>
      <c r="X32" s="23" cm="1">
        <f t="array" aca="1" ref="X32" ca="1">_xlfn.IFS($F32&lt;=X$7,0,$G32&gt;X$7,0,AND(X$7&gt;$G32,X$7&lt;$H32),$J32/12*0.5,$H32&lt;X$7,$J32/12)</f>
        <v>41.666666666666664</v>
      </c>
      <c r="Y32" s="23" cm="1">
        <f t="array" aca="1" ref="Y32" ca="1">_xlfn.IFS($F32&lt;=Y$7,0,$G32&gt;Y$7,0,AND(Y$7&gt;$G32,Y$7&lt;$H32),$J32/12*0.5,$H32&lt;Y$7,$J32/12)</f>
        <v>41.666666666666664</v>
      </c>
      <c r="Z32" s="23" cm="1">
        <f t="array" aca="1" ref="Z32" ca="1">_xlfn.IFS($F32&lt;=Z$7,0,$G32&gt;Z$7,0,AND(Z$7&gt;$G32,Z$7&lt;$H32),$J32/12*0.5,$H32&lt;Z$7,$J32/12)</f>
        <v>41.666666666666664</v>
      </c>
      <c r="AA32" s="23" cm="1">
        <f t="array" aca="1" ref="AA32" ca="1">_xlfn.IFS($F32&lt;=AA$7,0,$G32&gt;AA$7,0,AND(AA$7&gt;$G32,AA$7&lt;$H32),$J32/12*0.5,$H32&lt;AA$7,$J32/12)</f>
        <v>41.666666666666664</v>
      </c>
      <c r="AB32" s="23" cm="1">
        <f t="array" aca="1" ref="AB32" ca="1">_xlfn.IFS($F32&lt;=AB$7,0,$G32&gt;AB$7,0,AND(AB$7&gt;$G32,AB$7&lt;$H32),$J32/12*0.5,$H32&lt;AB$7,$J32/12)</f>
        <v>41.666666666666664</v>
      </c>
      <c r="AC32" s="23" cm="1">
        <f t="array" aca="1" ref="AC32" ca="1">_xlfn.IFS($F32&lt;=AC$7,0,$G32&gt;AC$7,0,AND(AC$7&gt;$G32,AC$7&lt;$H32),$L32/12*0.5,$H32&lt;AC$7,$L32/12)</f>
        <v>41.666666666666664</v>
      </c>
      <c r="AD32" s="23" cm="1">
        <f t="array" aca="1" ref="AD32" ca="1">_xlfn.IFS($F32&lt;=AD$7,0,$G32&gt;AD$7,0,AND(AD$7&gt;$G32,AD$7&lt;$H32),$L32/12*0.5,$H32&lt;AD$7,$L32/12)</f>
        <v>41.666666666666664</v>
      </c>
      <c r="AE32" s="23" cm="1">
        <f t="array" aca="1" ref="AE32" ca="1">_xlfn.IFS($F32&lt;=AE$7,0,$G32&gt;AE$7,0,AND(AE$7&gt;$G32,AE$7&lt;$H32),$L32/12*0.5,$H32&lt;AE$7,$L32/12)</f>
        <v>41.666666666666664</v>
      </c>
      <c r="AF32" s="23" cm="1">
        <f t="array" aca="1" ref="AF32" ca="1">_xlfn.IFS($F32&lt;=AF$7,0,$G32&gt;AF$7,0,AND(AF$7&gt;$G32,AF$7&lt;$H32),$L32/12*0.5,$H32&lt;AF$7,$L32/12)</f>
        <v>41.666666666666664</v>
      </c>
      <c r="AG32" s="23" cm="1">
        <f t="array" aca="1" ref="AG32" ca="1">_xlfn.IFS($F32&lt;=AG$7,0,$G32&gt;AG$7,0,AND(AG$7&gt;$G32,AG$7&lt;$H32),$L32/12*0.5,$H32&lt;AG$7,$L32/12)</f>
        <v>41.666666666666664</v>
      </c>
      <c r="AH32" s="23" cm="1">
        <f t="array" aca="1" ref="AH32" ca="1">_xlfn.IFS($F32&lt;=AH$7,0,$G32&gt;AH$7,0,AND(AH$7&gt;$G32,AH$7&lt;$H32),$L32/12*0.5,$H32&lt;AH$7,$L32/12)</f>
        <v>41.666666666666664</v>
      </c>
      <c r="AI32" s="23" cm="1">
        <f t="array" aca="1" ref="AI32" ca="1">_xlfn.IFS($F32&lt;=AI$7,0,$G32&gt;AI$7,0,AND(AI$7&gt;$G32,AI$7&lt;$H32),$L32/12*0.5,$H32&lt;AI$7,$L32/12)</f>
        <v>41.666666666666664</v>
      </c>
      <c r="AJ32" s="23" cm="1">
        <f t="array" aca="1" ref="AJ32" ca="1">_xlfn.IFS($F32&lt;=AJ$7,0,$G32&gt;AJ$7,0,AND(AJ$7&gt;$G32,AJ$7&lt;$H32),$L32/12*0.5,$H32&lt;AJ$7,$L32/12)</f>
        <v>41.666666666666664</v>
      </c>
      <c r="AK32" s="23" cm="1">
        <f t="array" aca="1" ref="AK32" ca="1">_xlfn.IFS($F32&lt;=AK$7,0,$G32&gt;AK$7,0,AND(AK$7&gt;$G32,AK$7&lt;$H32),$L32/12*0.5,$H32&lt;AK$7,$L32/12)</f>
        <v>41.666666666666664</v>
      </c>
      <c r="AL32" s="23" cm="1">
        <f t="array" aca="1" ref="AL32" ca="1">_xlfn.IFS($F32&lt;=AL$7,0,$G32&gt;AL$7,0,AND(AL$7&gt;$G32,AL$7&lt;$H32),$L32/12*0.5,$H32&lt;AL$7,$L32/12)</f>
        <v>41.666666666666664</v>
      </c>
      <c r="AM32" s="23" cm="1">
        <f t="array" aca="1" ref="AM32" ca="1">_xlfn.IFS($F32&lt;=AM$7,0,$G32&gt;AM$7,0,AND(AM$7&gt;$G32,AM$7&lt;$H32),$L32/12*0.5,$H32&lt;AM$7,$L32/12)</f>
        <v>41.666666666666664</v>
      </c>
      <c r="AN32" s="23" cm="1">
        <f t="array" aca="1" ref="AN32" ca="1">_xlfn.IFS($F32&lt;=AN$7,0,$G32&gt;AN$7,0,AND(AN$7&gt;$G32,AN$7&lt;$H32),$L32/12*0.5,$H32&lt;AN$7,$L32/12)</f>
        <v>41.666666666666664</v>
      </c>
      <c r="AO32" s="23" cm="1">
        <f t="array" aca="1" ref="AO32" ca="1">_xlfn.IFS($F32&lt;=AO$7,0,$G32&gt;AO$7,0,AND(AO$7&gt;$G32,AO$7&lt;$H32),$N32/12*0.5,$H32&lt;AO$7,$N32/12)</f>
        <v>41.666666666666664</v>
      </c>
      <c r="AP32" s="23" cm="1">
        <f t="array" aca="1" ref="AP32" ca="1">_xlfn.IFS($F32&lt;=AP$7,0,$G32&gt;AP$7,0,AND(AP$7&gt;$G32,AP$7&lt;$H32),$N32/12*0.5,$H32&lt;AP$7,$N32/12)</f>
        <v>41.666666666666664</v>
      </c>
      <c r="AQ32" s="23" cm="1">
        <f t="array" aca="1" ref="AQ32" ca="1">_xlfn.IFS($F32&lt;=AQ$7,0,$G32&gt;AQ$7,0,AND(AQ$7&gt;$G32,AQ$7&lt;$H32),$N32/12*0.5,$H32&lt;AQ$7,$N32/12)</f>
        <v>41.666666666666664</v>
      </c>
      <c r="AR32" s="23" cm="1">
        <f t="array" aca="1" ref="AR32" ca="1">_xlfn.IFS($F32&lt;=AR$7,0,$G32&gt;AR$7,0,AND(AR$7&gt;$G32,AR$7&lt;$H32),$N32/12*0.5,$H32&lt;AR$7,$N32/12)</f>
        <v>41.666666666666664</v>
      </c>
      <c r="AS32" s="23" cm="1">
        <f t="array" aca="1" ref="AS32" ca="1">_xlfn.IFS($F32&lt;=AS$7,0,$G32&gt;AS$7,0,AND(AS$7&gt;$G32,AS$7&lt;$H32),$N32/12*0.5,$H32&lt;AS$7,$N32/12)</f>
        <v>41.666666666666664</v>
      </c>
      <c r="AT32" s="23" cm="1">
        <f t="array" aca="1" ref="AT32" ca="1">_xlfn.IFS($F32&lt;=AT$7,0,$G32&gt;AT$7,0,AND(AT$7&gt;$G32,AT$7&lt;$H32),$N32/12*0.5,$H32&lt;AT$7,$N32/12)</f>
        <v>41.666666666666664</v>
      </c>
      <c r="AU32" s="23" cm="1">
        <f t="array" aca="1" ref="AU32" ca="1">_xlfn.IFS($F32&lt;=AU$7,0,$G32&gt;AU$7,0,AND(AU$7&gt;$G32,AU$7&lt;$H32),$N32/12*0.5,$H32&lt;AU$7,$N32/12)</f>
        <v>41.666666666666664</v>
      </c>
      <c r="AV32" s="23" cm="1">
        <f t="array" aca="1" ref="AV32" ca="1">_xlfn.IFS($F32&lt;=AV$7,0,$G32&gt;AV$7,0,AND(AV$7&gt;$G32,AV$7&lt;$H32),$N32/12*0.5,$H32&lt;AV$7,$N32/12)</f>
        <v>41.666666666666664</v>
      </c>
      <c r="AW32" s="23" cm="1">
        <f t="array" aca="1" ref="AW32" ca="1">_xlfn.IFS($F32&lt;=AW$7,0,$G32&gt;AW$7,0,AND(AW$7&gt;$G32,AW$7&lt;$H32),$N32/12*0.5,$H32&lt;AW$7,$N32/12)</f>
        <v>41.666666666666664</v>
      </c>
      <c r="AX32" s="23" cm="1">
        <f t="array" aca="1" ref="AX32" ca="1">_xlfn.IFS($F32&lt;=AX$7,0,$G32&gt;AX$7,0,AND(AX$7&gt;$G32,AX$7&lt;$H32),$N32/12*0.5,$H32&lt;AX$7,$N32/12)</f>
        <v>41.666666666666664</v>
      </c>
      <c r="AY32" s="23" cm="1">
        <f t="array" aca="1" ref="AY32" ca="1">_xlfn.IFS($F32&lt;=AY$7,0,$G32&gt;AY$7,0,AND(AY$7&gt;$G32,AY$7&lt;$H32),$N32/12*0.5,$H32&lt;AY$7,$N32/12)</f>
        <v>41.666666666666664</v>
      </c>
    </row>
    <row r="33" spans="1:51" ht="13" x14ac:dyDescent="0.15">
      <c r="A33" s="47"/>
      <c r="B33" s="87">
        <v>26</v>
      </c>
      <c r="C33" s="87" t="s">
        <v>66</v>
      </c>
      <c r="D33" s="88" t="s">
        <v>16</v>
      </c>
      <c r="E33" s="108">
        <v>45350</v>
      </c>
      <c r="F33" s="108">
        <v>46249</v>
      </c>
      <c r="G33" s="21">
        <f>E33+'Assumptions (START HERE)'!$C$17</f>
        <v>45530</v>
      </c>
      <c r="H33" s="21">
        <f>E33+'Assumptions (START HERE)'!$C$18</f>
        <v>45620</v>
      </c>
      <c r="I33" s="90"/>
      <c r="J33" s="23" cm="1">
        <f t="array" aca="1" ref="J33" ca="1">IF(ISBLANK(I33),
INDEX('Assumptions (START HERE)'!$B$23:$E$26,
MATCH(MID(CELL("filename",$A$1),FIND("]",CELL("filename",$A$1))+1,255),'Assumptions (START HERE)'!$B$23:$B$26,0),
MATCH(J$3,'Assumptions (START HERE)'!$B$23:$E$23,0)),I33)</f>
        <v>1350</v>
      </c>
      <c r="K33" s="90"/>
      <c r="L33" s="23" cm="1">
        <f t="array" aca="1" ref="L33" ca="1">IF(ISBLANK(K33),
INDEX('Assumptions (START HERE)'!$B$23:$E$26,
MATCH(MID(CELL("filename",$A$1),FIND("]",CELL("filename",$A$1))+1,255),'Assumptions (START HERE)'!$B$23:$B$26,0),
MATCH(L$3,'Assumptions (START HERE)'!$B$23:$E$23,0)),K33)</f>
        <v>1500</v>
      </c>
      <c r="M33" s="90"/>
      <c r="N33" s="23" cm="1">
        <f t="array" aca="1" ref="N33" ca="1">IF(ISBLANK(M33),
INDEX('Assumptions (START HERE)'!$B$23:$E$26,
MATCH(MID(CELL("filename",$A$1),FIND("]",CELL("filename",$A$1))+1,255),'Assumptions (START HERE)'!$B$23:$B$26,0),
MATCH(N$3,'Assumptions (START HERE)'!$B$23:$E$23,0)),M33)</f>
        <v>1550</v>
      </c>
      <c r="P33" s="23" cm="1">
        <f t="array" aca="1" ref="P33" ca="1">_xlfn.IFS($F33&lt;=P$7,0,$G33&gt;P$7,0,AND(P$7&gt;$G33,P$7&lt;$H33),$J33/12*0.5,$H33&lt;P$7,$J33/12)</f>
        <v>112.5</v>
      </c>
      <c r="Q33" s="23" cm="1">
        <f t="array" aca="1" ref="Q33" ca="1">_xlfn.IFS($F33&lt;=Q$7,0,$G33&gt;Q$7,0,AND(Q$7&gt;$G33,Q$7&lt;$H33),$J33/12*0.5,$H33&lt;Q$7,$J33/12)</f>
        <v>112.5</v>
      </c>
      <c r="R33" s="23" cm="1">
        <f t="array" aca="1" ref="R33" ca="1">_xlfn.IFS($F33&lt;=R$7,0,$G33&gt;R$7,0,AND(R$7&gt;$G33,R$7&lt;$H33),$J33/12*0.5,$H33&lt;R$7,$J33/12)</f>
        <v>112.5</v>
      </c>
      <c r="S33" s="23" cm="1">
        <f t="array" aca="1" ref="S33" ca="1">_xlfn.IFS($F33&lt;=S$7,0,$G33&gt;S$7,0,AND(S$7&gt;$G33,S$7&lt;$H33),$J33/12*0.5,$H33&lt;S$7,$J33/12)</f>
        <v>112.5</v>
      </c>
      <c r="T33" s="23" cm="1">
        <f t="array" aca="1" ref="T33" ca="1">_xlfn.IFS($F33&lt;=T$7,0,$G33&gt;T$7,0,AND(T$7&gt;$G33,T$7&lt;$H33),$J33/12*0.5,$H33&lt;T$7,$J33/12)</f>
        <v>112.5</v>
      </c>
      <c r="U33" s="23" cm="1">
        <f t="array" aca="1" ref="U33" ca="1">_xlfn.IFS($F33&lt;=U$7,0,$G33&gt;U$7,0,AND(U$7&gt;$G33,U$7&lt;$H33),$J33/12*0.5,$H33&lt;U$7,$J33/12)</f>
        <v>112.5</v>
      </c>
      <c r="V33" s="23" cm="1">
        <f t="array" aca="1" ref="V33" ca="1">_xlfn.IFS($F33&lt;=V$7,0,$G33&gt;V$7,0,AND(V$7&gt;$G33,V$7&lt;$H33),$J33/12*0.5,$H33&lt;V$7,$J33/12)</f>
        <v>112.5</v>
      </c>
      <c r="W33" s="23" cm="1">
        <f t="array" aca="1" ref="W33" ca="1">_xlfn.IFS($F33&lt;=W$7,0,$G33&gt;W$7,0,AND(W$7&gt;$G33,W$7&lt;$H33),$J33/12*0.5,$H33&lt;W$7,$J33/12)</f>
        <v>112.5</v>
      </c>
      <c r="X33" s="23" cm="1">
        <f t="array" aca="1" ref="X33" ca="1">_xlfn.IFS($F33&lt;=X$7,0,$G33&gt;X$7,0,AND(X$7&gt;$G33,X$7&lt;$H33),$J33/12*0.5,$H33&lt;X$7,$J33/12)</f>
        <v>112.5</v>
      </c>
      <c r="Y33" s="23" cm="1">
        <f t="array" aca="1" ref="Y33" ca="1">_xlfn.IFS($F33&lt;=Y$7,0,$G33&gt;Y$7,0,AND(Y$7&gt;$G33,Y$7&lt;$H33),$J33/12*0.5,$H33&lt;Y$7,$J33/12)</f>
        <v>112.5</v>
      </c>
      <c r="Z33" s="23" cm="1">
        <f t="array" aca="1" ref="Z33" ca="1">_xlfn.IFS($F33&lt;=Z$7,0,$G33&gt;Z$7,0,AND(Z$7&gt;$G33,Z$7&lt;$H33),$J33/12*0.5,$H33&lt;Z$7,$J33/12)</f>
        <v>112.5</v>
      </c>
      <c r="AA33" s="23" cm="1">
        <f t="array" aca="1" ref="AA33" ca="1">_xlfn.IFS($F33&lt;=AA$7,0,$G33&gt;AA$7,0,AND(AA$7&gt;$G33,AA$7&lt;$H33),$J33/12*0.5,$H33&lt;AA$7,$J33/12)</f>
        <v>112.5</v>
      </c>
      <c r="AB33" s="23" cm="1">
        <f t="array" aca="1" ref="AB33" ca="1">_xlfn.IFS($F33&lt;=AB$7,0,$G33&gt;AB$7,0,AND(AB$7&gt;$G33,AB$7&lt;$H33),$J33/12*0.5,$H33&lt;AB$7,$J33/12)</f>
        <v>112.5</v>
      </c>
      <c r="AC33" s="23" cm="1">
        <f t="array" aca="1" ref="AC33" ca="1">_xlfn.IFS($F33&lt;=AC$7,0,$G33&gt;AC$7,0,AND(AC$7&gt;$G33,AC$7&lt;$H33),$L33/12*0.5,$H33&lt;AC$7,$L33/12)</f>
        <v>125</v>
      </c>
      <c r="AD33" s="23" cm="1">
        <f t="array" aca="1" ref="AD33" ca="1">_xlfn.IFS($F33&lt;=AD$7,0,$G33&gt;AD$7,0,AND(AD$7&gt;$G33,AD$7&lt;$H33),$L33/12*0.5,$H33&lt;AD$7,$L33/12)</f>
        <v>125</v>
      </c>
      <c r="AE33" s="23" cm="1">
        <f t="array" aca="1" ref="AE33" ca="1">_xlfn.IFS($F33&lt;=AE$7,0,$G33&gt;AE$7,0,AND(AE$7&gt;$G33,AE$7&lt;$H33),$L33/12*0.5,$H33&lt;AE$7,$L33/12)</f>
        <v>125</v>
      </c>
      <c r="AF33" s="23" cm="1">
        <f t="array" aca="1" ref="AF33" ca="1">_xlfn.IFS($F33&lt;=AF$7,0,$G33&gt;AF$7,0,AND(AF$7&gt;$G33,AF$7&lt;$H33),$L33/12*0.5,$H33&lt;AF$7,$L33/12)</f>
        <v>125</v>
      </c>
      <c r="AG33" s="23" cm="1">
        <f t="array" aca="1" ref="AG33" ca="1">_xlfn.IFS($F33&lt;=AG$7,0,$G33&gt;AG$7,0,AND(AG$7&gt;$G33,AG$7&lt;$H33),$L33/12*0.5,$H33&lt;AG$7,$L33/12)</f>
        <v>125</v>
      </c>
      <c r="AH33" s="23" cm="1">
        <f t="array" aca="1" ref="AH33" ca="1">_xlfn.IFS($F33&lt;=AH$7,0,$G33&gt;AH$7,0,AND(AH$7&gt;$G33,AH$7&lt;$H33),$L33/12*0.5,$H33&lt;AH$7,$L33/12)</f>
        <v>125</v>
      </c>
      <c r="AI33" s="23" cm="1">
        <f t="array" aca="1" ref="AI33" ca="1">_xlfn.IFS($F33&lt;=AI$7,0,$G33&gt;AI$7,0,AND(AI$7&gt;$G33,AI$7&lt;$H33),$L33/12*0.5,$H33&lt;AI$7,$L33/12)</f>
        <v>125</v>
      </c>
      <c r="AJ33" s="23" cm="1">
        <f t="array" aca="1" ref="AJ33" ca="1">_xlfn.IFS($F33&lt;=AJ$7,0,$G33&gt;AJ$7,0,AND(AJ$7&gt;$G33,AJ$7&lt;$H33),$L33/12*0.5,$H33&lt;AJ$7,$L33/12)</f>
        <v>0</v>
      </c>
      <c r="AK33" s="23" cm="1">
        <f t="array" aca="1" ref="AK33" ca="1">_xlfn.IFS($F33&lt;=AK$7,0,$G33&gt;AK$7,0,AND(AK$7&gt;$G33,AK$7&lt;$H33),$L33/12*0.5,$H33&lt;AK$7,$L33/12)</f>
        <v>0</v>
      </c>
      <c r="AL33" s="23" cm="1">
        <f t="array" aca="1" ref="AL33" ca="1">_xlfn.IFS($F33&lt;=AL$7,0,$G33&gt;AL$7,0,AND(AL$7&gt;$G33,AL$7&lt;$H33),$L33/12*0.5,$H33&lt;AL$7,$L33/12)</f>
        <v>0</v>
      </c>
      <c r="AM33" s="23" cm="1">
        <f t="array" aca="1" ref="AM33" ca="1">_xlfn.IFS($F33&lt;=AM$7,0,$G33&gt;AM$7,0,AND(AM$7&gt;$G33,AM$7&lt;$H33),$L33/12*0.5,$H33&lt;AM$7,$L33/12)</f>
        <v>0</v>
      </c>
      <c r="AN33" s="23" cm="1">
        <f t="array" aca="1" ref="AN33" ca="1">_xlfn.IFS($F33&lt;=AN$7,0,$G33&gt;AN$7,0,AND(AN$7&gt;$G33,AN$7&lt;$H33),$L33/12*0.5,$H33&lt;AN$7,$L33/12)</f>
        <v>0</v>
      </c>
      <c r="AO33" s="23" cm="1">
        <f t="array" aca="1" ref="AO33" ca="1">_xlfn.IFS($F33&lt;=AO$7,0,$G33&gt;AO$7,0,AND(AO$7&gt;$G33,AO$7&lt;$H33),$N33/12*0.5,$H33&lt;AO$7,$N33/12)</f>
        <v>0</v>
      </c>
      <c r="AP33" s="23" cm="1">
        <f t="array" aca="1" ref="AP33" ca="1">_xlfn.IFS($F33&lt;=AP$7,0,$G33&gt;AP$7,0,AND(AP$7&gt;$G33,AP$7&lt;$H33),$N33/12*0.5,$H33&lt;AP$7,$N33/12)</f>
        <v>0</v>
      </c>
      <c r="AQ33" s="23" cm="1">
        <f t="array" aca="1" ref="AQ33" ca="1">_xlfn.IFS($F33&lt;=AQ$7,0,$G33&gt;AQ$7,0,AND(AQ$7&gt;$G33,AQ$7&lt;$H33),$N33/12*0.5,$H33&lt;AQ$7,$N33/12)</f>
        <v>0</v>
      </c>
      <c r="AR33" s="23" cm="1">
        <f t="array" aca="1" ref="AR33" ca="1">_xlfn.IFS($F33&lt;=AR$7,0,$G33&gt;AR$7,0,AND(AR$7&gt;$G33,AR$7&lt;$H33),$N33/12*0.5,$H33&lt;AR$7,$N33/12)</f>
        <v>0</v>
      </c>
      <c r="AS33" s="23" cm="1">
        <f t="array" aca="1" ref="AS33" ca="1">_xlfn.IFS($F33&lt;=AS$7,0,$G33&gt;AS$7,0,AND(AS$7&gt;$G33,AS$7&lt;$H33),$N33/12*0.5,$H33&lt;AS$7,$N33/12)</f>
        <v>0</v>
      </c>
      <c r="AT33" s="23" cm="1">
        <f t="array" aca="1" ref="AT33" ca="1">_xlfn.IFS($F33&lt;=AT$7,0,$G33&gt;AT$7,0,AND(AT$7&gt;$G33,AT$7&lt;$H33),$N33/12*0.5,$H33&lt;AT$7,$N33/12)</f>
        <v>0</v>
      </c>
      <c r="AU33" s="23" cm="1">
        <f t="array" aca="1" ref="AU33" ca="1">_xlfn.IFS($F33&lt;=AU$7,0,$G33&gt;AU$7,0,AND(AU$7&gt;$G33,AU$7&lt;$H33),$N33/12*0.5,$H33&lt;AU$7,$N33/12)</f>
        <v>0</v>
      </c>
      <c r="AV33" s="23" cm="1">
        <f t="array" aca="1" ref="AV33" ca="1">_xlfn.IFS($F33&lt;=AV$7,0,$G33&gt;AV$7,0,AND(AV$7&gt;$G33,AV$7&lt;$H33),$N33/12*0.5,$H33&lt;AV$7,$N33/12)</f>
        <v>0</v>
      </c>
      <c r="AW33" s="23" cm="1">
        <f t="array" aca="1" ref="AW33" ca="1">_xlfn.IFS($F33&lt;=AW$7,0,$G33&gt;AW$7,0,AND(AW$7&gt;$G33,AW$7&lt;$H33),$N33/12*0.5,$H33&lt;AW$7,$N33/12)</f>
        <v>0</v>
      </c>
      <c r="AX33" s="23" cm="1">
        <f t="array" aca="1" ref="AX33" ca="1">_xlfn.IFS($F33&lt;=AX$7,0,$G33&gt;AX$7,0,AND(AX$7&gt;$G33,AX$7&lt;$H33),$N33/12*0.5,$H33&lt;AX$7,$N33/12)</f>
        <v>0</v>
      </c>
      <c r="AY33" s="23" cm="1">
        <f t="array" aca="1" ref="AY33" ca="1">_xlfn.IFS($F33&lt;=AY$7,0,$G33&gt;AY$7,0,AND(AY$7&gt;$G33,AY$7&lt;$H33),$N33/12*0.5,$H33&lt;AY$7,$N33/12)</f>
        <v>0</v>
      </c>
    </row>
    <row r="34" spans="1:51" ht="13" x14ac:dyDescent="0.15">
      <c r="A34" s="47"/>
      <c r="B34" s="87">
        <v>27</v>
      </c>
      <c r="C34" s="87" t="s">
        <v>67</v>
      </c>
      <c r="D34" s="88" t="s">
        <v>16</v>
      </c>
      <c r="E34" s="108">
        <v>45364</v>
      </c>
      <c r="F34" s="108" t="s">
        <v>7</v>
      </c>
      <c r="G34" s="21">
        <f>E34+'Assumptions (START HERE)'!$C$17</f>
        <v>45544</v>
      </c>
      <c r="H34" s="21">
        <f>E34+'Assumptions (START HERE)'!$C$18</f>
        <v>45634</v>
      </c>
      <c r="I34" s="90">
        <v>500</v>
      </c>
      <c r="J34" s="23" cm="1">
        <f t="array" aca="1" ref="J34" ca="1">IF(ISBLANK(I34),
INDEX('Assumptions (START HERE)'!$B$23:$E$26,
MATCH(MID(CELL("filename",$A$1),FIND("]",CELL("filename",$A$1))+1,255),'Assumptions (START HERE)'!$B$23:$B$26,0),
MATCH(J$3,'Assumptions (START HERE)'!$B$23:$E$23,0)),I34)</f>
        <v>500</v>
      </c>
      <c r="K34" s="90">
        <v>500</v>
      </c>
      <c r="L34" s="23" cm="1">
        <f t="array" aca="1" ref="L34" ca="1">IF(ISBLANK(K34),
INDEX('Assumptions (START HERE)'!$B$23:$E$26,
MATCH(MID(CELL("filename",$A$1),FIND("]",CELL("filename",$A$1))+1,255),'Assumptions (START HERE)'!$B$23:$B$26,0),
MATCH(L$3,'Assumptions (START HERE)'!$B$23:$E$23,0)),K34)</f>
        <v>500</v>
      </c>
      <c r="M34" s="90">
        <v>500</v>
      </c>
      <c r="N34" s="23" cm="1">
        <f t="array" aca="1" ref="N34" ca="1">IF(ISBLANK(M34),
INDEX('Assumptions (START HERE)'!$B$23:$E$26,
MATCH(MID(CELL("filename",$A$1),FIND("]",CELL("filename",$A$1))+1,255),'Assumptions (START HERE)'!$B$23:$B$26,0),
MATCH(N$3,'Assumptions (START HERE)'!$B$23:$E$23,0)),M34)</f>
        <v>500</v>
      </c>
      <c r="P34" s="23" cm="1">
        <f t="array" aca="1" ref="P34" ca="1">_xlfn.IFS($F34&lt;=P$7,0,$G34&gt;P$7,0,AND(P$7&gt;$G34,P$7&lt;$H34),$J34/12*0.5,$H34&lt;P$7,$J34/12)</f>
        <v>41.666666666666664</v>
      </c>
      <c r="Q34" s="23" cm="1">
        <f t="array" aca="1" ref="Q34" ca="1">_xlfn.IFS($F34&lt;=Q$7,0,$G34&gt;Q$7,0,AND(Q$7&gt;$G34,Q$7&lt;$H34),$J34/12*0.5,$H34&lt;Q$7,$J34/12)</f>
        <v>41.666666666666664</v>
      </c>
      <c r="R34" s="23" cm="1">
        <f t="array" aca="1" ref="R34" ca="1">_xlfn.IFS($F34&lt;=R$7,0,$G34&gt;R$7,0,AND(R$7&gt;$G34,R$7&lt;$H34),$J34/12*0.5,$H34&lt;R$7,$J34/12)</f>
        <v>41.666666666666664</v>
      </c>
      <c r="S34" s="23" cm="1">
        <f t="array" aca="1" ref="S34" ca="1">_xlfn.IFS($F34&lt;=S$7,0,$G34&gt;S$7,0,AND(S$7&gt;$G34,S$7&lt;$H34),$J34/12*0.5,$H34&lt;S$7,$J34/12)</f>
        <v>41.666666666666664</v>
      </c>
      <c r="T34" s="23" cm="1">
        <f t="array" aca="1" ref="T34" ca="1">_xlfn.IFS($F34&lt;=T$7,0,$G34&gt;T$7,0,AND(T$7&gt;$G34,T$7&lt;$H34),$J34/12*0.5,$H34&lt;T$7,$J34/12)</f>
        <v>41.666666666666664</v>
      </c>
      <c r="U34" s="23" cm="1">
        <f t="array" aca="1" ref="U34" ca="1">_xlfn.IFS($F34&lt;=U$7,0,$G34&gt;U$7,0,AND(U$7&gt;$G34,U$7&lt;$H34),$J34/12*0.5,$H34&lt;U$7,$J34/12)</f>
        <v>41.666666666666664</v>
      </c>
      <c r="V34" s="23" cm="1">
        <f t="array" aca="1" ref="V34" ca="1">_xlfn.IFS($F34&lt;=V$7,0,$G34&gt;V$7,0,AND(V$7&gt;$G34,V$7&lt;$H34),$J34/12*0.5,$H34&lt;V$7,$J34/12)</f>
        <v>41.666666666666664</v>
      </c>
      <c r="W34" s="23" cm="1">
        <f t="array" aca="1" ref="W34" ca="1">_xlfn.IFS($F34&lt;=W$7,0,$G34&gt;W$7,0,AND(W$7&gt;$G34,W$7&lt;$H34),$J34/12*0.5,$H34&lt;W$7,$J34/12)</f>
        <v>41.666666666666664</v>
      </c>
      <c r="X34" s="23" cm="1">
        <f t="array" aca="1" ref="X34" ca="1">_xlfn.IFS($F34&lt;=X$7,0,$G34&gt;X$7,0,AND(X$7&gt;$G34,X$7&lt;$H34),$J34/12*0.5,$H34&lt;X$7,$J34/12)</f>
        <v>41.666666666666664</v>
      </c>
      <c r="Y34" s="23" cm="1">
        <f t="array" aca="1" ref="Y34" ca="1">_xlfn.IFS($F34&lt;=Y$7,0,$G34&gt;Y$7,0,AND(Y$7&gt;$G34,Y$7&lt;$H34),$J34/12*0.5,$H34&lt;Y$7,$J34/12)</f>
        <v>41.666666666666664</v>
      </c>
      <c r="Z34" s="23" cm="1">
        <f t="array" aca="1" ref="Z34" ca="1">_xlfn.IFS($F34&lt;=Z$7,0,$G34&gt;Z$7,0,AND(Z$7&gt;$G34,Z$7&lt;$H34),$J34/12*0.5,$H34&lt;Z$7,$J34/12)</f>
        <v>41.666666666666664</v>
      </c>
      <c r="AA34" s="23" cm="1">
        <f t="array" aca="1" ref="AA34" ca="1">_xlfn.IFS($F34&lt;=AA$7,0,$G34&gt;AA$7,0,AND(AA$7&gt;$G34,AA$7&lt;$H34),$J34/12*0.5,$H34&lt;AA$7,$J34/12)</f>
        <v>41.666666666666664</v>
      </c>
      <c r="AB34" s="23" cm="1">
        <f t="array" aca="1" ref="AB34" ca="1">_xlfn.IFS($F34&lt;=AB$7,0,$G34&gt;AB$7,0,AND(AB$7&gt;$G34,AB$7&lt;$H34),$J34/12*0.5,$H34&lt;AB$7,$J34/12)</f>
        <v>41.666666666666664</v>
      </c>
      <c r="AC34" s="23" cm="1">
        <f t="array" aca="1" ref="AC34" ca="1">_xlfn.IFS($F34&lt;=AC$7,0,$G34&gt;AC$7,0,AND(AC$7&gt;$G34,AC$7&lt;$H34),$L34/12*0.5,$H34&lt;AC$7,$L34/12)</f>
        <v>41.666666666666664</v>
      </c>
      <c r="AD34" s="23" cm="1">
        <f t="array" aca="1" ref="AD34" ca="1">_xlfn.IFS($F34&lt;=AD$7,0,$G34&gt;AD$7,0,AND(AD$7&gt;$G34,AD$7&lt;$H34),$L34/12*0.5,$H34&lt;AD$7,$L34/12)</f>
        <v>41.666666666666664</v>
      </c>
      <c r="AE34" s="23" cm="1">
        <f t="array" aca="1" ref="AE34" ca="1">_xlfn.IFS($F34&lt;=AE$7,0,$G34&gt;AE$7,0,AND(AE$7&gt;$G34,AE$7&lt;$H34),$L34/12*0.5,$H34&lt;AE$7,$L34/12)</f>
        <v>41.666666666666664</v>
      </c>
      <c r="AF34" s="23" cm="1">
        <f t="array" aca="1" ref="AF34" ca="1">_xlfn.IFS($F34&lt;=AF$7,0,$G34&gt;AF$7,0,AND(AF$7&gt;$G34,AF$7&lt;$H34),$L34/12*0.5,$H34&lt;AF$7,$L34/12)</f>
        <v>41.666666666666664</v>
      </c>
      <c r="AG34" s="23" cm="1">
        <f t="array" aca="1" ref="AG34" ca="1">_xlfn.IFS($F34&lt;=AG$7,0,$G34&gt;AG$7,0,AND(AG$7&gt;$G34,AG$7&lt;$H34),$L34/12*0.5,$H34&lt;AG$7,$L34/12)</f>
        <v>41.666666666666664</v>
      </c>
      <c r="AH34" s="23" cm="1">
        <f t="array" aca="1" ref="AH34" ca="1">_xlfn.IFS($F34&lt;=AH$7,0,$G34&gt;AH$7,0,AND(AH$7&gt;$G34,AH$7&lt;$H34),$L34/12*0.5,$H34&lt;AH$7,$L34/12)</f>
        <v>41.666666666666664</v>
      </c>
      <c r="AI34" s="23" cm="1">
        <f t="array" aca="1" ref="AI34" ca="1">_xlfn.IFS($F34&lt;=AI$7,0,$G34&gt;AI$7,0,AND(AI$7&gt;$G34,AI$7&lt;$H34),$L34/12*0.5,$H34&lt;AI$7,$L34/12)</f>
        <v>41.666666666666664</v>
      </c>
      <c r="AJ34" s="23" cm="1">
        <f t="array" aca="1" ref="AJ34" ca="1">_xlfn.IFS($F34&lt;=AJ$7,0,$G34&gt;AJ$7,0,AND(AJ$7&gt;$G34,AJ$7&lt;$H34),$L34/12*0.5,$H34&lt;AJ$7,$L34/12)</f>
        <v>41.666666666666664</v>
      </c>
      <c r="AK34" s="23" cm="1">
        <f t="array" aca="1" ref="AK34" ca="1">_xlfn.IFS($F34&lt;=AK$7,0,$G34&gt;AK$7,0,AND(AK$7&gt;$G34,AK$7&lt;$H34),$L34/12*0.5,$H34&lt;AK$7,$L34/12)</f>
        <v>41.666666666666664</v>
      </c>
      <c r="AL34" s="23" cm="1">
        <f t="array" aca="1" ref="AL34" ca="1">_xlfn.IFS($F34&lt;=AL$7,0,$G34&gt;AL$7,0,AND(AL$7&gt;$G34,AL$7&lt;$H34),$L34/12*0.5,$H34&lt;AL$7,$L34/12)</f>
        <v>41.666666666666664</v>
      </c>
      <c r="AM34" s="23" cm="1">
        <f t="array" aca="1" ref="AM34" ca="1">_xlfn.IFS($F34&lt;=AM$7,0,$G34&gt;AM$7,0,AND(AM$7&gt;$G34,AM$7&lt;$H34),$L34/12*0.5,$H34&lt;AM$7,$L34/12)</f>
        <v>41.666666666666664</v>
      </c>
      <c r="AN34" s="23" cm="1">
        <f t="array" aca="1" ref="AN34" ca="1">_xlfn.IFS($F34&lt;=AN$7,0,$G34&gt;AN$7,0,AND(AN$7&gt;$G34,AN$7&lt;$H34),$L34/12*0.5,$H34&lt;AN$7,$L34/12)</f>
        <v>41.666666666666664</v>
      </c>
      <c r="AO34" s="23" cm="1">
        <f t="array" aca="1" ref="AO34" ca="1">_xlfn.IFS($F34&lt;=AO$7,0,$G34&gt;AO$7,0,AND(AO$7&gt;$G34,AO$7&lt;$H34),$N34/12*0.5,$H34&lt;AO$7,$N34/12)</f>
        <v>41.666666666666664</v>
      </c>
      <c r="AP34" s="23" cm="1">
        <f t="array" aca="1" ref="AP34" ca="1">_xlfn.IFS($F34&lt;=AP$7,0,$G34&gt;AP$7,0,AND(AP$7&gt;$G34,AP$7&lt;$H34),$N34/12*0.5,$H34&lt;AP$7,$N34/12)</f>
        <v>41.666666666666664</v>
      </c>
      <c r="AQ34" s="23" cm="1">
        <f t="array" aca="1" ref="AQ34" ca="1">_xlfn.IFS($F34&lt;=AQ$7,0,$G34&gt;AQ$7,0,AND(AQ$7&gt;$G34,AQ$7&lt;$H34),$N34/12*0.5,$H34&lt;AQ$7,$N34/12)</f>
        <v>41.666666666666664</v>
      </c>
      <c r="AR34" s="23" cm="1">
        <f t="array" aca="1" ref="AR34" ca="1">_xlfn.IFS($F34&lt;=AR$7,0,$G34&gt;AR$7,0,AND(AR$7&gt;$G34,AR$7&lt;$H34),$N34/12*0.5,$H34&lt;AR$7,$N34/12)</f>
        <v>41.666666666666664</v>
      </c>
      <c r="AS34" s="23" cm="1">
        <f t="array" aca="1" ref="AS34" ca="1">_xlfn.IFS($F34&lt;=AS$7,0,$G34&gt;AS$7,0,AND(AS$7&gt;$G34,AS$7&lt;$H34),$N34/12*0.5,$H34&lt;AS$7,$N34/12)</f>
        <v>41.666666666666664</v>
      </c>
      <c r="AT34" s="23" cm="1">
        <f t="array" aca="1" ref="AT34" ca="1">_xlfn.IFS($F34&lt;=AT$7,0,$G34&gt;AT$7,0,AND(AT$7&gt;$G34,AT$7&lt;$H34),$N34/12*0.5,$H34&lt;AT$7,$N34/12)</f>
        <v>41.666666666666664</v>
      </c>
      <c r="AU34" s="23" cm="1">
        <f t="array" aca="1" ref="AU34" ca="1">_xlfn.IFS($F34&lt;=AU$7,0,$G34&gt;AU$7,0,AND(AU$7&gt;$G34,AU$7&lt;$H34),$N34/12*0.5,$H34&lt;AU$7,$N34/12)</f>
        <v>41.666666666666664</v>
      </c>
      <c r="AV34" s="23" cm="1">
        <f t="array" aca="1" ref="AV34" ca="1">_xlfn.IFS($F34&lt;=AV$7,0,$G34&gt;AV$7,0,AND(AV$7&gt;$G34,AV$7&lt;$H34),$N34/12*0.5,$H34&lt;AV$7,$N34/12)</f>
        <v>41.666666666666664</v>
      </c>
      <c r="AW34" s="23" cm="1">
        <f t="array" aca="1" ref="AW34" ca="1">_xlfn.IFS($F34&lt;=AW$7,0,$G34&gt;AW$7,0,AND(AW$7&gt;$G34,AW$7&lt;$H34),$N34/12*0.5,$H34&lt;AW$7,$N34/12)</f>
        <v>41.666666666666664</v>
      </c>
      <c r="AX34" s="23" cm="1">
        <f t="array" aca="1" ref="AX34" ca="1">_xlfn.IFS($F34&lt;=AX$7,0,$G34&gt;AX$7,0,AND(AX$7&gt;$G34,AX$7&lt;$H34),$N34/12*0.5,$H34&lt;AX$7,$N34/12)</f>
        <v>41.666666666666664</v>
      </c>
      <c r="AY34" s="23" cm="1">
        <f t="array" aca="1" ref="AY34" ca="1">_xlfn.IFS($F34&lt;=AY$7,0,$G34&gt;AY$7,0,AND(AY$7&gt;$G34,AY$7&lt;$H34),$N34/12*0.5,$H34&lt;AY$7,$N34/12)</f>
        <v>41.666666666666664</v>
      </c>
    </row>
    <row r="35" spans="1:51" ht="13" x14ac:dyDescent="0.15">
      <c r="A35" s="47"/>
      <c r="B35" s="87">
        <v>28</v>
      </c>
      <c r="C35" s="87" t="s">
        <v>68</v>
      </c>
      <c r="D35" s="88" t="s">
        <v>16</v>
      </c>
      <c r="E35" s="108">
        <v>45413</v>
      </c>
      <c r="F35" s="108">
        <v>46096</v>
      </c>
      <c r="G35" s="21">
        <f>E35+'Assumptions (START HERE)'!$C$17</f>
        <v>45593</v>
      </c>
      <c r="H35" s="21">
        <f>E35+'Assumptions (START HERE)'!$C$18</f>
        <v>45683</v>
      </c>
      <c r="I35" s="90"/>
      <c r="J35" s="23" cm="1">
        <f t="array" aca="1" ref="J35" ca="1">IF(ISBLANK(I35),
INDEX('Assumptions (START HERE)'!$B$23:$E$26,
MATCH(MID(CELL("filename",$A$1),FIND("]",CELL("filename",$A$1))+1,255),'Assumptions (START HERE)'!$B$23:$B$26,0),
MATCH(J$3,'Assumptions (START HERE)'!$B$23:$E$23,0)),I35)</f>
        <v>1350</v>
      </c>
      <c r="K35" s="90"/>
      <c r="L35" s="23" cm="1">
        <f t="array" aca="1" ref="L35" ca="1">IF(ISBLANK(K35),
INDEX('Assumptions (START HERE)'!$B$23:$E$26,
MATCH(MID(CELL("filename",$A$1),FIND("]",CELL("filename",$A$1))+1,255),'Assumptions (START HERE)'!$B$23:$B$26,0),
MATCH(L$3,'Assumptions (START HERE)'!$B$23:$E$23,0)),K35)</f>
        <v>1500</v>
      </c>
      <c r="M35" s="90"/>
      <c r="N35" s="23" cm="1">
        <f t="array" aca="1" ref="N35" ca="1">IF(ISBLANK(M35),
INDEX('Assumptions (START HERE)'!$B$23:$E$26,
MATCH(MID(CELL("filename",$A$1),FIND("]",CELL("filename",$A$1))+1,255),'Assumptions (START HERE)'!$B$23:$B$26,0),
MATCH(N$3,'Assumptions (START HERE)'!$B$23:$E$23,0)),M35)</f>
        <v>1550</v>
      </c>
      <c r="P35" s="23" cm="1">
        <f t="array" aca="1" ref="P35" ca="1">_xlfn.IFS($F35&lt;=P$7,0,$G35&gt;P$7,0,AND(P$7&gt;$G35,P$7&lt;$H35),$J35/12*0.5,$H35&lt;P$7,$J35/12)</f>
        <v>56.25</v>
      </c>
      <c r="Q35" s="23" cm="1">
        <f t="array" aca="1" ref="Q35" ca="1">_xlfn.IFS($F35&lt;=Q$7,0,$G35&gt;Q$7,0,AND(Q$7&gt;$G35,Q$7&lt;$H35),$J35/12*0.5,$H35&lt;Q$7,$J35/12)</f>
        <v>112.5</v>
      </c>
      <c r="R35" s="23" cm="1">
        <f t="array" aca="1" ref="R35" ca="1">_xlfn.IFS($F35&lt;=R$7,0,$G35&gt;R$7,0,AND(R$7&gt;$G35,R$7&lt;$H35),$J35/12*0.5,$H35&lt;R$7,$J35/12)</f>
        <v>112.5</v>
      </c>
      <c r="S35" s="23" cm="1">
        <f t="array" aca="1" ref="S35" ca="1">_xlfn.IFS($F35&lt;=S$7,0,$G35&gt;S$7,0,AND(S$7&gt;$G35,S$7&lt;$H35),$J35/12*0.5,$H35&lt;S$7,$J35/12)</f>
        <v>112.5</v>
      </c>
      <c r="T35" s="23" cm="1">
        <f t="array" aca="1" ref="T35" ca="1">_xlfn.IFS($F35&lt;=T$7,0,$G35&gt;T$7,0,AND(T$7&gt;$G35,T$7&lt;$H35),$J35/12*0.5,$H35&lt;T$7,$J35/12)</f>
        <v>112.5</v>
      </c>
      <c r="U35" s="23" cm="1">
        <f t="array" aca="1" ref="U35" ca="1">_xlfn.IFS($F35&lt;=U$7,0,$G35&gt;U$7,0,AND(U$7&gt;$G35,U$7&lt;$H35),$J35/12*0.5,$H35&lt;U$7,$J35/12)</f>
        <v>112.5</v>
      </c>
      <c r="V35" s="23" cm="1">
        <f t="array" aca="1" ref="V35" ca="1">_xlfn.IFS($F35&lt;=V$7,0,$G35&gt;V$7,0,AND(V$7&gt;$G35,V$7&lt;$H35),$J35/12*0.5,$H35&lt;V$7,$J35/12)</f>
        <v>112.5</v>
      </c>
      <c r="W35" s="23" cm="1">
        <f t="array" aca="1" ref="W35" ca="1">_xlfn.IFS($F35&lt;=W$7,0,$G35&gt;W$7,0,AND(W$7&gt;$G35,W$7&lt;$H35),$J35/12*0.5,$H35&lt;W$7,$J35/12)</f>
        <v>112.5</v>
      </c>
      <c r="X35" s="23" cm="1">
        <f t="array" aca="1" ref="X35" ca="1">_xlfn.IFS($F35&lt;=X$7,0,$G35&gt;X$7,0,AND(X$7&gt;$G35,X$7&lt;$H35),$J35/12*0.5,$H35&lt;X$7,$J35/12)</f>
        <v>112.5</v>
      </c>
      <c r="Y35" s="23" cm="1">
        <f t="array" aca="1" ref="Y35" ca="1">_xlfn.IFS($F35&lt;=Y$7,0,$G35&gt;Y$7,0,AND(Y$7&gt;$G35,Y$7&lt;$H35),$J35/12*0.5,$H35&lt;Y$7,$J35/12)</f>
        <v>112.5</v>
      </c>
      <c r="Z35" s="23" cm="1">
        <f t="array" aca="1" ref="Z35" ca="1">_xlfn.IFS($F35&lt;=Z$7,0,$G35&gt;Z$7,0,AND(Z$7&gt;$G35,Z$7&lt;$H35),$J35/12*0.5,$H35&lt;Z$7,$J35/12)</f>
        <v>112.5</v>
      </c>
      <c r="AA35" s="23" cm="1">
        <f t="array" aca="1" ref="AA35" ca="1">_xlfn.IFS($F35&lt;=AA$7,0,$G35&gt;AA$7,0,AND(AA$7&gt;$G35,AA$7&lt;$H35),$J35/12*0.5,$H35&lt;AA$7,$J35/12)</f>
        <v>112.5</v>
      </c>
      <c r="AB35" s="23" cm="1">
        <f t="array" aca="1" ref="AB35" ca="1">_xlfn.IFS($F35&lt;=AB$7,0,$G35&gt;AB$7,0,AND(AB$7&gt;$G35,AB$7&lt;$H35),$J35/12*0.5,$H35&lt;AB$7,$J35/12)</f>
        <v>112.5</v>
      </c>
      <c r="AC35" s="23" cm="1">
        <f t="array" aca="1" ref="AC35" ca="1">_xlfn.IFS($F35&lt;=AC$7,0,$G35&gt;AC$7,0,AND(AC$7&gt;$G35,AC$7&lt;$H35),$L35/12*0.5,$H35&lt;AC$7,$L35/12)</f>
        <v>125</v>
      </c>
      <c r="AD35" s="23" cm="1">
        <f t="array" aca="1" ref="AD35" ca="1">_xlfn.IFS($F35&lt;=AD$7,0,$G35&gt;AD$7,0,AND(AD$7&gt;$G35,AD$7&lt;$H35),$L35/12*0.5,$H35&lt;AD$7,$L35/12)</f>
        <v>125</v>
      </c>
      <c r="AE35" s="23" cm="1">
        <f t="array" aca="1" ref="AE35" ca="1">_xlfn.IFS($F35&lt;=AE$7,0,$G35&gt;AE$7,0,AND(AE$7&gt;$G35,AE$7&lt;$H35),$L35/12*0.5,$H35&lt;AE$7,$L35/12)</f>
        <v>0</v>
      </c>
      <c r="AF35" s="23" cm="1">
        <f t="array" aca="1" ref="AF35" ca="1">_xlfn.IFS($F35&lt;=AF$7,0,$G35&gt;AF$7,0,AND(AF$7&gt;$G35,AF$7&lt;$H35),$L35/12*0.5,$H35&lt;AF$7,$L35/12)</f>
        <v>0</v>
      </c>
      <c r="AG35" s="23" cm="1">
        <f t="array" aca="1" ref="AG35" ca="1">_xlfn.IFS($F35&lt;=AG$7,0,$G35&gt;AG$7,0,AND(AG$7&gt;$G35,AG$7&lt;$H35),$L35/12*0.5,$H35&lt;AG$7,$L35/12)</f>
        <v>0</v>
      </c>
      <c r="AH35" s="23" cm="1">
        <f t="array" aca="1" ref="AH35" ca="1">_xlfn.IFS($F35&lt;=AH$7,0,$G35&gt;AH$7,0,AND(AH$7&gt;$G35,AH$7&lt;$H35),$L35/12*0.5,$H35&lt;AH$7,$L35/12)</f>
        <v>0</v>
      </c>
      <c r="AI35" s="23" cm="1">
        <f t="array" aca="1" ref="AI35" ca="1">_xlfn.IFS($F35&lt;=AI$7,0,$G35&gt;AI$7,0,AND(AI$7&gt;$G35,AI$7&lt;$H35),$L35/12*0.5,$H35&lt;AI$7,$L35/12)</f>
        <v>0</v>
      </c>
      <c r="AJ35" s="23" cm="1">
        <f t="array" aca="1" ref="AJ35" ca="1">_xlfn.IFS($F35&lt;=AJ$7,0,$G35&gt;AJ$7,0,AND(AJ$7&gt;$G35,AJ$7&lt;$H35),$L35/12*0.5,$H35&lt;AJ$7,$L35/12)</f>
        <v>0</v>
      </c>
      <c r="AK35" s="23" cm="1">
        <f t="array" aca="1" ref="AK35" ca="1">_xlfn.IFS($F35&lt;=AK$7,0,$G35&gt;AK$7,0,AND(AK$7&gt;$G35,AK$7&lt;$H35),$L35/12*0.5,$H35&lt;AK$7,$L35/12)</f>
        <v>0</v>
      </c>
      <c r="AL35" s="23" cm="1">
        <f t="array" aca="1" ref="AL35" ca="1">_xlfn.IFS($F35&lt;=AL$7,0,$G35&gt;AL$7,0,AND(AL$7&gt;$G35,AL$7&lt;$H35),$L35/12*0.5,$H35&lt;AL$7,$L35/12)</f>
        <v>0</v>
      </c>
      <c r="AM35" s="23" cm="1">
        <f t="array" aca="1" ref="AM35" ca="1">_xlfn.IFS($F35&lt;=AM$7,0,$G35&gt;AM$7,0,AND(AM$7&gt;$G35,AM$7&lt;$H35),$L35/12*0.5,$H35&lt;AM$7,$L35/12)</f>
        <v>0</v>
      </c>
      <c r="AN35" s="23" cm="1">
        <f t="array" aca="1" ref="AN35" ca="1">_xlfn.IFS($F35&lt;=AN$7,0,$G35&gt;AN$7,0,AND(AN$7&gt;$G35,AN$7&lt;$H35),$L35/12*0.5,$H35&lt;AN$7,$L35/12)</f>
        <v>0</v>
      </c>
      <c r="AO35" s="23" cm="1">
        <f t="array" aca="1" ref="AO35" ca="1">_xlfn.IFS($F35&lt;=AO$7,0,$G35&gt;AO$7,0,AND(AO$7&gt;$G35,AO$7&lt;$H35),$N35/12*0.5,$H35&lt;AO$7,$N35/12)</f>
        <v>0</v>
      </c>
      <c r="AP35" s="23" cm="1">
        <f t="array" aca="1" ref="AP35" ca="1">_xlfn.IFS($F35&lt;=AP$7,0,$G35&gt;AP$7,0,AND(AP$7&gt;$G35,AP$7&lt;$H35),$N35/12*0.5,$H35&lt;AP$7,$N35/12)</f>
        <v>0</v>
      </c>
      <c r="AQ35" s="23" cm="1">
        <f t="array" aca="1" ref="AQ35" ca="1">_xlfn.IFS($F35&lt;=AQ$7,0,$G35&gt;AQ$7,0,AND(AQ$7&gt;$G35,AQ$7&lt;$H35),$N35/12*0.5,$H35&lt;AQ$7,$N35/12)</f>
        <v>0</v>
      </c>
      <c r="AR35" s="23" cm="1">
        <f t="array" aca="1" ref="AR35" ca="1">_xlfn.IFS($F35&lt;=AR$7,0,$G35&gt;AR$7,0,AND(AR$7&gt;$G35,AR$7&lt;$H35),$N35/12*0.5,$H35&lt;AR$7,$N35/12)</f>
        <v>0</v>
      </c>
      <c r="AS35" s="23" cm="1">
        <f t="array" aca="1" ref="AS35" ca="1">_xlfn.IFS($F35&lt;=AS$7,0,$G35&gt;AS$7,0,AND(AS$7&gt;$G35,AS$7&lt;$H35),$N35/12*0.5,$H35&lt;AS$7,$N35/12)</f>
        <v>0</v>
      </c>
      <c r="AT35" s="23" cm="1">
        <f t="array" aca="1" ref="AT35" ca="1">_xlfn.IFS($F35&lt;=AT$7,0,$G35&gt;AT$7,0,AND(AT$7&gt;$G35,AT$7&lt;$H35),$N35/12*0.5,$H35&lt;AT$7,$N35/12)</f>
        <v>0</v>
      </c>
      <c r="AU35" s="23" cm="1">
        <f t="array" aca="1" ref="AU35" ca="1">_xlfn.IFS($F35&lt;=AU$7,0,$G35&gt;AU$7,0,AND(AU$7&gt;$G35,AU$7&lt;$H35),$N35/12*0.5,$H35&lt;AU$7,$N35/12)</f>
        <v>0</v>
      </c>
      <c r="AV35" s="23" cm="1">
        <f t="array" aca="1" ref="AV35" ca="1">_xlfn.IFS($F35&lt;=AV$7,0,$G35&gt;AV$7,0,AND(AV$7&gt;$G35,AV$7&lt;$H35),$N35/12*0.5,$H35&lt;AV$7,$N35/12)</f>
        <v>0</v>
      </c>
      <c r="AW35" s="23" cm="1">
        <f t="array" aca="1" ref="AW35" ca="1">_xlfn.IFS($F35&lt;=AW$7,0,$G35&gt;AW$7,0,AND(AW$7&gt;$G35,AW$7&lt;$H35),$N35/12*0.5,$H35&lt;AW$7,$N35/12)</f>
        <v>0</v>
      </c>
      <c r="AX35" s="23" cm="1">
        <f t="array" aca="1" ref="AX35" ca="1">_xlfn.IFS($F35&lt;=AX$7,0,$G35&gt;AX$7,0,AND(AX$7&gt;$G35,AX$7&lt;$H35),$N35/12*0.5,$H35&lt;AX$7,$N35/12)</f>
        <v>0</v>
      </c>
      <c r="AY35" s="23" cm="1">
        <f t="array" aca="1" ref="AY35" ca="1">_xlfn.IFS($F35&lt;=AY$7,0,$G35&gt;AY$7,0,AND(AY$7&gt;$G35,AY$7&lt;$H35),$N35/12*0.5,$H35&lt;AY$7,$N35/12)</f>
        <v>0</v>
      </c>
    </row>
    <row r="36" spans="1:51" ht="13" x14ac:dyDescent="0.15">
      <c r="A36" s="47"/>
      <c r="B36" s="87">
        <v>29</v>
      </c>
      <c r="C36" s="87" t="s">
        <v>69</v>
      </c>
      <c r="D36" s="89" t="s">
        <v>20</v>
      </c>
      <c r="E36" s="108">
        <v>45455</v>
      </c>
      <c r="F36" s="108" t="s">
        <v>7</v>
      </c>
      <c r="G36" s="21">
        <f>E36+'Assumptions (START HERE)'!$C$17</f>
        <v>45635</v>
      </c>
      <c r="H36" s="21">
        <f>E36+'Assumptions (START HERE)'!$C$18</f>
        <v>45725</v>
      </c>
      <c r="I36" s="90">
        <v>500</v>
      </c>
      <c r="J36" s="23" cm="1">
        <f t="array" aca="1" ref="J36" ca="1">IF(ISBLANK(I36),
INDEX('Assumptions (START HERE)'!$B$23:$E$26,
MATCH(MID(CELL("filename",$A$1),FIND("]",CELL("filename",$A$1))+1,255),'Assumptions (START HERE)'!$B$23:$B$26,0),
MATCH(J$3,'Assumptions (START HERE)'!$B$23:$E$23,0)),I36)</f>
        <v>500</v>
      </c>
      <c r="K36" s="90">
        <v>500</v>
      </c>
      <c r="L36" s="23" cm="1">
        <f t="array" aca="1" ref="L36" ca="1">IF(ISBLANK(K36),
INDEX('Assumptions (START HERE)'!$B$23:$E$26,
MATCH(MID(CELL("filename",$A$1),FIND("]",CELL("filename",$A$1))+1,255),'Assumptions (START HERE)'!$B$23:$B$26,0),
MATCH(L$3,'Assumptions (START HERE)'!$B$23:$E$23,0)),K36)</f>
        <v>500</v>
      </c>
      <c r="M36" s="90">
        <v>500</v>
      </c>
      <c r="N36" s="23" cm="1">
        <f t="array" aca="1" ref="N36" ca="1">IF(ISBLANK(M36),
INDEX('Assumptions (START HERE)'!$B$23:$E$26,
MATCH(MID(CELL("filename",$A$1),FIND("]",CELL("filename",$A$1))+1,255),'Assumptions (START HERE)'!$B$23:$B$26,0),
MATCH(N$3,'Assumptions (START HERE)'!$B$23:$E$23,0)),M36)</f>
        <v>500</v>
      </c>
      <c r="P36" s="23" cm="1">
        <f t="array" aca="1" ref="P36" ca="1">_xlfn.IFS($F36&lt;=P$7,0,$G36&gt;P$7,0,AND(P$7&gt;$G36,P$7&lt;$H36),$J36/12*0.5,$H36&lt;P$7,$J36/12)</f>
        <v>20.833333333333332</v>
      </c>
      <c r="Q36" s="23" cm="1">
        <f t="array" aca="1" ref="Q36" ca="1">_xlfn.IFS($F36&lt;=Q$7,0,$G36&gt;Q$7,0,AND(Q$7&gt;$G36,Q$7&lt;$H36),$J36/12*0.5,$H36&lt;Q$7,$J36/12)</f>
        <v>20.833333333333332</v>
      </c>
      <c r="R36" s="23" cm="1">
        <f t="array" aca="1" ref="R36" ca="1">_xlfn.IFS($F36&lt;=R$7,0,$G36&gt;R$7,0,AND(R$7&gt;$G36,R$7&lt;$H36),$J36/12*0.5,$H36&lt;R$7,$J36/12)</f>
        <v>20.833333333333332</v>
      </c>
      <c r="S36" s="23" cm="1">
        <f t="array" aca="1" ref="S36" ca="1">_xlfn.IFS($F36&lt;=S$7,0,$G36&gt;S$7,0,AND(S$7&gt;$G36,S$7&lt;$H36),$J36/12*0.5,$H36&lt;S$7,$J36/12)</f>
        <v>41.666666666666664</v>
      </c>
      <c r="T36" s="23" cm="1">
        <f t="array" aca="1" ref="T36" ca="1">_xlfn.IFS($F36&lt;=T$7,0,$G36&gt;T$7,0,AND(T$7&gt;$G36,T$7&lt;$H36),$J36/12*0.5,$H36&lt;T$7,$J36/12)</f>
        <v>41.666666666666664</v>
      </c>
      <c r="U36" s="23" cm="1">
        <f t="array" aca="1" ref="U36" ca="1">_xlfn.IFS($F36&lt;=U$7,0,$G36&gt;U$7,0,AND(U$7&gt;$G36,U$7&lt;$H36),$J36/12*0.5,$H36&lt;U$7,$J36/12)</f>
        <v>41.666666666666664</v>
      </c>
      <c r="V36" s="23" cm="1">
        <f t="array" aca="1" ref="V36" ca="1">_xlfn.IFS($F36&lt;=V$7,0,$G36&gt;V$7,0,AND(V$7&gt;$G36,V$7&lt;$H36),$J36/12*0.5,$H36&lt;V$7,$J36/12)</f>
        <v>41.666666666666664</v>
      </c>
      <c r="W36" s="23" cm="1">
        <f t="array" aca="1" ref="W36" ca="1">_xlfn.IFS($F36&lt;=W$7,0,$G36&gt;W$7,0,AND(W$7&gt;$G36,W$7&lt;$H36),$J36/12*0.5,$H36&lt;W$7,$J36/12)</f>
        <v>41.666666666666664</v>
      </c>
      <c r="X36" s="23" cm="1">
        <f t="array" aca="1" ref="X36" ca="1">_xlfn.IFS($F36&lt;=X$7,0,$G36&gt;X$7,0,AND(X$7&gt;$G36,X$7&lt;$H36),$J36/12*0.5,$H36&lt;X$7,$J36/12)</f>
        <v>41.666666666666664</v>
      </c>
      <c r="Y36" s="23" cm="1">
        <f t="array" aca="1" ref="Y36" ca="1">_xlfn.IFS($F36&lt;=Y$7,0,$G36&gt;Y$7,0,AND(Y$7&gt;$G36,Y$7&lt;$H36),$J36/12*0.5,$H36&lt;Y$7,$J36/12)</f>
        <v>41.666666666666664</v>
      </c>
      <c r="Z36" s="23" cm="1">
        <f t="array" aca="1" ref="Z36" ca="1">_xlfn.IFS($F36&lt;=Z$7,0,$G36&gt;Z$7,0,AND(Z$7&gt;$G36,Z$7&lt;$H36),$J36/12*0.5,$H36&lt;Z$7,$J36/12)</f>
        <v>41.666666666666664</v>
      </c>
      <c r="AA36" s="23" cm="1">
        <f t="array" aca="1" ref="AA36" ca="1">_xlfn.IFS($F36&lt;=AA$7,0,$G36&gt;AA$7,0,AND(AA$7&gt;$G36,AA$7&lt;$H36),$J36/12*0.5,$H36&lt;AA$7,$J36/12)</f>
        <v>41.666666666666664</v>
      </c>
      <c r="AB36" s="23" cm="1">
        <f t="array" aca="1" ref="AB36" ca="1">_xlfn.IFS($F36&lt;=AB$7,0,$G36&gt;AB$7,0,AND(AB$7&gt;$G36,AB$7&lt;$H36),$J36/12*0.5,$H36&lt;AB$7,$J36/12)</f>
        <v>41.666666666666664</v>
      </c>
      <c r="AC36" s="23" cm="1">
        <f t="array" aca="1" ref="AC36" ca="1">_xlfn.IFS($F36&lt;=AC$7,0,$G36&gt;AC$7,0,AND(AC$7&gt;$G36,AC$7&lt;$H36),$L36/12*0.5,$H36&lt;AC$7,$L36/12)</f>
        <v>41.666666666666664</v>
      </c>
      <c r="AD36" s="23" cm="1">
        <f t="array" aca="1" ref="AD36" ca="1">_xlfn.IFS($F36&lt;=AD$7,0,$G36&gt;AD$7,0,AND(AD$7&gt;$G36,AD$7&lt;$H36),$L36/12*0.5,$H36&lt;AD$7,$L36/12)</f>
        <v>41.666666666666664</v>
      </c>
      <c r="AE36" s="23" cm="1">
        <f t="array" aca="1" ref="AE36" ca="1">_xlfn.IFS($F36&lt;=AE$7,0,$G36&gt;AE$7,0,AND(AE$7&gt;$G36,AE$7&lt;$H36),$L36/12*0.5,$H36&lt;AE$7,$L36/12)</f>
        <v>41.666666666666664</v>
      </c>
      <c r="AF36" s="23" cm="1">
        <f t="array" aca="1" ref="AF36" ca="1">_xlfn.IFS($F36&lt;=AF$7,0,$G36&gt;AF$7,0,AND(AF$7&gt;$G36,AF$7&lt;$H36),$L36/12*0.5,$H36&lt;AF$7,$L36/12)</f>
        <v>41.666666666666664</v>
      </c>
      <c r="AG36" s="23" cm="1">
        <f t="array" aca="1" ref="AG36" ca="1">_xlfn.IFS($F36&lt;=AG$7,0,$G36&gt;AG$7,0,AND(AG$7&gt;$G36,AG$7&lt;$H36),$L36/12*0.5,$H36&lt;AG$7,$L36/12)</f>
        <v>41.666666666666664</v>
      </c>
      <c r="AH36" s="23" cm="1">
        <f t="array" aca="1" ref="AH36" ca="1">_xlfn.IFS($F36&lt;=AH$7,0,$G36&gt;AH$7,0,AND(AH$7&gt;$G36,AH$7&lt;$H36),$L36/12*0.5,$H36&lt;AH$7,$L36/12)</f>
        <v>41.666666666666664</v>
      </c>
      <c r="AI36" s="23" cm="1">
        <f t="array" aca="1" ref="AI36" ca="1">_xlfn.IFS($F36&lt;=AI$7,0,$G36&gt;AI$7,0,AND(AI$7&gt;$G36,AI$7&lt;$H36),$L36/12*0.5,$H36&lt;AI$7,$L36/12)</f>
        <v>41.666666666666664</v>
      </c>
      <c r="AJ36" s="23" cm="1">
        <f t="array" aca="1" ref="AJ36" ca="1">_xlfn.IFS($F36&lt;=AJ$7,0,$G36&gt;AJ$7,0,AND(AJ$7&gt;$G36,AJ$7&lt;$H36),$L36/12*0.5,$H36&lt;AJ$7,$L36/12)</f>
        <v>41.666666666666664</v>
      </c>
      <c r="AK36" s="23" cm="1">
        <f t="array" aca="1" ref="AK36" ca="1">_xlfn.IFS($F36&lt;=AK$7,0,$G36&gt;AK$7,0,AND(AK$7&gt;$G36,AK$7&lt;$H36),$L36/12*0.5,$H36&lt;AK$7,$L36/12)</f>
        <v>41.666666666666664</v>
      </c>
      <c r="AL36" s="23" cm="1">
        <f t="array" aca="1" ref="AL36" ca="1">_xlfn.IFS($F36&lt;=AL$7,0,$G36&gt;AL$7,0,AND(AL$7&gt;$G36,AL$7&lt;$H36),$L36/12*0.5,$H36&lt;AL$7,$L36/12)</f>
        <v>41.666666666666664</v>
      </c>
      <c r="AM36" s="23" cm="1">
        <f t="array" aca="1" ref="AM36" ca="1">_xlfn.IFS($F36&lt;=AM$7,0,$G36&gt;AM$7,0,AND(AM$7&gt;$G36,AM$7&lt;$H36),$L36/12*0.5,$H36&lt;AM$7,$L36/12)</f>
        <v>41.666666666666664</v>
      </c>
      <c r="AN36" s="23" cm="1">
        <f t="array" aca="1" ref="AN36" ca="1">_xlfn.IFS($F36&lt;=AN$7,0,$G36&gt;AN$7,0,AND(AN$7&gt;$G36,AN$7&lt;$H36),$L36/12*0.5,$H36&lt;AN$7,$L36/12)</f>
        <v>41.666666666666664</v>
      </c>
      <c r="AO36" s="23" cm="1">
        <f t="array" aca="1" ref="AO36" ca="1">_xlfn.IFS($F36&lt;=AO$7,0,$G36&gt;AO$7,0,AND(AO$7&gt;$G36,AO$7&lt;$H36),$N36/12*0.5,$H36&lt;AO$7,$N36/12)</f>
        <v>41.666666666666664</v>
      </c>
      <c r="AP36" s="23" cm="1">
        <f t="array" aca="1" ref="AP36" ca="1">_xlfn.IFS($F36&lt;=AP$7,0,$G36&gt;AP$7,0,AND(AP$7&gt;$G36,AP$7&lt;$H36),$N36/12*0.5,$H36&lt;AP$7,$N36/12)</f>
        <v>41.666666666666664</v>
      </c>
      <c r="AQ36" s="23" cm="1">
        <f t="array" aca="1" ref="AQ36" ca="1">_xlfn.IFS($F36&lt;=AQ$7,0,$G36&gt;AQ$7,0,AND(AQ$7&gt;$G36,AQ$7&lt;$H36),$N36/12*0.5,$H36&lt;AQ$7,$N36/12)</f>
        <v>41.666666666666664</v>
      </c>
      <c r="AR36" s="23" cm="1">
        <f t="array" aca="1" ref="AR36" ca="1">_xlfn.IFS($F36&lt;=AR$7,0,$G36&gt;AR$7,0,AND(AR$7&gt;$G36,AR$7&lt;$H36),$N36/12*0.5,$H36&lt;AR$7,$N36/12)</f>
        <v>41.666666666666664</v>
      </c>
      <c r="AS36" s="23" cm="1">
        <f t="array" aca="1" ref="AS36" ca="1">_xlfn.IFS($F36&lt;=AS$7,0,$G36&gt;AS$7,0,AND(AS$7&gt;$G36,AS$7&lt;$H36),$N36/12*0.5,$H36&lt;AS$7,$N36/12)</f>
        <v>41.666666666666664</v>
      </c>
      <c r="AT36" s="23" cm="1">
        <f t="array" aca="1" ref="AT36" ca="1">_xlfn.IFS($F36&lt;=AT$7,0,$G36&gt;AT$7,0,AND(AT$7&gt;$G36,AT$7&lt;$H36),$N36/12*0.5,$H36&lt;AT$7,$N36/12)</f>
        <v>41.666666666666664</v>
      </c>
      <c r="AU36" s="23" cm="1">
        <f t="array" aca="1" ref="AU36" ca="1">_xlfn.IFS($F36&lt;=AU$7,0,$G36&gt;AU$7,0,AND(AU$7&gt;$G36,AU$7&lt;$H36),$N36/12*0.5,$H36&lt;AU$7,$N36/12)</f>
        <v>41.666666666666664</v>
      </c>
      <c r="AV36" s="23" cm="1">
        <f t="array" aca="1" ref="AV36" ca="1">_xlfn.IFS($F36&lt;=AV$7,0,$G36&gt;AV$7,0,AND(AV$7&gt;$G36,AV$7&lt;$H36),$N36/12*0.5,$H36&lt;AV$7,$N36/12)</f>
        <v>41.666666666666664</v>
      </c>
      <c r="AW36" s="23" cm="1">
        <f t="array" aca="1" ref="AW36" ca="1">_xlfn.IFS($F36&lt;=AW$7,0,$G36&gt;AW$7,0,AND(AW$7&gt;$G36,AW$7&lt;$H36),$N36/12*0.5,$H36&lt;AW$7,$N36/12)</f>
        <v>41.666666666666664</v>
      </c>
      <c r="AX36" s="23" cm="1">
        <f t="array" aca="1" ref="AX36" ca="1">_xlfn.IFS($F36&lt;=AX$7,0,$G36&gt;AX$7,0,AND(AX$7&gt;$G36,AX$7&lt;$H36),$N36/12*0.5,$H36&lt;AX$7,$N36/12)</f>
        <v>41.666666666666664</v>
      </c>
      <c r="AY36" s="23" cm="1">
        <f t="array" aca="1" ref="AY36" ca="1">_xlfn.IFS($F36&lt;=AY$7,0,$G36&gt;AY$7,0,AND(AY$7&gt;$G36,AY$7&lt;$H36),$N36/12*0.5,$H36&lt;AY$7,$N36/12)</f>
        <v>41.666666666666664</v>
      </c>
    </row>
    <row r="37" spans="1:51" ht="15" customHeight="1" x14ac:dyDescent="0.15">
      <c r="A37" s="47"/>
      <c r="B37" s="87">
        <v>30</v>
      </c>
      <c r="C37" s="87" t="s">
        <v>70</v>
      </c>
      <c r="D37" s="88" t="s">
        <v>18</v>
      </c>
      <c r="E37" s="108">
        <v>45483</v>
      </c>
      <c r="F37" s="108">
        <v>46157</v>
      </c>
      <c r="G37" s="21">
        <f>E37+'Assumptions (START HERE)'!$C$17</f>
        <v>45663</v>
      </c>
      <c r="H37" s="21">
        <f>E37+'Assumptions (START HERE)'!$C$18</f>
        <v>45753</v>
      </c>
      <c r="I37" s="91"/>
      <c r="J37" s="23" cm="1">
        <f t="array" aca="1" ref="J37" ca="1">IF(ISBLANK(I37),
INDEX('Assumptions (START HERE)'!$B$23:$E$26,
MATCH(MID(CELL("filename",$A$1),FIND("]",CELL("filename",$A$1))+1,255),'Assumptions (START HERE)'!$B$23:$B$26,0),
MATCH(J$3,'Assumptions (START HERE)'!$B$23:$E$23,0)),I37)</f>
        <v>1350</v>
      </c>
      <c r="K37" s="91"/>
      <c r="L37" s="23" cm="1">
        <f t="array" aca="1" ref="L37" ca="1">IF(ISBLANK(K37),
INDEX('Assumptions (START HERE)'!$B$23:$E$26,
MATCH(MID(CELL("filename",$A$1),FIND("]",CELL("filename",$A$1))+1,255),'Assumptions (START HERE)'!$B$23:$B$26,0),
MATCH(L$3,'Assumptions (START HERE)'!$B$23:$E$23,0)),K37)</f>
        <v>1500</v>
      </c>
      <c r="M37" s="91"/>
      <c r="N37" s="23" cm="1">
        <f t="array" aca="1" ref="N37" ca="1">IF(ISBLANK(M37),
INDEX('Assumptions (START HERE)'!$B$23:$E$26,
MATCH(MID(CELL("filename",$A$1),FIND("]",CELL("filename",$A$1))+1,255),'Assumptions (START HERE)'!$B$23:$B$26,0),
MATCH(N$3,'Assumptions (START HERE)'!$B$23:$E$23,0)),M37)</f>
        <v>1550</v>
      </c>
      <c r="P37" s="23" cm="1">
        <f t="array" aca="1" ref="P37" ca="1">_xlfn.IFS($F37&lt;=P$7,0,$G37&gt;P$7,0,AND(P$7&gt;$G37,P$7&lt;$H37),$J37/12*0.5,$H37&lt;P$7,$J37/12)</f>
        <v>0</v>
      </c>
      <c r="Q37" s="23" cm="1">
        <f t="array" aca="1" ref="Q37" ca="1">_xlfn.IFS($F37&lt;=Q$7,0,$G37&gt;Q$7,0,AND(Q$7&gt;$G37,Q$7&lt;$H37),$J37/12*0.5,$H37&lt;Q$7,$J37/12)</f>
        <v>56.25</v>
      </c>
      <c r="R37" s="23" cm="1">
        <f t="array" aca="1" ref="R37" ca="1">_xlfn.IFS($F37&lt;=R$7,0,$G37&gt;R$7,0,AND(R$7&gt;$G37,R$7&lt;$H37),$J37/12*0.5,$H37&lt;R$7,$J37/12)</f>
        <v>56.25</v>
      </c>
      <c r="S37" s="23" cm="1">
        <f t="array" aca="1" ref="S37" ca="1">_xlfn.IFS($F37&lt;=S$7,0,$G37&gt;S$7,0,AND(S$7&gt;$G37,S$7&lt;$H37),$J37/12*0.5,$H37&lt;S$7,$J37/12)</f>
        <v>56.25</v>
      </c>
      <c r="T37" s="23" cm="1">
        <f t="array" aca="1" ref="T37" ca="1">_xlfn.IFS($F37&lt;=T$7,0,$G37&gt;T$7,0,AND(T$7&gt;$G37,T$7&lt;$H37),$J37/12*0.5,$H37&lt;T$7,$J37/12)</f>
        <v>112.5</v>
      </c>
      <c r="U37" s="23" cm="1">
        <f t="array" aca="1" ref="U37" ca="1">_xlfn.IFS($F37&lt;=U$7,0,$G37&gt;U$7,0,AND(U$7&gt;$G37,U$7&lt;$H37),$J37/12*0.5,$H37&lt;U$7,$J37/12)</f>
        <v>112.5</v>
      </c>
      <c r="V37" s="23" cm="1">
        <f t="array" aca="1" ref="V37" ca="1">_xlfn.IFS($F37&lt;=V$7,0,$G37&gt;V$7,0,AND(V$7&gt;$G37,V$7&lt;$H37),$J37/12*0.5,$H37&lt;V$7,$J37/12)</f>
        <v>112.5</v>
      </c>
      <c r="W37" s="23" cm="1">
        <f t="array" aca="1" ref="W37" ca="1">_xlfn.IFS($F37&lt;=W$7,0,$G37&gt;W$7,0,AND(W$7&gt;$G37,W$7&lt;$H37),$J37/12*0.5,$H37&lt;W$7,$J37/12)</f>
        <v>112.5</v>
      </c>
      <c r="X37" s="23" cm="1">
        <f t="array" aca="1" ref="X37" ca="1">_xlfn.IFS($F37&lt;=X$7,0,$G37&gt;X$7,0,AND(X$7&gt;$G37,X$7&lt;$H37),$J37/12*0.5,$H37&lt;X$7,$J37/12)</f>
        <v>112.5</v>
      </c>
      <c r="Y37" s="23" cm="1">
        <f t="array" aca="1" ref="Y37" ca="1">_xlfn.IFS($F37&lt;=Y$7,0,$G37&gt;Y$7,0,AND(Y$7&gt;$G37,Y$7&lt;$H37),$J37/12*0.5,$H37&lt;Y$7,$J37/12)</f>
        <v>112.5</v>
      </c>
      <c r="Z37" s="23" cm="1">
        <f t="array" aca="1" ref="Z37" ca="1">_xlfn.IFS($F37&lt;=Z$7,0,$G37&gt;Z$7,0,AND(Z$7&gt;$G37,Z$7&lt;$H37),$J37/12*0.5,$H37&lt;Z$7,$J37/12)</f>
        <v>112.5</v>
      </c>
      <c r="AA37" s="23" cm="1">
        <f t="array" aca="1" ref="AA37" ca="1">_xlfn.IFS($F37&lt;=AA$7,0,$G37&gt;AA$7,0,AND(AA$7&gt;$G37,AA$7&lt;$H37),$J37/12*0.5,$H37&lt;AA$7,$J37/12)</f>
        <v>112.5</v>
      </c>
      <c r="AB37" s="23" cm="1">
        <f t="array" aca="1" ref="AB37" ca="1">_xlfn.IFS($F37&lt;=AB$7,0,$G37&gt;AB$7,0,AND(AB$7&gt;$G37,AB$7&lt;$H37),$J37/12*0.5,$H37&lt;AB$7,$J37/12)</f>
        <v>112.5</v>
      </c>
      <c r="AC37" s="23" cm="1">
        <f t="array" aca="1" ref="AC37" ca="1">_xlfn.IFS($F37&lt;=AC$7,0,$G37&gt;AC$7,0,AND(AC$7&gt;$G37,AC$7&lt;$H37),$L37/12*0.5,$H37&lt;AC$7,$L37/12)</f>
        <v>125</v>
      </c>
      <c r="AD37" s="23" cm="1">
        <f t="array" aca="1" ref="AD37" ca="1">_xlfn.IFS($F37&lt;=AD$7,0,$G37&gt;AD$7,0,AND(AD$7&gt;$G37,AD$7&lt;$H37),$L37/12*0.5,$H37&lt;AD$7,$L37/12)</f>
        <v>125</v>
      </c>
      <c r="AE37" s="23" cm="1">
        <f t="array" aca="1" ref="AE37" ca="1">_xlfn.IFS($F37&lt;=AE$7,0,$G37&gt;AE$7,0,AND(AE$7&gt;$G37,AE$7&lt;$H37),$L37/12*0.5,$H37&lt;AE$7,$L37/12)</f>
        <v>125</v>
      </c>
      <c r="AF37" s="23" cm="1">
        <f t="array" aca="1" ref="AF37" ca="1">_xlfn.IFS($F37&lt;=AF$7,0,$G37&gt;AF$7,0,AND(AF$7&gt;$G37,AF$7&lt;$H37),$L37/12*0.5,$H37&lt;AF$7,$L37/12)</f>
        <v>125</v>
      </c>
      <c r="AG37" s="23" cm="1">
        <f t="array" aca="1" ref="AG37" ca="1">_xlfn.IFS($F37&lt;=AG$7,0,$G37&gt;AG$7,0,AND(AG$7&gt;$G37,AG$7&lt;$H37),$L37/12*0.5,$H37&lt;AG$7,$L37/12)</f>
        <v>0</v>
      </c>
      <c r="AH37" s="23" cm="1">
        <f t="array" aca="1" ref="AH37" ca="1">_xlfn.IFS($F37&lt;=AH$7,0,$G37&gt;AH$7,0,AND(AH$7&gt;$G37,AH$7&lt;$H37),$L37/12*0.5,$H37&lt;AH$7,$L37/12)</f>
        <v>0</v>
      </c>
      <c r="AI37" s="23" cm="1">
        <f t="array" aca="1" ref="AI37" ca="1">_xlfn.IFS($F37&lt;=AI$7,0,$G37&gt;AI$7,0,AND(AI$7&gt;$G37,AI$7&lt;$H37),$L37/12*0.5,$H37&lt;AI$7,$L37/12)</f>
        <v>0</v>
      </c>
      <c r="AJ37" s="23" cm="1">
        <f t="array" aca="1" ref="AJ37" ca="1">_xlfn.IFS($F37&lt;=AJ$7,0,$G37&gt;AJ$7,0,AND(AJ$7&gt;$G37,AJ$7&lt;$H37),$L37/12*0.5,$H37&lt;AJ$7,$L37/12)</f>
        <v>0</v>
      </c>
      <c r="AK37" s="23" cm="1">
        <f t="array" aca="1" ref="AK37" ca="1">_xlfn.IFS($F37&lt;=AK$7,0,$G37&gt;AK$7,0,AND(AK$7&gt;$G37,AK$7&lt;$H37),$L37/12*0.5,$H37&lt;AK$7,$L37/12)</f>
        <v>0</v>
      </c>
      <c r="AL37" s="23" cm="1">
        <f t="array" aca="1" ref="AL37" ca="1">_xlfn.IFS($F37&lt;=AL$7,0,$G37&gt;AL$7,0,AND(AL$7&gt;$G37,AL$7&lt;$H37),$L37/12*0.5,$H37&lt;AL$7,$L37/12)</f>
        <v>0</v>
      </c>
      <c r="AM37" s="23" cm="1">
        <f t="array" aca="1" ref="AM37" ca="1">_xlfn.IFS($F37&lt;=AM$7,0,$G37&gt;AM$7,0,AND(AM$7&gt;$G37,AM$7&lt;$H37),$L37/12*0.5,$H37&lt;AM$7,$L37/12)</f>
        <v>0</v>
      </c>
      <c r="AN37" s="23" cm="1">
        <f t="array" aca="1" ref="AN37" ca="1">_xlfn.IFS($F37&lt;=AN$7,0,$G37&gt;AN$7,0,AND(AN$7&gt;$G37,AN$7&lt;$H37),$L37/12*0.5,$H37&lt;AN$7,$L37/12)</f>
        <v>0</v>
      </c>
      <c r="AO37" s="23" cm="1">
        <f t="array" aca="1" ref="AO37" ca="1">_xlfn.IFS($F37&lt;=AO$7,0,$G37&gt;AO$7,0,AND(AO$7&gt;$G37,AO$7&lt;$H37),$N37/12*0.5,$H37&lt;AO$7,$N37/12)</f>
        <v>0</v>
      </c>
      <c r="AP37" s="23" cm="1">
        <f t="array" aca="1" ref="AP37" ca="1">_xlfn.IFS($F37&lt;=AP$7,0,$G37&gt;AP$7,0,AND(AP$7&gt;$G37,AP$7&lt;$H37),$N37/12*0.5,$H37&lt;AP$7,$N37/12)</f>
        <v>0</v>
      </c>
      <c r="AQ37" s="23" cm="1">
        <f t="array" aca="1" ref="AQ37" ca="1">_xlfn.IFS($F37&lt;=AQ$7,0,$G37&gt;AQ$7,0,AND(AQ$7&gt;$G37,AQ$7&lt;$H37),$N37/12*0.5,$H37&lt;AQ$7,$N37/12)</f>
        <v>0</v>
      </c>
      <c r="AR37" s="23" cm="1">
        <f t="array" aca="1" ref="AR37" ca="1">_xlfn.IFS($F37&lt;=AR$7,0,$G37&gt;AR$7,0,AND(AR$7&gt;$G37,AR$7&lt;$H37),$N37/12*0.5,$H37&lt;AR$7,$N37/12)</f>
        <v>0</v>
      </c>
      <c r="AS37" s="23" cm="1">
        <f t="array" aca="1" ref="AS37" ca="1">_xlfn.IFS($F37&lt;=AS$7,0,$G37&gt;AS$7,0,AND(AS$7&gt;$G37,AS$7&lt;$H37),$N37/12*0.5,$H37&lt;AS$7,$N37/12)</f>
        <v>0</v>
      </c>
      <c r="AT37" s="23" cm="1">
        <f t="array" aca="1" ref="AT37" ca="1">_xlfn.IFS($F37&lt;=AT$7,0,$G37&gt;AT$7,0,AND(AT$7&gt;$G37,AT$7&lt;$H37),$N37/12*0.5,$H37&lt;AT$7,$N37/12)</f>
        <v>0</v>
      </c>
      <c r="AU37" s="23" cm="1">
        <f t="array" aca="1" ref="AU37" ca="1">_xlfn.IFS($F37&lt;=AU$7,0,$G37&gt;AU$7,0,AND(AU$7&gt;$G37,AU$7&lt;$H37),$N37/12*0.5,$H37&lt;AU$7,$N37/12)</f>
        <v>0</v>
      </c>
      <c r="AV37" s="23" cm="1">
        <f t="array" aca="1" ref="AV37" ca="1">_xlfn.IFS($F37&lt;=AV$7,0,$G37&gt;AV$7,0,AND(AV$7&gt;$G37,AV$7&lt;$H37),$N37/12*0.5,$H37&lt;AV$7,$N37/12)</f>
        <v>0</v>
      </c>
      <c r="AW37" s="23" cm="1">
        <f t="array" aca="1" ref="AW37" ca="1">_xlfn.IFS($F37&lt;=AW$7,0,$G37&gt;AW$7,0,AND(AW$7&gt;$G37,AW$7&lt;$H37),$N37/12*0.5,$H37&lt;AW$7,$N37/12)</f>
        <v>0</v>
      </c>
      <c r="AX37" s="23" cm="1">
        <f t="array" aca="1" ref="AX37" ca="1">_xlfn.IFS($F37&lt;=AX$7,0,$G37&gt;AX$7,0,AND(AX$7&gt;$G37,AX$7&lt;$H37),$N37/12*0.5,$H37&lt;AX$7,$N37/12)</f>
        <v>0</v>
      </c>
      <c r="AY37" s="23" cm="1">
        <f t="array" aca="1" ref="AY37" ca="1">_xlfn.IFS($F37&lt;=AY$7,0,$G37&gt;AY$7,0,AND(AY$7&gt;$G37,AY$7&lt;$H37),$N37/12*0.5,$H37&lt;AY$7,$N37/12)</f>
        <v>0</v>
      </c>
    </row>
    <row r="38" spans="1:51" ht="13" x14ac:dyDescent="0.15">
      <c r="A38" s="47"/>
      <c r="B38" s="87">
        <v>31</v>
      </c>
      <c r="C38" s="87" t="s">
        <v>71</v>
      </c>
      <c r="D38" s="88" t="s">
        <v>14</v>
      </c>
      <c r="E38" s="108">
        <v>45490</v>
      </c>
      <c r="F38" s="108">
        <v>46600</v>
      </c>
      <c r="G38" s="21">
        <f>E38+'Assumptions (START HERE)'!$C$17</f>
        <v>45670</v>
      </c>
      <c r="H38" s="21">
        <f>E38+'Assumptions (START HERE)'!$C$18</f>
        <v>45760</v>
      </c>
      <c r="I38" s="91"/>
      <c r="J38" s="23" cm="1">
        <f t="array" aca="1" ref="J38" ca="1">IF(ISBLANK(I38),
INDEX('Assumptions (START HERE)'!$B$23:$E$26,
MATCH(MID(CELL("filename",$A$1),FIND("]",CELL("filename",$A$1))+1,255),'Assumptions (START HERE)'!$B$23:$B$26,0),
MATCH(J$3,'Assumptions (START HERE)'!$B$23:$E$23,0)),I38)</f>
        <v>1350</v>
      </c>
      <c r="K38" s="91"/>
      <c r="L38" s="23" cm="1">
        <f t="array" aca="1" ref="L38" ca="1">IF(ISBLANK(K38),
INDEX('Assumptions (START HERE)'!$B$23:$E$26,
MATCH(MID(CELL("filename",$A$1),FIND("]",CELL("filename",$A$1))+1,255),'Assumptions (START HERE)'!$B$23:$B$26,0),
MATCH(L$3,'Assumptions (START HERE)'!$B$23:$E$23,0)),K38)</f>
        <v>1500</v>
      </c>
      <c r="M38" s="91"/>
      <c r="N38" s="23" cm="1">
        <f t="array" aca="1" ref="N38" ca="1">IF(ISBLANK(M38),
INDEX('Assumptions (START HERE)'!$B$23:$E$26,
MATCH(MID(CELL("filename",$A$1),FIND("]",CELL("filename",$A$1))+1,255),'Assumptions (START HERE)'!$B$23:$B$26,0),
MATCH(N$3,'Assumptions (START HERE)'!$B$23:$E$23,0)),M38)</f>
        <v>1550</v>
      </c>
      <c r="P38" s="23" cm="1">
        <f t="array" aca="1" ref="P38" ca="1">_xlfn.IFS($F38&lt;=P$7,0,$G38&gt;P$7,0,AND(P$7&gt;$G38,P$7&lt;$H38),$J38/12*0.5,$H38&lt;P$7,$J38/12)</f>
        <v>0</v>
      </c>
      <c r="Q38" s="23" cm="1">
        <f t="array" aca="1" ref="Q38" ca="1">_xlfn.IFS($F38&lt;=Q$7,0,$G38&gt;Q$7,0,AND(Q$7&gt;$G38,Q$7&lt;$H38),$J38/12*0.5,$H38&lt;Q$7,$J38/12)</f>
        <v>56.25</v>
      </c>
      <c r="R38" s="23" cm="1">
        <f t="array" aca="1" ref="R38" ca="1">_xlfn.IFS($F38&lt;=R$7,0,$G38&gt;R$7,0,AND(R$7&gt;$G38,R$7&lt;$H38),$J38/12*0.5,$H38&lt;R$7,$J38/12)</f>
        <v>56.25</v>
      </c>
      <c r="S38" s="23" cm="1">
        <f t="array" aca="1" ref="S38" ca="1">_xlfn.IFS($F38&lt;=S$7,0,$G38&gt;S$7,0,AND(S$7&gt;$G38,S$7&lt;$H38),$J38/12*0.5,$H38&lt;S$7,$J38/12)</f>
        <v>56.25</v>
      </c>
      <c r="T38" s="23" cm="1">
        <f t="array" aca="1" ref="T38" ca="1">_xlfn.IFS($F38&lt;=T$7,0,$G38&gt;T$7,0,AND(T$7&gt;$G38,T$7&lt;$H38),$J38/12*0.5,$H38&lt;T$7,$J38/12)</f>
        <v>112.5</v>
      </c>
      <c r="U38" s="23" cm="1">
        <f t="array" aca="1" ref="U38" ca="1">_xlfn.IFS($F38&lt;=U$7,0,$G38&gt;U$7,0,AND(U$7&gt;$G38,U$7&lt;$H38),$J38/12*0.5,$H38&lt;U$7,$J38/12)</f>
        <v>112.5</v>
      </c>
      <c r="V38" s="23" cm="1">
        <f t="array" aca="1" ref="V38" ca="1">_xlfn.IFS($F38&lt;=V$7,0,$G38&gt;V$7,0,AND(V$7&gt;$G38,V$7&lt;$H38),$J38/12*0.5,$H38&lt;V$7,$J38/12)</f>
        <v>112.5</v>
      </c>
      <c r="W38" s="23" cm="1">
        <f t="array" aca="1" ref="W38" ca="1">_xlfn.IFS($F38&lt;=W$7,0,$G38&gt;W$7,0,AND(W$7&gt;$G38,W$7&lt;$H38),$J38/12*0.5,$H38&lt;W$7,$J38/12)</f>
        <v>112.5</v>
      </c>
      <c r="X38" s="23" cm="1">
        <f t="array" aca="1" ref="X38" ca="1">_xlfn.IFS($F38&lt;=X$7,0,$G38&gt;X$7,0,AND(X$7&gt;$G38,X$7&lt;$H38),$J38/12*0.5,$H38&lt;X$7,$J38/12)</f>
        <v>112.5</v>
      </c>
      <c r="Y38" s="23" cm="1">
        <f t="array" aca="1" ref="Y38" ca="1">_xlfn.IFS($F38&lt;=Y$7,0,$G38&gt;Y$7,0,AND(Y$7&gt;$G38,Y$7&lt;$H38),$J38/12*0.5,$H38&lt;Y$7,$J38/12)</f>
        <v>112.5</v>
      </c>
      <c r="Z38" s="23" cm="1">
        <f t="array" aca="1" ref="Z38" ca="1">_xlfn.IFS($F38&lt;=Z$7,0,$G38&gt;Z$7,0,AND(Z$7&gt;$G38,Z$7&lt;$H38),$J38/12*0.5,$H38&lt;Z$7,$J38/12)</f>
        <v>112.5</v>
      </c>
      <c r="AA38" s="23" cm="1">
        <f t="array" aca="1" ref="AA38" ca="1">_xlfn.IFS($F38&lt;=AA$7,0,$G38&gt;AA$7,0,AND(AA$7&gt;$G38,AA$7&lt;$H38),$J38/12*0.5,$H38&lt;AA$7,$J38/12)</f>
        <v>112.5</v>
      </c>
      <c r="AB38" s="23" cm="1">
        <f t="array" aca="1" ref="AB38" ca="1">_xlfn.IFS($F38&lt;=AB$7,0,$G38&gt;AB$7,0,AND(AB$7&gt;$G38,AB$7&lt;$H38),$J38/12*0.5,$H38&lt;AB$7,$J38/12)</f>
        <v>112.5</v>
      </c>
      <c r="AC38" s="23" cm="1">
        <f t="array" aca="1" ref="AC38" ca="1">_xlfn.IFS($F38&lt;=AC$7,0,$G38&gt;AC$7,0,AND(AC$7&gt;$G38,AC$7&lt;$H38),$L38/12*0.5,$H38&lt;AC$7,$L38/12)</f>
        <v>125</v>
      </c>
      <c r="AD38" s="23" cm="1">
        <f t="array" aca="1" ref="AD38" ca="1">_xlfn.IFS($F38&lt;=AD$7,0,$G38&gt;AD$7,0,AND(AD$7&gt;$G38,AD$7&lt;$H38),$L38/12*0.5,$H38&lt;AD$7,$L38/12)</f>
        <v>125</v>
      </c>
      <c r="AE38" s="23" cm="1">
        <f t="array" aca="1" ref="AE38" ca="1">_xlfn.IFS($F38&lt;=AE$7,0,$G38&gt;AE$7,0,AND(AE$7&gt;$G38,AE$7&lt;$H38),$L38/12*0.5,$H38&lt;AE$7,$L38/12)</f>
        <v>125</v>
      </c>
      <c r="AF38" s="23" cm="1">
        <f t="array" aca="1" ref="AF38" ca="1">_xlfn.IFS($F38&lt;=AF$7,0,$G38&gt;AF$7,0,AND(AF$7&gt;$G38,AF$7&lt;$H38),$L38/12*0.5,$H38&lt;AF$7,$L38/12)</f>
        <v>125</v>
      </c>
      <c r="AG38" s="23" cm="1">
        <f t="array" aca="1" ref="AG38" ca="1">_xlfn.IFS($F38&lt;=AG$7,0,$G38&gt;AG$7,0,AND(AG$7&gt;$G38,AG$7&lt;$H38),$L38/12*0.5,$H38&lt;AG$7,$L38/12)</f>
        <v>125</v>
      </c>
      <c r="AH38" s="23" cm="1">
        <f t="array" aca="1" ref="AH38" ca="1">_xlfn.IFS($F38&lt;=AH$7,0,$G38&gt;AH$7,0,AND(AH$7&gt;$G38,AH$7&lt;$H38),$L38/12*0.5,$H38&lt;AH$7,$L38/12)</f>
        <v>125</v>
      </c>
      <c r="AI38" s="23" cm="1">
        <f t="array" aca="1" ref="AI38" ca="1">_xlfn.IFS($F38&lt;=AI$7,0,$G38&gt;AI$7,0,AND(AI$7&gt;$G38,AI$7&lt;$H38),$L38/12*0.5,$H38&lt;AI$7,$L38/12)</f>
        <v>125</v>
      </c>
      <c r="AJ38" s="23" cm="1">
        <f t="array" aca="1" ref="AJ38" ca="1">_xlfn.IFS($F38&lt;=AJ$7,0,$G38&gt;AJ$7,0,AND(AJ$7&gt;$G38,AJ$7&lt;$H38),$L38/12*0.5,$H38&lt;AJ$7,$L38/12)</f>
        <v>125</v>
      </c>
      <c r="AK38" s="23" cm="1">
        <f t="array" aca="1" ref="AK38" ca="1">_xlfn.IFS($F38&lt;=AK$7,0,$G38&gt;AK$7,0,AND(AK$7&gt;$G38,AK$7&lt;$H38),$L38/12*0.5,$H38&lt;AK$7,$L38/12)</f>
        <v>125</v>
      </c>
      <c r="AL38" s="23" cm="1">
        <f t="array" aca="1" ref="AL38" ca="1">_xlfn.IFS($F38&lt;=AL$7,0,$G38&gt;AL$7,0,AND(AL$7&gt;$G38,AL$7&lt;$H38),$L38/12*0.5,$H38&lt;AL$7,$L38/12)</f>
        <v>125</v>
      </c>
      <c r="AM38" s="23" cm="1">
        <f t="array" aca="1" ref="AM38" ca="1">_xlfn.IFS($F38&lt;=AM$7,0,$G38&gt;AM$7,0,AND(AM$7&gt;$G38,AM$7&lt;$H38),$L38/12*0.5,$H38&lt;AM$7,$L38/12)</f>
        <v>125</v>
      </c>
      <c r="AN38" s="23" cm="1">
        <f t="array" aca="1" ref="AN38" ca="1">_xlfn.IFS($F38&lt;=AN$7,0,$G38&gt;AN$7,0,AND(AN$7&gt;$G38,AN$7&lt;$H38),$L38/12*0.5,$H38&lt;AN$7,$L38/12)</f>
        <v>125</v>
      </c>
      <c r="AO38" s="23" cm="1">
        <f t="array" aca="1" ref="AO38" ca="1">_xlfn.IFS($F38&lt;=AO$7,0,$G38&gt;AO$7,0,AND(AO$7&gt;$G38,AO$7&lt;$H38),$N38/12*0.5,$H38&lt;AO$7,$N38/12)</f>
        <v>129.16666666666666</v>
      </c>
      <c r="AP38" s="23" cm="1">
        <f t="array" aca="1" ref="AP38" ca="1">_xlfn.IFS($F38&lt;=AP$7,0,$G38&gt;AP$7,0,AND(AP$7&gt;$G38,AP$7&lt;$H38),$N38/12*0.5,$H38&lt;AP$7,$N38/12)</f>
        <v>129.16666666666666</v>
      </c>
      <c r="AQ38" s="23" cm="1">
        <f t="array" aca="1" ref="AQ38" ca="1">_xlfn.IFS($F38&lt;=AQ$7,0,$G38&gt;AQ$7,0,AND(AQ$7&gt;$G38,AQ$7&lt;$H38),$N38/12*0.5,$H38&lt;AQ$7,$N38/12)</f>
        <v>129.16666666666666</v>
      </c>
      <c r="AR38" s="23" cm="1">
        <f t="array" aca="1" ref="AR38" ca="1">_xlfn.IFS($F38&lt;=AR$7,0,$G38&gt;AR$7,0,AND(AR$7&gt;$G38,AR$7&lt;$H38),$N38/12*0.5,$H38&lt;AR$7,$N38/12)</f>
        <v>129.16666666666666</v>
      </c>
      <c r="AS38" s="23" cm="1">
        <f t="array" aca="1" ref="AS38" ca="1">_xlfn.IFS($F38&lt;=AS$7,0,$G38&gt;AS$7,0,AND(AS$7&gt;$G38,AS$7&lt;$H38),$N38/12*0.5,$H38&lt;AS$7,$N38/12)</f>
        <v>129.16666666666666</v>
      </c>
      <c r="AT38" s="23" cm="1">
        <f t="array" aca="1" ref="AT38" ca="1">_xlfn.IFS($F38&lt;=AT$7,0,$G38&gt;AT$7,0,AND(AT$7&gt;$G38,AT$7&lt;$H38),$N38/12*0.5,$H38&lt;AT$7,$N38/12)</f>
        <v>129.16666666666666</v>
      </c>
      <c r="AU38" s="23" cm="1">
        <f t="array" aca="1" ref="AU38" ca="1">_xlfn.IFS($F38&lt;=AU$7,0,$G38&gt;AU$7,0,AND(AU$7&gt;$G38,AU$7&lt;$H38),$N38/12*0.5,$H38&lt;AU$7,$N38/12)</f>
        <v>0</v>
      </c>
      <c r="AV38" s="23" cm="1">
        <f t="array" aca="1" ref="AV38" ca="1">_xlfn.IFS($F38&lt;=AV$7,0,$G38&gt;AV$7,0,AND(AV$7&gt;$G38,AV$7&lt;$H38),$N38/12*0.5,$H38&lt;AV$7,$N38/12)</f>
        <v>0</v>
      </c>
      <c r="AW38" s="23" cm="1">
        <f t="array" aca="1" ref="AW38" ca="1">_xlfn.IFS($F38&lt;=AW$7,0,$G38&gt;AW$7,0,AND(AW$7&gt;$G38,AW$7&lt;$H38),$N38/12*0.5,$H38&lt;AW$7,$N38/12)</f>
        <v>0</v>
      </c>
      <c r="AX38" s="23" cm="1">
        <f t="array" aca="1" ref="AX38" ca="1">_xlfn.IFS($F38&lt;=AX$7,0,$G38&gt;AX$7,0,AND(AX$7&gt;$G38,AX$7&lt;$H38),$N38/12*0.5,$H38&lt;AX$7,$N38/12)</f>
        <v>0</v>
      </c>
      <c r="AY38" s="23" cm="1">
        <f t="array" aca="1" ref="AY38" ca="1">_xlfn.IFS($F38&lt;=AY$7,0,$G38&gt;AY$7,0,AND(AY$7&gt;$G38,AY$7&lt;$H38),$N38/12*0.5,$H38&lt;AY$7,$N38/12)</f>
        <v>0</v>
      </c>
    </row>
    <row r="39" spans="1:51" ht="13" x14ac:dyDescent="0.15">
      <c r="A39" s="47"/>
      <c r="B39" s="87">
        <v>32</v>
      </c>
      <c r="C39" s="87" t="s">
        <v>72</v>
      </c>
      <c r="D39" s="88" t="s">
        <v>15</v>
      </c>
      <c r="E39" s="108">
        <v>45535</v>
      </c>
      <c r="F39" s="108">
        <v>45792</v>
      </c>
      <c r="G39" s="21">
        <f>E39+'Assumptions (START HERE)'!$C$17</f>
        <v>45715</v>
      </c>
      <c r="H39" s="21">
        <f>E39+'Assumptions (START HERE)'!$C$18</f>
        <v>45805</v>
      </c>
      <c r="I39" s="91"/>
      <c r="J39" s="23" cm="1">
        <f t="array" aca="1" ref="J39" ca="1">IF(ISBLANK(I39),
INDEX('Assumptions (START HERE)'!$B$23:$E$26,
MATCH(MID(CELL("filename",$A$1),FIND("]",CELL("filename",$A$1))+1,255),'Assumptions (START HERE)'!$B$23:$B$26,0),
MATCH(J$3,'Assumptions (START HERE)'!$B$23:$E$23,0)),I39)</f>
        <v>1350</v>
      </c>
      <c r="K39" s="91"/>
      <c r="L39" s="23" cm="1">
        <f t="array" aca="1" ref="L39" ca="1">IF(ISBLANK(K39),
INDEX('Assumptions (START HERE)'!$B$23:$E$26,
MATCH(MID(CELL("filename",$A$1),FIND("]",CELL("filename",$A$1))+1,255),'Assumptions (START HERE)'!$B$23:$B$26,0),
MATCH(L$3,'Assumptions (START HERE)'!$B$23:$E$23,0)),K39)</f>
        <v>1500</v>
      </c>
      <c r="M39" s="91"/>
      <c r="N39" s="23" cm="1">
        <f t="array" aca="1" ref="N39" ca="1">IF(ISBLANK(M39),
INDEX('Assumptions (START HERE)'!$B$23:$E$26,
MATCH(MID(CELL("filename",$A$1),FIND("]",CELL("filename",$A$1))+1,255),'Assumptions (START HERE)'!$B$23:$B$26,0),
MATCH(N$3,'Assumptions (START HERE)'!$B$23:$E$23,0)),M39)</f>
        <v>1550</v>
      </c>
      <c r="P39" s="23" cm="1">
        <f t="array" aca="1" ref="P39" ca="1">_xlfn.IFS($F39&lt;=P$7,0,$G39&gt;P$7,0,AND(P$7&gt;$G39,P$7&lt;$H39),$J39/12*0.5,$H39&lt;P$7,$J39/12)</f>
        <v>0</v>
      </c>
      <c r="Q39" s="23" cm="1">
        <f t="array" aca="1" ref="Q39" ca="1">_xlfn.IFS($F39&lt;=Q$7,0,$G39&gt;Q$7,0,AND(Q$7&gt;$G39,Q$7&lt;$H39),$J39/12*0.5,$H39&lt;Q$7,$J39/12)</f>
        <v>0</v>
      </c>
      <c r="R39" s="23" cm="1">
        <f t="array" aca="1" ref="R39" ca="1">_xlfn.IFS($F39&lt;=R$7,0,$G39&gt;R$7,0,AND(R$7&gt;$G39,R$7&lt;$H39),$J39/12*0.5,$H39&lt;R$7,$J39/12)</f>
        <v>56.25</v>
      </c>
      <c r="S39" s="23" cm="1">
        <f t="array" aca="1" ref="S39" ca="1">_xlfn.IFS($F39&lt;=S$7,0,$G39&gt;S$7,0,AND(S$7&gt;$G39,S$7&lt;$H39),$J39/12*0.5,$H39&lt;S$7,$J39/12)</f>
        <v>56.25</v>
      </c>
      <c r="T39" s="23" cm="1">
        <f t="array" aca="1" ref="T39" ca="1">_xlfn.IFS($F39&lt;=T$7,0,$G39&gt;T$7,0,AND(T$7&gt;$G39,T$7&lt;$H39),$J39/12*0.5,$H39&lt;T$7,$J39/12)</f>
        <v>56.25</v>
      </c>
      <c r="U39" s="23" cm="1">
        <f t="array" aca="1" ref="U39" ca="1">_xlfn.IFS($F39&lt;=U$7,0,$G39&gt;U$7,0,AND(U$7&gt;$G39,U$7&lt;$H39),$J39/12*0.5,$H39&lt;U$7,$J39/12)</f>
        <v>0</v>
      </c>
      <c r="V39" s="23" cm="1">
        <f t="array" aca="1" ref="V39" ca="1">_xlfn.IFS($F39&lt;=V$7,0,$G39&gt;V$7,0,AND(V$7&gt;$G39,V$7&lt;$H39),$J39/12*0.5,$H39&lt;V$7,$J39/12)</f>
        <v>0</v>
      </c>
      <c r="W39" s="23" cm="1">
        <f t="array" aca="1" ref="W39" ca="1">_xlfn.IFS($F39&lt;=W$7,0,$G39&gt;W$7,0,AND(W$7&gt;$G39,W$7&lt;$H39),$J39/12*0.5,$H39&lt;W$7,$J39/12)</f>
        <v>0</v>
      </c>
      <c r="X39" s="23" cm="1">
        <f t="array" aca="1" ref="X39" ca="1">_xlfn.IFS($F39&lt;=X$7,0,$G39&gt;X$7,0,AND(X$7&gt;$G39,X$7&lt;$H39),$J39/12*0.5,$H39&lt;X$7,$J39/12)</f>
        <v>0</v>
      </c>
      <c r="Y39" s="23" cm="1">
        <f t="array" aca="1" ref="Y39" ca="1">_xlfn.IFS($F39&lt;=Y$7,0,$G39&gt;Y$7,0,AND(Y$7&gt;$G39,Y$7&lt;$H39),$J39/12*0.5,$H39&lt;Y$7,$J39/12)</f>
        <v>0</v>
      </c>
      <c r="Z39" s="23" cm="1">
        <f t="array" aca="1" ref="Z39" ca="1">_xlfn.IFS($F39&lt;=Z$7,0,$G39&gt;Z$7,0,AND(Z$7&gt;$G39,Z$7&lt;$H39),$J39/12*0.5,$H39&lt;Z$7,$J39/12)</f>
        <v>0</v>
      </c>
      <c r="AA39" s="23" cm="1">
        <f t="array" aca="1" ref="AA39" ca="1">_xlfn.IFS($F39&lt;=AA$7,0,$G39&gt;AA$7,0,AND(AA$7&gt;$G39,AA$7&lt;$H39),$J39/12*0.5,$H39&lt;AA$7,$J39/12)</f>
        <v>0</v>
      </c>
      <c r="AB39" s="23" cm="1">
        <f t="array" aca="1" ref="AB39" ca="1">_xlfn.IFS($F39&lt;=AB$7,0,$G39&gt;AB$7,0,AND(AB$7&gt;$G39,AB$7&lt;$H39),$J39/12*0.5,$H39&lt;AB$7,$J39/12)</f>
        <v>0</v>
      </c>
      <c r="AC39" s="23" cm="1">
        <f t="array" aca="1" ref="AC39" ca="1">_xlfn.IFS($F39&lt;=AC$7,0,$G39&gt;AC$7,0,AND(AC$7&gt;$G39,AC$7&lt;$H39),$L39/12*0.5,$H39&lt;AC$7,$L39/12)</f>
        <v>0</v>
      </c>
      <c r="AD39" s="23" cm="1">
        <f t="array" aca="1" ref="AD39" ca="1">_xlfn.IFS($F39&lt;=AD$7,0,$G39&gt;AD$7,0,AND(AD$7&gt;$G39,AD$7&lt;$H39),$L39/12*0.5,$H39&lt;AD$7,$L39/12)</f>
        <v>0</v>
      </c>
      <c r="AE39" s="23" cm="1">
        <f t="array" aca="1" ref="AE39" ca="1">_xlfn.IFS($F39&lt;=AE$7,0,$G39&gt;AE$7,0,AND(AE$7&gt;$G39,AE$7&lt;$H39),$L39/12*0.5,$H39&lt;AE$7,$L39/12)</f>
        <v>0</v>
      </c>
      <c r="AF39" s="23" cm="1">
        <f t="array" aca="1" ref="AF39" ca="1">_xlfn.IFS($F39&lt;=AF$7,0,$G39&gt;AF$7,0,AND(AF$7&gt;$G39,AF$7&lt;$H39),$L39/12*0.5,$H39&lt;AF$7,$L39/12)</f>
        <v>0</v>
      </c>
      <c r="AG39" s="23" cm="1">
        <f t="array" aca="1" ref="AG39" ca="1">_xlfn.IFS($F39&lt;=AG$7,0,$G39&gt;AG$7,0,AND(AG$7&gt;$G39,AG$7&lt;$H39),$L39/12*0.5,$H39&lt;AG$7,$L39/12)</f>
        <v>0</v>
      </c>
      <c r="AH39" s="23" cm="1">
        <f t="array" aca="1" ref="AH39" ca="1">_xlfn.IFS($F39&lt;=AH$7,0,$G39&gt;AH$7,0,AND(AH$7&gt;$G39,AH$7&lt;$H39),$L39/12*0.5,$H39&lt;AH$7,$L39/12)</f>
        <v>0</v>
      </c>
      <c r="AI39" s="23" cm="1">
        <f t="array" aca="1" ref="AI39" ca="1">_xlfn.IFS($F39&lt;=AI$7,0,$G39&gt;AI$7,0,AND(AI$7&gt;$G39,AI$7&lt;$H39),$L39/12*0.5,$H39&lt;AI$7,$L39/12)</f>
        <v>0</v>
      </c>
      <c r="AJ39" s="23" cm="1">
        <f t="array" aca="1" ref="AJ39" ca="1">_xlfn.IFS($F39&lt;=AJ$7,0,$G39&gt;AJ$7,0,AND(AJ$7&gt;$G39,AJ$7&lt;$H39),$L39/12*0.5,$H39&lt;AJ$7,$L39/12)</f>
        <v>0</v>
      </c>
      <c r="AK39" s="23" cm="1">
        <f t="array" aca="1" ref="AK39" ca="1">_xlfn.IFS($F39&lt;=AK$7,0,$G39&gt;AK$7,0,AND(AK$7&gt;$G39,AK$7&lt;$H39),$L39/12*0.5,$H39&lt;AK$7,$L39/12)</f>
        <v>0</v>
      </c>
      <c r="AL39" s="23" cm="1">
        <f t="array" aca="1" ref="AL39" ca="1">_xlfn.IFS($F39&lt;=AL$7,0,$G39&gt;AL$7,0,AND(AL$7&gt;$G39,AL$7&lt;$H39),$L39/12*0.5,$H39&lt;AL$7,$L39/12)</f>
        <v>0</v>
      </c>
      <c r="AM39" s="23" cm="1">
        <f t="array" aca="1" ref="AM39" ca="1">_xlfn.IFS($F39&lt;=AM$7,0,$G39&gt;AM$7,0,AND(AM$7&gt;$G39,AM$7&lt;$H39),$L39/12*0.5,$H39&lt;AM$7,$L39/12)</f>
        <v>0</v>
      </c>
      <c r="AN39" s="23" cm="1">
        <f t="array" aca="1" ref="AN39" ca="1">_xlfn.IFS($F39&lt;=AN$7,0,$G39&gt;AN$7,0,AND(AN$7&gt;$G39,AN$7&lt;$H39),$L39/12*0.5,$H39&lt;AN$7,$L39/12)</f>
        <v>0</v>
      </c>
      <c r="AO39" s="23" cm="1">
        <f t="array" aca="1" ref="AO39" ca="1">_xlfn.IFS($F39&lt;=AO$7,0,$G39&gt;AO$7,0,AND(AO$7&gt;$G39,AO$7&lt;$H39),$N39/12*0.5,$H39&lt;AO$7,$N39/12)</f>
        <v>0</v>
      </c>
      <c r="AP39" s="23" cm="1">
        <f t="array" aca="1" ref="AP39" ca="1">_xlfn.IFS($F39&lt;=AP$7,0,$G39&gt;AP$7,0,AND(AP$7&gt;$G39,AP$7&lt;$H39),$N39/12*0.5,$H39&lt;AP$7,$N39/12)</f>
        <v>0</v>
      </c>
      <c r="AQ39" s="23" cm="1">
        <f t="array" aca="1" ref="AQ39" ca="1">_xlfn.IFS($F39&lt;=AQ$7,0,$G39&gt;AQ$7,0,AND(AQ$7&gt;$G39,AQ$7&lt;$H39),$N39/12*0.5,$H39&lt;AQ$7,$N39/12)</f>
        <v>0</v>
      </c>
      <c r="AR39" s="23" cm="1">
        <f t="array" aca="1" ref="AR39" ca="1">_xlfn.IFS($F39&lt;=AR$7,0,$G39&gt;AR$7,0,AND(AR$7&gt;$G39,AR$7&lt;$H39),$N39/12*0.5,$H39&lt;AR$7,$N39/12)</f>
        <v>0</v>
      </c>
      <c r="AS39" s="23" cm="1">
        <f t="array" aca="1" ref="AS39" ca="1">_xlfn.IFS($F39&lt;=AS$7,0,$G39&gt;AS$7,0,AND(AS$7&gt;$G39,AS$7&lt;$H39),$N39/12*0.5,$H39&lt;AS$7,$N39/12)</f>
        <v>0</v>
      </c>
      <c r="AT39" s="23" cm="1">
        <f t="array" aca="1" ref="AT39" ca="1">_xlfn.IFS($F39&lt;=AT$7,0,$G39&gt;AT$7,0,AND(AT$7&gt;$G39,AT$7&lt;$H39),$N39/12*0.5,$H39&lt;AT$7,$N39/12)</f>
        <v>0</v>
      </c>
      <c r="AU39" s="23" cm="1">
        <f t="array" aca="1" ref="AU39" ca="1">_xlfn.IFS($F39&lt;=AU$7,0,$G39&gt;AU$7,0,AND(AU$7&gt;$G39,AU$7&lt;$H39),$N39/12*0.5,$H39&lt;AU$7,$N39/12)</f>
        <v>0</v>
      </c>
      <c r="AV39" s="23" cm="1">
        <f t="array" aca="1" ref="AV39" ca="1">_xlfn.IFS($F39&lt;=AV$7,0,$G39&gt;AV$7,0,AND(AV$7&gt;$G39,AV$7&lt;$H39),$N39/12*0.5,$H39&lt;AV$7,$N39/12)</f>
        <v>0</v>
      </c>
      <c r="AW39" s="23" cm="1">
        <f t="array" aca="1" ref="AW39" ca="1">_xlfn.IFS($F39&lt;=AW$7,0,$G39&gt;AW$7,0,AND(AW$7&gt;$G39,AW$7&lt;$H39),$N39/12*0.5,$H39&lt;AW$7,$N39/12)</f>
        <v>0</v>
      </c>
      <c r="AX39" s="23" cm="1">
        <f t="array" aca="1" ref="AX39" ca="1">_xlfn.IFS($F39&lt;=AX$7,0,$G39&gt;AX$7,0,AND(AX$7&gt;$G39,AX$7&lt;$H39),$N39/12*0.5,$H39&lt;AX$7,$N39/12)</f>
        <v>0</v>
      </c>
      <c r="AY39" s="23" cm="1">
        <f t="array" aca="1" ref="AY39" ca="1">_xlfn.IFS($F39&lt;=AY$7,0,$G39&gt;AY$7,0,AND(AY$7&gt;$G39,AY$7&lt;$H39),$N39/12*0.5,$H39&lt;AY$7,$N39/12)</f>
        <v>0</v>
      </c>
    </row>
    <row r="40" spans="1:51" ht="13" x14ac:dyDescent="0.15">
      <c r="A40" s="47"/>
      <c r="B40" s="87">
        <v>33</v>
      </c>
      <c r="C40" s="87" t="s">
        <v>73</v>
      </c>
      <c r="D40" s="89" t="s">
        <v>13</v>
      </c>
      <c r="E40" s="108">
        <v>45535</v>
      </c>
      <c r="F40" s="108">
        <v>46068</v>
      </c>
      <c r="G40" s="21">
        <f>E40+'Assumptions (START HERE)'!$C$17</f>
        <v>45715</v>
      </c>
      <c r="H40" s="21">
        <f>E40+'Assumptions (START HERE)'!$C$18</f>
        <v>45805</v>
      </c>
      <c r="I40" s="91"/>
      <c r="J40" s="23" cm="1">
        <f t="array" aca="1" ref="J40" ca="1">IF(ISBLANK(I40),
INDEX('Assumptions (START HERE)'!$B$23:$E$26,
MATCH(MID(CELL("filename",$A$1),FIND("]",CELL("filename",$A$1))+1,255),'Assumptions (START HERE)'!$B$23:$B$26,0),
MATCH(J$3,'Assumptions (START HERE)'!$B$23:$E$23,0)),I40)</f>
        <v>1350</v>
      </c>
      <c r="K40" s="91"/>
      <c r="L40" s="23" cm="1">
        <f t="array" aca="1" ref="L40" ca="1">IF(ISBLANK(K40),
INDEX('Assumptions (START HERE)'!$B$23:$E$26,
MATCH(MID(CELL("filename",$A$1),FIND("]",CELL("filename",$A$1))+1,255),'Assumptions (START HERE)'!$B$23:$B$26,0),
MATCH(L$3,'Assumptions (START HERE)'!$B$23:$E$23,0)),K40)</f>
        <v>1500</v>
      </c>
      <c r="M40" s="91"/>
      <c r="N40" s="23" cm="1">
        <f t="array" aca="1" ref="N40" ca="1">IF(ISBLANK(M40),
INDEX('Assumptions (START HERE)'!$B$23:$E$26,
MATCH(MID(CELL("filename",$A$1),FIND("]",CELL("filename",$A$1))+1,255),'Assumptions (START HERE)'!$B$23:$B$26,0),
MATCH(N$3,'Assumptions (START HERE)'!$B$23:$E$23,0)),M40)</f>
        <v>1550</v>
      </c>
      <c r="P40" s="23" cm="1">
        <f t="array" aca="1" ref="P40" ca="1">_xlfn.IFS($F40&lt;=P$7,0,$G40&gt;P$7,0,AND(P$7&gt;$G40,P$7&lt;$H40),$J40/12*0.5,$H40&lt;P$7,$J40/12)</f>
        <v>0</v>
      </c>
      <c r="Q40" s="23" cm="1">
        <f t="array" aca="1" ref="Q40" ca="1">_xlfn.IFS($F40&lt;=Q$7,0,$G40&gt;Q$7,0,AND(Q$7&gt;$G40,Q$7&lt;$H40),$J40/12*0.5,$H40&lt;Q$7,$J40/12)</f>
        <v>0</v>
      </c>
      <c r="R40" s="23" cm="1">
        <f t="array" aca="1" ref="R40" ca="1">_xlfn.IFS($F40&lt;=R$7,0,$G40&gt;R$7,0,AND(R$7&gt;$G40,R$7&lt;$H40),$J40/12*0.5,$H40&lt;R$7,$J40/12)</f>
        <v>56.25</v>
      </c>
      <c r="S40" s="23" cm="1">
        <f t="array" aca="1" ref="S40" ca="1">_xlfn.IFS($F40&lt;=S$7,0,$G40&gt;S$7,0,AND(S$7&gt;$G40,S$7&lt;$H40),$J40/12*0.5,$H40&lt;S$7,$J40/12)</f>
        <v>56.25</v>
      </c>
      <c r="T40" s="23" cm="1">
        <f t="array" aca="1" ref="T40" ca="1">_xlfn.IFS($F40&lt;=T$7,0,$G40&gt;T$7,0,AND(T$7&gt;$G40,T$7&lt;$H40),$J40/12*0.5,$H40&lt;T$7,$J40/12)</f>
        <v>56.25</v>
      </c>
      <c r="U40" s="23" cm="1">
        <f t="array" aca="1" ref="U40" ca="1">_xlfn.IFS($F40&lt;=U$7,0,$G40&gt;U$7,0,AND(U$7&gt;$G40,U$7&lt;$H40),$J40/12*0.5,$H40&lt;U$7,$J40/12)</f>
        <v>112.5</v>
      </c>
      <c r="V40" s="23" cm="1">
        <f t="array" aca="1" ref="V40" ca="1">_xlfn.IFS($F40&lt;=V$7,0,$G40&gt;V$7,0,AND(V$7&gt;$G40,V$7&lt;$H40),$J40/12*0.5,$H40&lt;V$7,$J40/12)</f>
        <v>112.5</v>
      </c>
      <c r="W40" s="23" cm="1">
        <f t="array" aca="1" ref="W40" ca="1">_xlfn.IFS($F40&lt;=W$7,0,$G40&gt;W$7,0,AND(W$7&gt;$G40,W$7&lt;$H40),$J40/12*0.5,$H40&lt;W$7,$J40/12)</f>
        <v>112.5</v>
      </c>
      <c r="X40" s="23" cm="1">
        <f t="array" aca="1" ref="X40" ca="1">_xlfn.IFS($F40&lt;=X$7,0,$G40&gt;X$7,0,AND(X$7&gt;$G40,X$7&lt;$H40),$J40/12*0.5,$H40&lt;X$7,$J40/12)</f>
        <v>112.5</v>
      </c>
      <c r="Y40" s="23" cm="1">
        <f t="array" aca="1" ref="Y40" ca="1">_xlfn.IFS($F40&lt;=Y$7,0,$G40&gt;Y$7,0,AND(Y$7&gt;$G40,Y$7&lt;$H40),$J40/12*0.5,$H40&lt;Y$7,$J40/12)</f>
        <v>112.5</v>
      </c>
      <c r="Z40" s="23" cm="1">
        <f t="array" aca="1" ref="Z40" ca="1">_xlfn.IFS($F40&lt;=Z$7,0,$G40&gt;Z$7,0,AND(Z$7&gt;$G40,Z$7&lt;$H40),$J40/12*0.5,$H40&lt;Z$7,$J40/12)</f>
        <v>112.5</v>
      </c>
      <c r="AA40" s="23" cm="1">
        <f t="array" aca="1" ref="AA40" ca="1">_xlfn.IFS($F40&lt;=AA$7,0,$G40&gt;AA$7,0,AND(AA$7&gt;$G40,AA$7&lt;$H40),$J40/12*0.5,$H40&lt;AA$7,$J40/12)</f>
        <v>112.5</v>
      </c>
      <c r="AB40" s="23" cm="1">
        <f t="array" aca="1" ref="AB40" ca="1">_xlfn.IFS($F40&lt;=AB$7,0,$G40&gt;AB$7,0,AND(AB$7&gt;$G40,AB$7&lt;$H40),$J40/12*0.5,$H40&lt;AB$7,$J40/12)</f>
        <v>112.5</v>
      </c>
      <c r="AC40" s="23" cm="1">
        <f t="array" aca="1" ref="AC40" ca="1">_xlfn.IFS($F40&lt;=AC$7,0,$G40&gt;AC$7,0,AND(AC$7&gt;$G40,AC$7&lt;$H40),$L40/12*0.5,$H40&lt;AC$7,$L40/12)</f>
        <v>125</v>
      </c>
      <c r="AD40" s="23" cm="1">
        <f t="array" aca="1" ref="AD40" ca="1">_xlfn.IFS($F40&lt;=AD$7,0,$G40&gt;AD$7,0,AND(AD$7&gt;$G40,AD$7&lt;$H40),$L40/12*0.5,$H40&lt;AD$7,$L40/12)</f>
        <v>0</v>
      </c>
      <c r="AE40" s="23" cm="1">
        <f t="array" aca="1" ref="AE40" ca="1">_xlfn.IFS($F40&lt;=AE$7,0,$G40&gt;AE$7,0,AND(AE$7&gt;$G40,AE$7&lt;$H40),$L40/12*0.5,$H40&lt;AE$7,$L40/12)</f>
        <v>0</v>
      </c>
      <c r="AF40" s="23" cm="1">
        <f t="array" aca="1" ref="AF40" ca="1">_xlfn.IFS($F40&lt;=AF$7,0,$G40&gt;AF$7,0,AND(AF$7&gt;$G40,AF$7&lt;$H40),$L40/12*0.5,$H40&lt;AF$7,$L40/12)</f>
        <v>0</v>
      </c>
      <c r="AG40" s="23" cm="1">
        <f t="array" aca="1" ref="AG40" ca="1">_xlfn.IFS($F40&lt;=AG$7,0,$G40&gt;AG$7,0,AND(AG$7&gt;$G40,AG$7&lt;$H40),$L40/12*0.5,$H40&lt;AG$7,$L40/12)</f>
        <v>0</v>
      </c>
      <c r="AH40" s="23" cm="1">
        <f t="array" aca="1" ref="AH40" ca="1">_xlfn.IFS($F40&lt;=AH$7,0,$G40&gt;AH$7,0,AND(AH$7&gt;$G40,AH$7&lt;$H40),$L40/12*0.5,$H40&lt;AH$7,$L40/12)</f>
        <v>0</v>
      </c>
      <c r="AI40" s="23" cm="1">
        <f t="array" aca="1" ref="AI40" ca="1">_xlfn.IFS($F40&lt;=AI$7,0,$G40&gt;AI$7,0,AND(AI$7&gt;$G40,AI$7&lt;$H40),$L40/12*0.5,$H40&lt;AI$7,$L40/12)</f>
        <v>0</v>
      </c>
      <c r="AJ40" s="23" cm="1">
        <f t="array" aca="1" ref="AJ40" ca="1">_xlfn.IFS($F40&lt;=AJ$7,0,$G40&gt;AJ$7,0,AND(AJ$7&gt;$G40,AJ$7&lt;$H40),$L40/12*0.5,$H40&lt;AJ$7,$L40/12)</f>
        <v>0</v>
      </c>
      <c r="AK40" s="23" cm="1">
        <f t="array" aca="1" ref="AK40" ca="1">_xlfn.IFS($F40&lt;=AK$7,0,$G40&gt;AK$7,0,AND(AK$7&gt;$G40,AK$7&lt;$H40),$L40/12*0.5,$H40&lt;AK$7,$L40/12)</f>
        <v>0</v>
      </c>
      <c r="AL40" s="23" cm="1">
        <f t="array" aca="1" ref="AL40" ca="1">_xlfn.IFS($F40&lt;=AL$7,0,$G40&gt;AL$7,0,AND(AL$7&gt;$G40,AL$7&lt;$H40),$L40/12*0.5,$H40&lt;AL$7,$L40/12)</f>
        <v>0</v>
      </c>
      <c r="AM40" s="23" cm="1">
        <f t="array" aca="1" ref="AM40" ca="1">_xlfn.IFS($F40&lt;=AM$7,0,$G40&gt;AM$7,0,AND(AM$7&gt;$G40,AM$7&lt;$H40),$L40/12*0.5,$H40&lt;AM$7,$L40/12)</f>
        <v>0</v>
      </c>
      <c r="AN40" s="23" cm="1">
        <f t="array" aca="1" ref="AN40" ca="1">_xlfn.IFS($F40&lt;=AN$7,0,$G40&gt;AN$7,0,AND(AN$7&gt;$G40,AN$7&lt;$H40),$L40/12*0.5,$H40&lt;AN$7,$L40/12)</f>
        <v>0</v>
      </c>
      <c r="AO40" s="23" cm="1">
        <f t="array" aca="1" ref="AO40" ca="1">_xlfn.IFS($F40&lt;=AO$7,0,$G40&gt;AO$7,0,AND(AO$7&gt;$G40,AO$7&lt;$H40),$N40/12*0.5,$H40&lt;AO$7,$N40/12)</f>
        <v>0</v>
      </c>
      <c r="AP40" s="23" cm="1">
        <f t="array" aca="1" ref="AP40" ca="1">_xlfn.IFS($F40&lt;=AP$7,0,$G40&gt;AP$7,0,AND(AP$7&gt;$G40,AP$7&lt;$H40),$N40/12*0.5,$H40&lt;AP$7,$N40/12)</f>
        <v>0</v>
      </c>
      <c r="AQ40" s="23" cm="1">
        <f t="array" aca="1" ref="AQ40" ca="1">_xlfn.IFS($F40&lt;=AQ$7,0,$G40&gt;AQ$7,0,AND(AQ$7&gt;$G40,AQ$7&lt;$H40),$N40/12*0.5,$H40&lt;AQ$7,$N40/12)</f>
        <v>0</v>
      </c>
      <c r="AR40" s="23" cm="1">
        <f t="array" aca="1" ref="AR40" ca="1">_xlfn.IFS($F40&lt;=AR$7,0,$G40&gt;AR$7,0,AND(AR$7&gt;$G40,AR$7&lt;$H40),$N40/12*0.5,$H40&lt;AR$7,$N40/12)</f>
        <v>0</v>
      </c>
      <c r="AS40" s="23" cm="1">
        <f t="array" aca="1" ref="AS40" ca="1">_xlfn.IFS($F40&lt;=AS$7,0,$G40&gt;AS$7,0,AND(AS$7&gt;$G40,AS$7&lt;$H40),$N40/12*0.5,$H40&lt;AS$7,$N40/12)</f>
        <v>0</v>
      </c>
      <c r="AT40" s="23" cm="1">
        <f t="array" aca="1" ref="AT40" ca="1">_xlfn.IFS($F40&lt;=AT$7,0,$G40&gt;AT$7,0,AND(AT$7&gt;$G40,AT$7&lt;$H40),$N40/12*0.5,$H40&lt;AT$7,$N40/12)</f>
        <v>0</v>
      </c>
      <c r="AU40" s="23" cm="1">
        <f t="array" aca="1" ref="AU40" ca="1">_xlfn.IFS($F40&lt;=AU$7,0,$G40&gt;AU$7,0,AND(AU$7&gt;$G40,AU$7&lt;$H40),$N40/12*0.5,$H40&lt;AU$7,$N40/12)</f>
        <v>0</v>
      </c>
      <c r="AV40" s="23" cm="1">
        <f t="array" aca="1" ref="AV40" ca="1">_xlfn.IFS($F40&lt;=AV$7,0,$G40&gt;AV$7,0,AND(AV$7&gt;$G40,AV$7&lt;$H40),$N40/12*0.5,$H40&lt;AV$7,$N40/12)</f>
        <v>0</v>
      </c>
      <c r="AW40" s="23" cm="1">
        <f t="array" aca="1" ref="AW40" ca="1">_xlfn.IFS($F40&lt;=AW$7,0,$G40&gt;AW$7,0,AND(AW$7&gt;$G40,AW$7&lt;$H40),$N40/12*0.5,$H40&lt;AW$7,$N40/12)</f>
        <v>0</v>
      </c>
      <c r="AX40" s="23" cm="1">
        <f t="array" aca="1" ref="AX40" ca="1">_xlfn.IFS($F40&lt;=AX$7,0,$G40&gt;AX$7,0,AND(AX$7&gt;$G40,AX$7&lt;$H40),$N40/12*0.5,$H40&lt;AX$7,$N40/12)</f>
        <v>0</v>
      </c>
      <c r="AY40" s="23" cm="1">
        <f t="array" aca="1" ref="AY40" ca="1">_xlfn.IFS($F40&lt;=AY$7,0,$G40&gt;AY$7,0,AND(AY$7&gt;$G40,AY$7&lt;$H40),$N40/12*0.5,$H40&lt;AY$7,$N40/12)</f>
        <v>0</v>
      </c>
    </row>
    <row r="41" spans="1:51" ht="13" x14ac:dyDescent="0.15">
      <c r="A41" s="47"/>
      <c r="B41" s="87">
        <v>34</v>
      </c>
      <c r="C41" s="87" t="s">
        <v>74</v>
      </c>
      <c r="D41" s="88" t="s">
        <v>17</v>
      </c>
      <c r="E41" s="108">
        <v>45553</v>
      </c>
      <c r="F41" s="109">
        <v>45884</v>
      </c>
      <c r="G41" s="21">
        <f>E41+'Assumptions (START HERE)'!$C$17</f>
        <v>45733</v>
      </c>
      <c r="H41" s="21">
        <f>E41+'Assumptions (START HERE)'!$C$18</f>
        <v>45823</v>
      </c>
      <c r="I41" s="91"/>
      <c r="J41" s="23" cm="1">
        <f t="array" aca="1" ref="J41" ca="1">IF(ISBLANK(I41),
INDEX('Assumptions (START HERE)'!$B$23:$E$26,
MATCH(MID(CELL("filename",$A$1),FIND("]",CELL("filename",$A$1))+1,255),'Assumptions (START HERE)'!$B$23:$B$26,0),
MATCH(J$3,'Assumptions (START HERE)'!$B$23:$E$23,0)),I41)</f>
        <v>1350</v>
      </c>
      <c r="K41" s="91"/>
      <c r="L41" s="23" cm="1">
        <f t="array" aca="1" ref="L41" ca="1">IF(ISBLANK(K41),
INDEX('Assumptions (START HERE)'!$B$23:$E$26,
MATCH(MID(CELL("filename",$A$1),FIND("]",CELL("filename",$A$1))+1,255),'Assumptions (START HERE)'!$B$23:$B$26,0),
MATCH(L$3,'Assumptions (START HERE)'!$B$23:$E$23,0)),K41)</f>
        <v>1500</v>
      </c>
      <c r="M41" s="91"/>
      <c r="N41" s="23" cm="1">
        <f t="array" aca="1" ref="N41" ca="1">IF(ISBLANK(M41),
INDEX('Assumptions (START HERE)'!$B$23:$E$26,
MATCH(MID(CELL("filename",$A$1),FIND("]",CELL("filename",$A$1))+1,255),'Assumptions (START HERE)'!$B$23:$B$26,0),
MATCH(N$3,'Assumptions (START HERE)'!$B$23:$E$23,0)),M41)</f>
        <v>1550</v>
      </c>
      <c r="P41" s="23" cm="1">
        <f t="array" aca="1" ref="P41" ca="1">_xlfn.IFS($F41&lt;=P$7,0,$G41&gt;P$7,0,AND(P$7&gt;$G41,P$7&lt;$H41),$J41/12*0.5,$H41&lt;P$7,$J41/12)</f>
        <v>0</v>
      </c>
      <c r="Q41" s="23" cm="1">
        <f t="array" aca="1" ref="Q41" ca="1">_xlfn.IFS($F41&lt;=Q$7,0,$G41&gt;Q$7,0,AND(Q$7&gt;$G41,Q$7&lt;$H41),$J41/12*0.5,$H41&lt;Q$7,$J41/12)</f>
        <v>0</v>
      </c>
      <c r="R41" s="23" cm="1">
        <f t="array" aca="1" ref="R41" ca="1">_xlfn.IFS($F41&lt;=R$7,0,$G41&gt;R$7,0,AND(R$7&gt;$G41,R$7&lt;$H41),$J41/12*0.5,$H41&lt;R$7,$J41/12)</f>
        <v>0</v>
      </c>
      <c r="S41" s="23" cm="1">
        <f t="array" aca="1" ref="S41" ca="1">_xlfn.IFS($F41&lt;=S$7,0,$G41&gt;S$7,0,AND(S$7&gt;$G41,S$7&lt;$H41),$J41/12*0.5,$H41&lt;S$7,$J41/12)</f>
        <v>56.25</v>
      </c>
      <c r="T41" s="23" cm="1">
        <f t="array" aca="1" ref="T41" ca="1">_xlfn.IFS($F41&lt;=T$7,0,$G41&gt;T$7,0,AND(T$7&gt;$G41,T$7&lt;$H41),$J41/12*0.5,$H41&lt;T$7,$J41/12)</f>
        <v>56.25</v>
      </c>
      <c r="U41" s="23" cm="1">
        <f t="array" aca="1" ref="U41" ca="1">_xlfn.IFS($F41&lt;=U$7,0,$G41&gt;U$7,0,AND(U$7&gt;$G41,U$7&lt;$H41),$J41/12*0.5,$H41&lt;U$7,$J41/12)</f>
        <v>56.25</v>
      </c>
      <c r="V41" s="23" cm="1">
        <f t="array" aca="1" ref="V41" ca="1">_xlfn.IFS($F41&lt;=V$7,0,$G41&gt;V$7,0,AND(V$7&gt;$G41,V$7&lt;$H41),$J41/12*0.5,$H41&lt;V$7,$J41/12)</f>
        <v>112.5</v>
      </c>
      <c r="W41" s="23" cm="1">
        <f t="array" aca="1" ref="W41" ca="1">_xlfn.IFS($F41&lt;=W$7,0,$G41&gt;W$7,0,AND(W$7&gt;$G41,W$7&lt;$H41),$J41/12*0.5,$H41&lt;W$7,$J41/12)</f>
        <v>112.5</v>
      </c>
      <c r="X41" s="23" cm="1">
        <f t="array" aca="1" ref="X41" ca="1">_xlfn.IFS($F41&lt;=X$7,0,$G41&gt;X$7,0,AND(X$7&gt;$G41,X$7&lt;$H41),$J41/12*0.5,$H41&lt;X$7,$J41/12)</f>
        <v>0</v>
      </c>
      <c r="Y41" s="23" cm="1">
        <f t="array" aca="1" ref="Y41" ca="1">_xlfn.IFS($F41&lt;=Y$7,0,$G41&gt;Y$7,0,AND(Y$7&gt;$G41,Y$7&lt;$H41),$J41/12*0.5,$H41&lt;Y$7,$J41/12)</f>
        <v>0</v>
      </c>
      <c r="Z41" s="23" cm="1">
        <f t="array" aca="1" ref="Z41" ca="1">_xlfn.IFS($F41&lt;=Z$7,0,$G41&gt;Z$7,0,AND(Z$7&gt;$G41,Z$7&lt;$H41),$J41/12*0.5,$H41&lt;Z$7,$J41/12)</f>
        <v>0</v>
      </c>
      <c r="AA41" s="23" cm="1">
        <f t="array" aca="1" ref="AA41" ca="1">_xlfn.IFS($F41&lt;=AA$7,0,$G41&gt;AA$7,0,AND(AA$7&gt;$G41,AA$7&lt;$H41),$J41/12*0.5,$H41&lt;AA$7,$J41/12)</f>
        <v>0</v>
      </c>
      <c r="AB41" s="23" cm="1">
        <f t="array" aca="1" ref="AB41" ca="1">_xlfn.IFS($F41&lt;=AB$7,0,$G41&gt;AB$7,0,AND(AB$7&gt;$G41,AB$7&lt;$H41),$J41/12*0.5,$H41&lt;AB$7,$J41/12)</f>
        <v>0</v>
      </c>
      <c r="AC41" s="23" cm="1">
        <f t="array" aca="1" ref="AC41" ca="1">_xlfn.IFS($F41&lt;=AC$7,0,$G41&gt;AC$7,0,AND(AC$7&gt;$G41,AC$7&lt;$H41),$L41/12*0.5,$H41&lt;AC$7,$L41/12)</f>
        <v>0</v>
      </c>
      <c r="AD41" s="23" cm="1">
        <f t="array" aca="1" ref="AD41" ca="1">_xlfn.IFS($F41&lt;=AD$7,0,$G41&gt;AD$7,0,AND(AD$7&gt;$G41,AD$7&lt;$H41),$L41/12*0.5,$H41&lt;AD$7,$L41/12)</f>
        <v>0</v>
      </c>
      <c r="AE41" s="23" cm="1">
        <f t="array" aca="1" ref="AE41" ca="1">_xlfn.IFS($F41&lt;=AE$7,0,$G41&gt;AE$7,0,AND(AE$7&gt;$G41,AE$7&lt;$H41),$L41/12*0.5,$H41&lt;AE$7,$L41/12)</f>
        <v>0</v>
      </c>
      <c r="AF41" s="23" cm="1">
        <f t="array" aca="1" ref="AF41" ca="1">_xlfn.IFS($F41&lt;=AF$7,0,$G41&gt;AF$7,0,AND(AF$7&gt;$G41,AF$7&lt;$H41),$L41/12*0.5,$H41&lt;AF$7,$L41/12)</f>
        <v>0</v>
      </c>
      <c r="AG41" s="23" cm="1">
        <f t="array" aca="1" ref="AG41" ca="1">_xlfn.IFS($F41&lt;=AG$7,0,$G41&gt;AG$7,0,AND(AG$7&gt;$G41,AG$7&lt;$H41),$L41/12*0.5,$H41&lt;AG$7,$L41/12)</f>
        <v>0</v>
      </c>
      <c r="AH41" s="23" cm="1">
        <f t="array" aca="1" ref="AH41" ca="1">_xlfn.IFS($F41&lt;=AH$7,0,$G41&gt;AH$7,0,AND(AH$7&gt;$G41,AH$7&lt;$H41),$L41/12*0.5,$H41&lt;AH$7,$L41/12)</f>
        <v>0</v>
      </c>
      <c r="AI41" s="23" cm="1">
        <f t="array" aca="1" ref="AI41" ca="1">_xlfn.IFS($F41&lt;=AI$7,0,$G41&gt;AI$7,0,AND(AI$7&gt;$G41,AI$7&lt;$H41),$L41/12*0.5,$H41&lt;AI$7,$L41/12)</f>
        <v>0</v>
      </c>
      <c r="AJ41" s="23" cm="1">
        <f t="array" aca="1" ref="AJ41" ca="1">_xlfn.IFS($F41&lt;=AJ$7,0,$G41&gt;AJ$7,0,AND(AJ$7&gt;$G41,AJ$7&lt;$H41),$L41/12*0.5,$H41&lt;AJ$7,$L41/12)</f>
        <v>0</v>
      </c>
      <c r="AK41" s="23" cm="1">
        <f t="array" aca="1" ref="AK41" ca="1">_xlfn.IFS($F41&lt;=AK$7,0,$G41&gt;AK$7,0,AND(AK$7&gt;$G41,AK$7&lt;$H41),$L41/12*0.5,$H41&lt;AK$7,$L41/12)</f>
        <v>0</v>
      </c>
      <c r="AL41" s="23" cm="1">
        <f t="array" aca="1" ref="AL41" ca="1">_xlfn.IFS($F41&lt;=AL$7,0,$G41&gt;AL$7,0,AND(AL$7&gt;$G41,AL$7&lt;$H41),$L41/12*0.5,$H41&lt;AL$7,$L41/12)</f>
        <v>0</v>
      </c>
      <c r="AM41" s="23" cm="1">
        <f t="array" aca="1" ref="AM41" ca="1">_xlfn.IFS($F41&lt;=AM$7,0,$G41&gt;AM$7,0,AND(AM$7&gt;$G41,AM$7&lt;$H41),$L41/12*0.5,$H41&lt;AM$7,$L41/12)</f>
        <v>0</v>
      </c>
      <c r="AN41" s="23" cm="1">
        <f t="array" aca="1" ref="AN41" ca="1">_xlfn.IFS($F41&lt;=AN$7,0,$G41&gt;AN$7,0,AND(AN$7&gt;$G41,AN$7&lt;$H41),$L41/12*0.5,$H41&lt;AN$7,$L41/12)</f>
        <v>0</v>
      </c>
      <c r="AO41" s="23" cm="1">
        <f t="array" aca="1" ref="AO41" ca="1">_xlfn.IFS($F41&lt;=AO$7,0,$G41&gt;AO$7,0,AND(AO$7&gt;$G41,AO$7&lt;$H41),$N41/12*0.5,$H41&lt;AO$7,$N41/12)</f>
        <v>0</v>
      </c>
      <c r="AP41" s="23" cm="1">
        <f t="array" aca="1" ref="AP41" ca="1">_xlfn.IFS($F41&lt;=AP$7,0,$G41&gt;AP$7,0,AND(AP$7&gt;$G41,AP$7&lt;$H41),$N41/12*0.5,$H41&lt;AP$7,$N41/12)</f>
        <v>0</v>
      </c>
      <c r="AQ41" s="23" cm="1">
        <f t="array" aca="1" ref="AQ41" ca="1">_xlfn.IFS($F41&lt;=AQ$7,0,$G41&gt;AQ$7,0,AND(AQ$7&gt;$G41,AQ$7&lt;$H41),$N41/12*0.5,$H41&lt;AQ$7,$N41/12)</f>
        <v>0</v>
      </c>
      <c r="AR41" s="23" cm="1">
        <f t="array" aca="1" ref="AR41" ca="1">_xlfn.IFS($F41&lt;=AR$7,0,$G41&gt;AR$7,0,AND(AR$7&gt;$G41,AR$7&lt;$H41),$N41/12*0.5,$H41&lt;AR$7,$N41/12)</f>
        <v>0</v>
      </c>
      <c r="AS41" s="23" cm="1">
        <f t="array" aca="1" ref="AS41" ca="1">_xlfn.IFS($F41&lt;=AS$7,0,$G41&gt;AS$7,0,AND(AS$7&gt;$G41,AS$7&lt;$H41),$N41/12*0.5,$H41&lt;AS$7,$N41/12)</f>
        <v>0</v>
      </c>
      <c r="AT41" s="23" cm="1">
        <f t="array" aca="1" ref="AT41" ca="1">_xlfn.IFS($F41&lt;=AT$7,0,$G41&gt;AT$7,0,AND(AT$7&gt;$G41,AT$7&lt;$H41),$N41/12*0.5,$H41&lt;AT$7,$N41/12)</f>
        <v>0</v>
      </c>
      <c r="AU41" s="23" cm="1">
        <f t="array" aca="1" ref="AU41" ca="1">_xlfn.IFS($F41&lt;=AU$7,0,$G41&gt;AU$7,0,AND(AU$7&gt;$G41,AU$7&lt;$H41),$N41/12*0.5,$H41&lt;AU$7,$N41/12)</f>
        <v>0</v>
      </c>
      <c r="AV41" s="23" cm="1">
        <f t="array" aca="1" ref="AV41" ca="1">_xlfn.IFS($F41&lt;=AV$7,0,$G41&gt;AV$7,0,AND(AV$7&gt;$G41,AV$7&lt;$H41),$N41/12*0.5,$H41&lt;AV$7,$N41/12)</f>
        <v>0</v>
      </c>
      <c r="AW41" s="23" cm="1">
        <f t="array" aca="1" ref="AW41" ca="1">_xlfn.IFS($F41&lt;=AW$7,0,$G41&gt;AW$7,0,AND(AW$7&gt;$G41,AW$7&lt;$H41),$N41/12*0.5,$H41&lt;AW$7,$N41/12)</f>
        <v>0</v>
      </c>
      <c r="AX41" s="23" cm="1">
        <f t="array" aca="1" ref="AX41" ca="1">_xlfn.IFS($F41&lt;=AX$7,0,$G41&gt;AX$7,0,AND(AX$7&gt;$G41,AX$7&lt;$H41),$N41/12*0.5,$H41&lt;AX$7,$N41/12)</f>
        <v>0</v>
      </c>
      <c r="AY41" s="23" cm="1">
        <f t="array" aca="1" ref="AY41" ca="1">_xlfn.IFS($F41&lt;=AY$7,0,$G41&gt;AY$7,0,AND(AY$7&gt;$G41,AY$7&lt;$H41),$N41/12*0.5,$H41&lt;AY$7,$N41/12)</f>
        <v>0</v>
      </c>
    </row>
    <row r="42" spans="1:51" ht="13" x14ac:dyDescent="0.15">
      <c r="A42" s="47"/>
      <c r="B42" s="87">
        <v>35</v>
      </c>
      <c r="C42" s="87" t="s">
        <v>75</v>
      </c>
      <c r="D42" s="88" t="s">
        <v>14</v>
      </c>
      <c r="E42" s="108">
        <v>45571</v>
      </c>
      <c r="F42" s="108">
        <v>46068</v>
      </c>
      <c r="G42" s="21">
        <f>E42+'Assumptions (START HERE)'!$C$17</f>
        <v>45751</v>
      </c>
      <c r="H42" s="21">
        <f>E42+'Assumptions (START HERE)'!$C$18</f>
        <v>45841</v>
      </c>
      <c r="I42" s="91"/>
      <c r="J42" s="23" cm="1">
        <f t="array" aca="1" ref="J42" ca="1">IF(ISBLANK(I42),
INDEX('Assumptions (START HERE)'!$B$23:$E$26,
MATCH(MID(CELL("filename",$A$1),FIND("]",CELL("filename",$A$1))+1,255),'Assumptions (START HERE)'!$B$23:$B$26,0),
MATCH(J$3,'Assumptions (START HERE)'!$B$23:$E$23,0)),I42)</f>
        <v>1350</v>
      </c>
      <c r="K42" s="91"/>
      <c r="L42" s="23" cm="1">
        <f t="array" aca="1" ref="L42" ca="1">IF(ISBLANK(K42),
INDEX('Assumptions (START HERE)'!$B$23:$E$26,
MATCH(MID(CELL("filename",$A$1),FIND("]",CELL("filename",$A$1))+1,255),'Assumptions (START HERE)'!$B$23:$B$26,0),
MATCH(L$3,'Assumptions (START HERE)'!$B$23:$E$23,0)),K42)</f>
        <v>1500</v>
      </c>
      <c r="M42" s="91"/>
      <c r="N42" s="23" cm="1">
        <f t="array" aca="1" ref="N42" ca="1">IF(ISBLANK(M42),
INDEX('Assumptions (START HERE)'!$B$23:$E$26,
MATCH(MID(CELL("filename",$A$1),FIND("]",CELL("filename",$A$1))+1,255),'Assumptions (START HERE)'!$B$23:$B$26,0),
MATCH(N$3,'Assumptions (START HERE)'!$B$23:$E$23,0)),M42)</f>
        <v>1550</v>
      </c>
      <c r="P42" s="23" cm="1">
        <f t="array" aca="1" ref="P42" ca="1">_xlfn.IFS($F42&lt;=P$7,0,$G42&gt;P$7,0,AND(P$7&gt;$G42,P$7&lt;$H42),$J42/12*0.5,$H42&lt;P$7,$J42/12)</f>
        <v>0</v>
      </c>
      <c r="Q42" s="23" cm="1">
        <f t="array" aca="1" ref="Q42" ca="1">_xlfn.IFS($F42&lt;=Q$7,0,$G42&gt;Q$7,0,AND(Q$7&gt;$G42,Q$7&lt;$H42),$J42/12*0.5,$H42&lt;Q$7,$J42/12)</f>
        <v>0</v>
      </c>
      <c r="R42" s="23" cm="1">
        <f t="array" aca="1" ref="R42" ca="1">_xlfn.IFS($F42&lt;=R$7,0,$G42&gt;R$7,0,AND(R$7&gt;$G42,R$7&lt;$H42),$J42/12*0.5,$H42&lt;R$7,$J42/12)</f>
        <v>0</v>
      </c>
      <c r="S42" s="23" cm="1">
        <f t="array" aca="1" ref="S42" ca="1">_xlfn.IFS($F42&lt;=S$7,0,$G42&gt;S$7,0,AND(S$7&gt;$G42,S$7&lt;$H42),$J42/12*0.5,$H42&lt;S$7,$J42/12)</f>
        <v>0</v>
      </c>
      <c r="T42" s="23" cm="1">
        <f t="array" aca="1" ref="T42" ca="1">_xlfn.IFS($F42&lt;=T$7,0,$G42&gt;T$7,0,AND(T$7&gt;$G42,T$7&lt;$H42),$J42/12*0.5,$H42&lt;T$7,$J42/12)</f>
        <v>56.25</v>
      </c>
      <c r="U42" s="23" cm="1">
        <f t="array" aca="1" ref="U42" ca="1">_xlfn.IFS($F42&lt;=U$7,0,$G42&gt;U$7,0,AND(U$7&gt;$G42,U$7&lt;$H42),$J42/12*0.5,$H42&lt;U$7,$J42/12)</f>
        <v>56.25</v>
      </c>
      <c r="V42" s="23" cm="1">
        <f t="array" aca="1" ref="V42" ca="1">_xlfn.IFS($F42&lt;=V$7,0,$G42&gt;V$7,0,AND(V$7&gt;$G42,V$7&lt;$H42),$J42/12*0.5,$H42&lt;V$7,$J42/12)</f>
        <v>56.25</v>
      </c>
      <c r="W42" s="23" cm="1">
        <f t="array" aca="1" ref="W42" ca="1">_xlfn.IFS($F42&lt;=W$7,0,$G42&gt;W$7,0,AND(W$7&gt;$G42,W$7&lt;$H42),$J42/12*0.5,$H42&lt;W$7,$J42/12)</f>
        <v>112.5</v>
      </c>
      <c r="X42" s="23" cm="1">
        <f t="array" aca="1" ref="X42" ca="1">_xlfn.IFS($F42&lt;=X$7,0,$G42&gt;X$7,0,AND(X$7&gt;$G42,X$7&lt;$H42),$J42/12*0.5,$H42&lt;X$7,$J42/12)</f>
        <v>112.5</v>
      </c>
      <c r="Y42" s="23" cm="1">
        <f t="array" aca="1" ref="Y42" ca="1">_xlfn.IFS($F42&lt;=Y$7,0,$G42&gt;Y$7,0,AND(Y$7&gt;$G42,Y$7&lt;$H42),$J42/12*0.5,$H42&lt;Y$7,$J42/12)</f>
        <v>112.5</v>
      </c>
      <c r="Z42" s="23" cm="1">
        <f t="array" aca="1" ref="Z42" ca="1">_xlfn.IFS($F42&lt;=Z$7,0,$G42&gt;Z$7,0,AND(Z$7&gt;$G42,Z$7&lt;$H42),$J42/12*0.5,$H42&lt;Z$7,$J42/12)</f>
        <v>112.5</v>
      </c>
      <c r="AA42" s="23" cm="1">
        <f t="array" aca="1" ref="AA42" ca="1">_xlfn.IFS($F42&lt;=AA$7,0,$G42&gt;AA$7,0,AND(AA$7&gt;$G42,AA$7&lt;$H42),$J42/12*0.5,$H42&lt;AA$7,$J42/12)</f>
        <v>112.5</v>
      </c>
      <c r="AB42" s="23" cm="1">
        <f t="array" aca="1" ref="AB42" ca="1">_xlfn.IFS($F42&lt;=AB$7,0,$G42&gt;AB$7,0,AND(AB$7&gt;$G42,AB$7&lt;$H42),$J42/12*0.5,$H42&lt;AB$7,$J42/12)</f>
        <v>112.5</v>
      </c>
      <c r="AC42" s="23" cm="1">
        <f t="array" aca="1" ref="AC42" ca="1">_xlfn.IFS($F42&lt;=AC$7,0,$G42&gt;AC$7,0,AND(AC$7&gt;$G42,AC$7&lt;$H42),$L42/12*0.5,$H42&lt;AC$7,$L42/12)</f>
        <v>125</v>
      </c>
      <c r="AD42" s="23" cm="1">
        <f t="array" aca="1" ref="AD42" ca="1">_xlfn.IFS($F42&lt;=AD$7,0,$G42&gt;AD$7,0,AND(AD$7&gt;$G42,AD$7&lt;$H42),$L42/12*0.5,$H42&lt;AD$7,$L42/12)</f>
        <v>0</v>
      </c>
      <c r="AE42" s="23" cm="1">
        <f t="array" aca="1" ref="AE42" ca="1">_xlfn.IFS($F42&lt;=AE$7,0,$G42&gt;AE$7,0,AND(AE$7&gt;$G42,AE$7&lt;$H42),$L42/12*0.5,$H42&lt;AE$7,$L42/12)</f>
        <v>0</v>
      </c>
      <c r="AF42" s="23" cm="1">
        <f t="array" aca="1" ref="AF42" ca="1">_xlfn.IFS($F42&lt;=AF$7,0,$G42&gt;AF$7,0,AND(AF$7&gt;$G42,AF$7&lt;$H42),$L42/12*0.5,$H42&lt;AF$7,$L42/12)</f>
        <v>0</v>
      </c>
      <c r="AG42" s="23" cm="1">
        <f t="array" aca="1" ref="AG42" ca="1">_xlfn.IFS($F42&lt;=AG$7,0,$G42&gt;AG$7,0,AND(AG$7&gt;$G42,AG$7&lt;$H42),$L42/12*0.5,$H42&lt;AG$7,$L42/12)</f>
        <v>0</v>
      </c>
      <c r="AH42" s="23" cm="1">
        <f t="array" aca="1" ref="AH42" ca="1">_xlfn.IFS($F42&lt;=AH$7,0,$G42&gt;AH$7,0,AND(AH$7&gt;$G42,AH$7&lt;$H42),$L42/12*0.5,$H42&lt;AH$7,$L42/12)</f>
        <v>0</v>
      </c>
      <c r="AI42" s="23" cm="1">
        <f t="array" aca="1" ref="AI42" ca="1">_xlfn.IFS($F42&lt;=AI$7,0,$G42&gt;AI$7,0,AND(AI$7&gt;$G42,AI$7&lt;$H42),$L42/12*0.5,$H42&lt;AI$7,$L42/12)</f>
        <v>0</v>
      </c>
      <c r="AJ42" s="23" cm="1">
        <f t="array" aca="1" ref="AJ42" ca="1">_xlfn.IFS($F42&lt;=AJ$7,0,$G42&gt;AJ$7,0,AND(AJ$7&gt;$G42,AJ$7&lt;$H42),$L42/12*0.5,$H42&lt;AJ$7,$L42/12)</f>
        <v>0</v>
      </c>
      <c r="AK42" s="23" cm="1">
        <f t="array" aca="1" ref="AK42" ca="1">_xlfn.IFS($F42&lt;=AK$7,0,$G42&gt;AK$7,0,AND(AK$7&gt;$G42,AK$7&lt;$H42),$L42/12*0.5,$H42&lt;AK$7,$L42/12)</f>
        <v>0</v>
      </c>
      <c r="AL42" s="23" cm="1">
        <f t="array" aca="1" ref="AL42" ca="1">_xlfn.IFS($F42&lt;=AL$7,0,$G42&gt;AL$7,0,AND(AL$7&gt;$G42,AL$7&lt;$H42),$L42/12*0.5,$H42&lt;AL$7,$L42/12)</f>
        <v>0</v>
      </c>
      <c r="AM42" s="23" cm="1">
        <f t="array" aca="1" ref="AM42" ca="1">_xlfn.IFS($F42&lt;=AM$7,0,$G42&gt;AM$7,0,AND(AM$7&gt;$G42,AM$7&lt;$H42),$L42/12*0.5,$H42&lt;AM$7,$L42/12)</f>
        <v>0</v>
      </c>
      <c r="AN42" s="23" cm="1">
        <f t="array" aca="1" ref="AN42" ca="1">_xlfn.IFS($F42&lt;=AN$7,0,$G42&gt;AN$7,0,AND(AN$7&gt;$G42,AN$7&lt;$H42),$L42/12*0.5,$H42&lt;AN$7,$L42/12)</f>
        <v>0</v>
      </c>
      <c r="AO42" s="23" cm="1">
        <f t="array" aca="1" ref="AO42" ca="1">_xlfn.IFS($F42&lt;=AO$7,0,$G42&gt;AO$7,0,AND(AO$7&gt;$G42,AO$7&lt;$H42),$N42/12*0.5,$H42&lt;AO$7,$N42/12)</f>
        <v>0</v>
      </c>
      <c r="AP42" s="23" cm="1">
        <f t="array" aca="1" ref="AP42" ca="1">_xlfn.IFS($F42&lt;=AP$7,0,$G42&gt;AP$7,0,AND(AP$7&gt;$G42,AP$7&lt;$H42),$N42/12*0.5,$H42&lt;AP$7,$N42/12)</f>
        <v>0</v>
      </c>
      <c r="AQ42" s="23" cm="1">
        <f t="array" aca="1" ref="AQ42" ca="1">_xlfn.IFS($F42&lt;=AQ$7,0,$G42&gt;AQ$7,0,AND(AQ$7&gt;$G42,AQ$7&lt;$H42),$N42/12*0.5,$H42&lt;AQ$7,$N42/12)</f>
        <v>0</v>
      </c>
      <c r="AR42" s="23" cm="1">
        <f t="array" aca="1" ref="AR42" ca="1">_xlfn.IFS($F42&lt;=AR$7,0,$G42&gt;AR$7,0,AND(AR$7&gt;$G42,AR$7&lt;$H42),$N42/12*0.5,$H42&lt;AR$7,$N42/12)</f>
        <v>0</v>
      </c>
      <c r="AS42" s="23" cm="1">
        <f t="array" aca="1" ref="AS42" ca="1">_xlfn.IFS($F42&lt;=AS$7,0,$G42&gt;AS$7,0,AND(AS$7&gt;$G42,AS$7&lt;$H42),$N42/12*0.5,$H42&lt;AS$7,$N42/12)</f>
        <v>0</v>
      </c>
      <c r="AT42" s="23" cm="1">
        <f t="array" aca="1" ref="AT42" ca="1">_xlfn.IFS($F42&lt;=AT$7,0,$G42&gt;AT$7,0,AND(AT$7&gt;$G42,AT$7&lt;$H42),$N42/12*0.5,$H42&lt;AT$7,$N42/12)</f>
        <v>0</v>
      </c>
      <c r="AU42" s="23" cm="1">
        <f t="array" aca="1" ref="AU42" ca="1">_xlfn.IFS($F42&lt;=AU$7,0,$G42&gt;AU$7,0,AND(AU$7&gt;$G42,AU$7&lt;$H42),$N42/12*0.5,$H42&lt;AU$7,$N42/12)</f>
        <v>0</v>
      </c>
      <c r="AV42" s="23" cm="1">
        <f t="array" aca="1" ref="AV42" ca="1">_xlfn.IFS($F42&lt;=AV$7,0,$G42&gt;AV$7,0,AND(AV$7&gt;$G42,AV$7&lt;$H42),$N42/12*0.5,$H42&lt;AV$7,$N42/12)</f>
        <v>0</v>
      </c>
      <c r="AW42" s="23" cm="1">
        <f t="array" aca="1" ref="AW42" ca="1">_xlfn.IFS($F42&lt;=AW$7,0,$G42&gt;AW$7,0,AND(AW$7&gt;$G42,AW$7&lt;$H42),$N42/12*0.5,$H42&lt;AW$7,$N42/12)</f>
        <v>0</v>
      </c>
      <c r="AX42" s="23" cm="1">
        <f t="array" aca="1" ref="AX42" ca="1">_xlfn.IFS($F42&lt;=AX$7,0,$G42&gt;AX$7,0,AND(AX$7&gt;$G42,AX$7&lt;$H42),$N42/12*0.5,$H42&lt;AX$7,$N42/12)</f>
        <v>0</v>
      </c>
      <c r="AY42" s="23" cm="1">
        <f t="array" aca="1" ref="AY42" ca="1">_xlfn.IFS($F42&lt;=AY$7,0,$G42&gt;AY$7,0,AND(AY$7&gt;$G42,AY$7&lt;$H42),$N42/12*0.5,$H42&lt;AY$7,$N42/12)</f>
        <v>0</v>
      </c>
    </row>
    <row r="43" spans="1:51" ht="13" x14ac:dyDescent="0.15">
      <c r="A43" s="47"/>
      <c r="B43" s="87">
        <v>36</v>
      </c>
      <c r="C43" s="87" t="s">
        <v>76</v>
      </c>
      <c r="D43" s="88" t="s">
        <v>15</v>
      </c>
      <c r="E43" s="108">
        <v>45595</v>
      </c>
      <c r="F43" s="108" t="s">
        <v>7</v>
      </c>
      <c r="G43" s="21">
        <f>E43+'Assumptions (START HERE)'!$C$17</f>
        <v>45775</v>
      </c>
      <c r="H43" s="21">
        <f>E43+'Assumptions (START HERE)'!$C$18</f>
        <v>45865</v>
      </c>
      <c r="I43" s="91"/>
      <c r="J43" s="23" cm="1">
        <f t="array" aca="1" ref="J43" ca="1">IF(ISBLANK(I43),
INDEX('Assumptions (START HERE)'!$B$23:$E$26,
MATCH(MID(CELL("filename",$A$1),FIND("]",CELL("filename",$A$1))+1,255),'Assumptions (START HERE)'!$B$23:$B$26,0),
MATCH(J$3,'Assumptions (START HERE)'!$B$23:$E$23,0)),I43)</f>
        <v>1350</v>
      </c>
      <c r="K43" s="91"/>
      <c r="L43" s="23" cm="1">
        <f t="array" aca="1" ref="L43" ca="1">IF(ISBLANK(K43),
INDEX('Assumptions (START HERE)'!$B$23:$E$26,
MATCH(MID(CELL("filename",$A$1),FIND("]",CELL("filename",$A$1))+1,255),'Assumptions (START HERE)'!$B$23:$B$26,0),
MATCH(L$3,'Assumptions (START HERE)'!$B$23:$E$23,0)),K43)</f>
        <v>1500</v>
      </c>
      <c r="M43" s="91"/>
      <c r="N43" s="23" cm="1">
        <f t="array" aca="1" ref="N43" ca="1">IF(ISBLANK(M43),
INDEX('Assumptions (START HERE)'!$B$23:$E$26,
MATCH(MID(CELL("filename",$A$1),FIND("]",CELL("filename",$A$1))+1,255),'Assumptions (START HERE)'!$B$23:$B$26,0),
MATCH(N$3,'Assumptions (START HERE)'!$B$23:$E$23,0)),M43)</f>
        <v>1550</v>
      </c>
      <c r="P43" s="23" cm="1">
        <f t="array" aca="1" ref="P43" ca="1">_xlfn.IFS($F43&lt;=P$7,0,$G43&gt;P$7,0,AND(P$7&gt;$G43,P$7&lt;$H43),$J43/12*0.5,$H43&lt;P$7,$J43/12)</f>
        <v>0</v>
      </c>
      <c r="Q43" s="23" cm="1">
        <f t="array" aca="1" ref="Q43" ca="1">_xlfn.IFS($F43&lt;=Q$7,0,$G43&gt;Q$7,0,AND(Q$7&gt;$G43,Q$7&lt;$H43),$J43/12*0.5,$H43&lt;Q$7,$J43/12)</f>
        <v>0</v>
      </c>
      <c r="R43" s="23" cm="1">
        <f t="array" aca="1" ref="R43" ca="1">_xlfn.IFS($F43&lt;=R$7,0,$G43&gt;R$7,0,AND(R$7&gt;$G43,R$7&lt;$H43),$J43/12*0.5,$H43&lt;R$7,$J43/12)</f>
        <v>0</v>
      </c>
      <c r="S43" s="23" cm="1">
        <f t="array" aca="1" ref="S43" ca="1">_xlfn.IFS($F43&lt;=S$7,0,$G43&gt;S$7,0,AND(S$7&gt;$G43,S$7&lt;$H43),$J43/12*0.5,$H43&lt;S$7,$J43/12)</f>
        <v>0</v>
      </c>
      <c r="T43" s="23" cm="1">
        <f t="array" aca="1" ref="T43" ca="1">_xlfn.IFS($F43&lt;=T$7,0,$G43&gt;T$7,0,AND(T$7&gt;$G43,T$7&lt;$H43),$J43/12*0.5,$H43&lt;T$7,$J43/12)</f>
        <v>56.25</v>
      </c>
      <c r="U43" s="23" cm="1">
        <f t="array" aca="1" ref="U43" ca="1">_xlfn.IFS($F43&lt;=U$7,0,$G43&gt;U$7,0,AND(U$7&gt;$G43,U$7&lt;$H43),$J43/12*0.5,$H43&lt;U$7,$J43/12)</f>
        <v>56.25</v>
      </c>
      <c r="V43" s="23" cm="1">
        <f t="array" aca="1" ref="V43" ca="1">_xlfn.IFS($F43&lt;=V$7,0,$G43&gt;V$7,0,AND(V$7&gt;$G43,V$7&lt;$H43),$J43/12*0.5,$H43&lt;V$7,$J43/12)</f>
        <v>56.25</v>
      </c>
      <c r="W43" s="23" cm="1">
        <f t="array" aca="1" ref="W43" ca="1">_xlfn.IFS($F43&lt;=W$7,0,$G43&gt;W$7,0,AND(W$7&gt;$G43,W$7&lt;$H43),$J43/12*0.5,$H43&lt;W$7,$J43/12)</f>
        <v>112.5</v>
      </c>
      <c r="X43" s="23" cm="1">
        <f t="array" aca="1" ref="X43" ca="1">_xlfn.IFS($F43&lt;=X$7,0,$G43&gt;X$7,0,AND(X$7&gt;$G43,X$7&lt;$H43),$J43/12*0.5,$H43&lt;X$7,$J43/12)</f>
        <v>112.5</v>
      </c>
      <c r="Y43" s="23" cm="1">
        <f t="array" aca="1" ref="Y43" ca="1">_xlfn.IFS($F43&lt;=Y$7,0,$G43&gt;Y$7,0,AND(Y$7&gt;$G43,Y$7&lt;$H43),$J43/12*0.5,$H43&lt;Y$7,$J43/12)</f>
        <v>112.5</v>
      </c>
      <c r="Z43" s="23" cm="1">
        <f t="array" aca="1" ref="Z43" ca="1">_xlfn.IFS($F43&lt;=Z$7,0,$G43&gt;Z$7,0,AND(Z$7&gt;$G43,Z$7&lt;$H43),$J43/12*0.5,$H43&lt;Z$7,$J43/12)</f>
        <v>112.5</v>
      </c>
      <c r="AA43" s="23" cm="1">
        <f t="array" aca="1" ref="AA43" ca="1">_xlfn.IFS($F43&lt;=AA$7,0,$G43&gt;AA$7,0,AND(AA$7&gt;$G43,AA$7&lt;$H43),$J43/12*0.5,$H43&lt;AA$7,$J43/12)</f>
        <v>112.5</v>
      </c>
      <c r="AB43" s="23" cm="1">
        <f t="array" aca="1" ref="AB43" ca="1">_xlfn.IFS($F43&lt;=AB$7,0,$G43&gt;AB$7,0,AND(AB$7&gt;$G43,AB$7&lt;$H43),$J43/12*0.5,$H43&lt;AB$7,$J43/12)</f>
        <v>112.5</v>
      </c>
      <c r="AC43" s="23" cm="1">
        <f t="array" aca="1" ref="AC43" ca="1">_xlfn.IFS($F43&lt;=AC$7,0,$G43&gt;AC$7,0,AND(AC$7&gt;$G43,AC$7&lt;$H43),$L43/12*0.5,$H43&lt;AC$7,$L43/12)</f>
        <v>125</v>
      </c>
      <c r="AD43" s="23" cm="1">
        <f t="array" aca="1" ref="AD43" ca="1">_xlfn.IFS($F43&lt;=AD$7,0,$G43&gt;AD$7,0,AND(AD$7&gt;$G43,AD$7&lt;$H43),$L43/12*0.5,$H43&lt;AD$7,$L43/12)</f>
        <v>125</v>
      </c>
      <c r="AE43" s="23" cm="1">
        <f t="array" aca="1" ref="AE43" ca="1">_xlfn.IFS($F43&lt;=AE$7,0,$G43&gt;AE$7,0,AND(AE$7&gt;$G43,AE$7&lt;$H43),$L43/12*0.5,$H43&lt;AE$7,$L43/12)</f>
        <v>125</v>
      </c>
      <c r="AF43" s="23" cm="1">
        <f t="array" aca="1" ref="AF43" ca="1">_xlfn.IFS($F43&lt;=AF$7,0,$G43&gt;AF$7,0,AND(AF$7&gt;$G43,AF$7&lt;$H43),$L43/12*0.5,$H43&lt;AF$7,$L43/12)</f>
        <v>125</v>
      </c>
      <c r="AG43" s="23" cm="1">
        <f t="array" aca="1" ref="AG43" ca="1">_xlfn.IFS($F43&lt;=AG$7,0,$G43&gt;AG$7,0,AND(AG$7&gt;$G43,AG$7&lt;$H43),$L43/12*0.5,$H43&lt;AG$7,$L43/12)</f>
        <v>125</v>
      </c>
      <c r="AH43" s="23" cm="1">
        <f t="array" aca="1" ref="AH43" ca="1">_xlfn.IFS($F43&lt;=AH$7,0,$G43&gt;AH$7,0,AND(AH$7&gt;$G43,AH$7&lt;$H43),$L43/12*0.5,$H43&lt;AH$7,$L43/12)</f>
        <v>125</v>
      </c>
      <c r="AI43" s="23" cm="1">
        <f t="array" aca="1" ref="AI43" ca="1">_xlfn.IFS($F43&lt;=AI$7,0,$G43&gt;AI$7,0,AND(AI$7&gt;$G43,AI$7&lt;$H43),$L43/12*0.5,$H43&lt;AI$7,$L43/12)</f>
        <v>125</v>
      </c>
      <c r="AJ43" s="23" cm="1">
        <f t="array" aca="1" ref="AJ43" ca="1">_xlfn.IFS($F43&lt;=AJ$7,0,$G43&gt;AJ$7,0,AND(AJ$7&gt;$G43,AJ$7&lt;$H43),$L43/12*0.5,$H43&lt;AJ$7,$L43/12)</f>
        <v>125</v>
      </c>
      <c r="AK43" s="23" cm="1">
        <f t="array" aca="1" ref="AK43" ca="1">_xlfn.IFS($F43&lt;=AK$7,0,$G43&gt;AK$7,0,AND(AK$7&gt;$G43,AK$7&lt;$H43),$L43/12*0.5,$H43&lt;AK$7,$L43/12)</f>
        <v>125</v>
      </c>
      <c r="AL43" s="23" cm="1">
        <f t="array" aca="1" ref="AL43" ca="1">_xlfn.IFS($F43&lt;=AL$7,0,$G43&gt;AL$7,0,AND(AL$7&gt;$G43,AL$7&lt;$H43),$L43/12*0.5,$H43&lt;AL$7,$L43/12)</f>
        <v>125</v>
      </c>
      <c r="AM43" s="23" cm="1">
        <f t="array" aca="1" ref="AM43" ca="1">_xlfn.IFS($F43&lt;=AM$7,0,$G43&gt;AM$7,0,AND(AM$7&gt;$G43,AM$7&lt;$H43),$L43/12*0.5,$H43&lt;AM$7,$L43/12)</f>
        <v>125</v>
      </c>
      <c r="AN43" s="23" cm="1">
        <f t="array" aca="1" ref="AN43" ca="1">_xlfn.IFS($F43&lt;=AN$7,0,$G43&gt;AN$7,0,AND(AN$7&gt;$G43,AN$7&lt;$H43),$L43/12*0.5,$H43&lt;AN$7,$L43/12)</f>
        <v>125</v>
      </c>
      <c r="AO43" s="23" cm="1">
        <f t="array" aca="1" ref="AO43" ca="1">_xlfn.IFS($F43&lt;=AO$7,0,$G43&gt;AO$7,0,AND(AO$7&gt;$G43,AO$7&lt;$H43),$N43/12*0.5,$H43&lt;AO$7,$N43/12)</f>
        <v>129.16666666666666</v>
      </c>
      <c r="AP43" s="23" cm="1">
        <f t="array" aca="1" ref="AP43" ca="1">_xlfn.IFS($F43&lt;=AP$7,0,$G43&gt;AP$7,0,AND(AP$7&gt;$G43,AP$7&lt;$H43),$N43/12*0.5,$H43&lt;AP$7,$N43/12)</f>
        <v>129.16666666666666</v>
      </c>
      <c r="AQ43" s="23" cm="1">
        <f t="array" aca="1" ref="AQ43" ca="1">_xlfn.IFS($F43&lt;=AQ$7,0,$G43&gt;AQ$7,0,AND(AQ$7&gt;$G43,AQ$7&lt;$H43),$N43/12*0.5,$H43&lt;AQ$7,$N43/12)</f>
        <v>129.16666666666666</v>
      </c>
      <c r="AR43" s="23" cm="1">
        <f t="array" aca="1" ref="AR43" ca="1">_xlfn.IFS($F43&lt;=AR$7,0,$G43&gt;AR$7,0,AND(AR$7&gt;$G43,AR$7&lt;$H43),$N43/12*0.5,$H43&lt;AR$7,$N43/12)</f>
        <v>129.16666666666666</v>
      </c>
      <c r="AS43" s="23" cm="1">
        <f t="array" aca="1" ref="AS43" ca="1">_xlfn.IFS($F43&lt;=AS$7,0,$G43&gt;AS$7,0,AND(AS$7&gt;$G43,AS$7&lt;$H43),$N43/12*0.5,$H43&lt;AS$7,$N43/12)</f>
        <v>129.16666666666666</v>
      </c>
      <c r="AT43" s="23" cm="1">
        <f t="array" aca="1" ref="AT43" ca="1">_xlfn.IFS($F43&lt;=AT$7,0,$G43&gt;AT$7,0,AND(AT$7&gt;$G43,AT$7&lt;$H43),$N43/12*0.5,$H43&lt;AT$7,$N43/12)</f>
        <v>129.16666666666666</v>
      </c>
      <c r="AU43" s="23" cm="1">
        <f t="array" aca="1" ref="AU43" ca="1">_xlfn.IFS($F43&lt;=AU$7,0,$G43&gt;AU$7,0,AND(AU$7&gt;$G43,AU$7&lt;$H43),$N43/12*0.5,$H43&lt;AU$7,$N43/12)</f>
        <v>129.16666666666666</v>
      </c>
      <c r="AV43" s="23" cm="1">
        <f t="array" aca="1" ref="AV43" ca="1">_xlfn.IFS($F43&lt;=AV$7,0,$G43&gt;AV$7,0,AND(AV$7&gt;$G43,AV$7&lt;$H43),$N43/12*0.5,$H43&lt;AV$7,$N43/12)</f>
        <v>129.16666666666666</v>
      </c>
      <c r="AW43" s="23" cm="1">
        <f t="array" aca="1" ref="AW43" ca="1">_xlfn.IFS($F43&lt;=AW$7,0,$G43&gt;AW$7,0,AND(AW$7&gt;$G43,AW$7&lt;$H43),$N43/12*0.5,$H43&lt;AW$7,$N43/12)</f>
        <v>129.16666666666666</v>
      </c>
      <c r="AX43" s="23" cm="1">
        <f t="array" aca="1" ref="AX43" ca="1">_xlfn.IFS($F43&lt;=AX$7,0,$G43&gt;AX$7,0,AND(AX$7&gt;$G43,AX$7&lt;$H43),$N43/12*0.5,$H43&lt;AX$7,$N43/12)</f>
        <v>129.16666666666666</v>
      </c>
      <c r="AY43" s="23" cm="1">
        <f t="array" aca="1" ref="AY43" ca="1">_xlfn.IFS($F43&lt;=AY$7,0,$G43&gt;AY$7,0,AND(AY$7&gt;$G43,AY$7&lt;$H43),$N43/12*0.5,$H43&lt;AY$7,$N43/12)</f>
        <v>129.16666666666666</v>
      </c>
    </row>
    <row r="44" spans="1:51" ht="13" x14ac:dyDescent="0.15">
      <c r="B44" s="87">
        <v>37</v>
      </c>
      <c r="C44" s="87" t="s">
        <v>30</v>
      </c>
      <c r="D44" s="107" t="s">
        <v>18</v>
      </c>
      <c r="E44" s="110">
        <v>45611</v>
      </c>
      <c r="F44" s="109">
        <v>46249</v>
      </c>
      <c r="G44" s="21">
        <f>E44+'Assumptions (START HERE)'!$C$17</f>
        <v>45791</v>
      </c>
      <c r="H44" s="21">
        <f>E44+'Assumptions (START HERE)'!$C$18</f>
        <v>45881</v>
      </c>
      <c r="I44" s="91"/>
      <c r="J44" s="23" cm="1">
        <f t="array" aca="1" ref="J44" ca="1">IF(ISBLANK(I44),
INDEX('Assumptions (START HERE)'!$B$23:$E$26,
MATCH(MID(CELL("filename",$A$1),FIND("]",CELL("filename",$A$1))+1,255),'Assumptions (START HERE)'!$B$23:$B$26,0),
MATCH(J$3,'Assumptions (START HERE)'!$B$23:$E$23,0)),I44)</f>
        <v>1350</v>
      </c>
      <c r="K44" s="91"/>
      <c r="L44" s="23" cm="1">
        <f t="array" aca="1" ref="L44" ca="1">IF(ISBLANK(K44),
INDEX('Assumptions (START HERE)'!$B$23:$E$26,
MATCH(MID(CELL("filename",$A$1),FIND("]",CELL("filename",$A$1))+1,255),'Assumptions (START HERE)'!$B$23:$B$26,0),
MATCH(L$3,'Assumptions (START HERE)'!$B$23:$E$23,0)),K44)</f>
        <v>1500</v>
      </c>
      <c r="M44" s="91"/>
      <c r="N44" s="23" cm="1">
        <f t="array" aca="1" ref="N44" ca="1">IF(ISBLANK(M44),
INDEX('Assumptions (START HERE)'!$B$23:$E$26,
MATCH(MID(CELL("filename",$A$1),FIND("]",CELL("filename",$A$1))+1,255),'Assumptions (START HERE)'!$B$23:$B$26,0),
MATCH(N$3,'Assumptions (START HERE)'!$B$23:$E$23,0)),M44)</f>
        <v>1550</v>
      </c>
      <c r="P44" s="23" cm="1">
        <f t="array" aca="1" ref="P44" ca="1">_xlfn.IFS($D44&lt;=P$7,0,$G44&gt;P$7,0,AND(P$7&gt;$G44,P$7&lt;$H44),$J44/12*0.5,$H44&lt;P$7,$J44/12)</f>
        <v>0</v>
      </c>
      <c r="Q44" s="23" cm="1">
        <f t="array" aca="1" ref="Q44" ca="1">_xlfn.IFS($D44&lt;=Q$7,0,$G44&gt;Q$7,0,AND(Q$7&gt;$G44,Q$7&lt;$H44),$J44/12*0.5,$H44&lt;Q$7,$J44/12)</f>
        <v>0</v>
      </c>
      <c r="R44" s="23" cm="1">
        <f t="array" aca="1" ref="R44" ca="1">_xlfn.IFS($D44&lt;=R$7,0,$G44&gt;R$7,0,AND(R$7&gt;$G44,R$7&lt;$H44),$J44/12*0.5,$H44&lt;R$7,$J44/12)</f>
        <v>0</v>
      </c>
      <c r="S44" s="23" cm="1">
        <f t="array" aca="1" ref="S44" ca="1">_xlfn.IFS($D44&lt;=S$7,0,$G44&gt;S$7,0,AND(S$7&gt;$G44,S$7&lt;$H44),$J44/12*0.5,$H44&lt;S$7,$J44/12)</f>
        <v>0</v>
      </c>
      <c r="T44" s="23" cm="1">
        <f t="array" aca="1" ref="T44" ca="1">_xlfn.IFS($D44&lt;=T$7,0,$G44&gt;T$7,0,AND(T$7&gt;$G44,T$7&lt;$H44),$J44/12*0.5,$H44&lt;T$7,$J44/12)</f>
        <v>0</v>
      </c>
      <c r="U44" s="23" cm="1">
        <f t="array" aca="1" ref="U44" ca="1">_xlfn.IFS($D44&lt;=U$7,0,$G44&gt;U$7,0,AND(U$7&gt;$G44,U$7&lt;$H44),$J44/12*0.5,$H44&lt;U$7,$J44/12)</f>
        <v>56.25</v>
      </c>
      <c r="V44" s="23" cm="1">
        <f t="array" aca="1" ref="V44" ca="1">_xlfn.IFS($D44&lt;=V$7,0,$G44&gt;V$7,0,AND(V$7&gt;$G44,V$7&lt;$H44),$J44/12*0.5,$H44&lt;V$7,$J44/12)</f>
        <v>56.25</v>
      </c>
      <c r="W44" s="23" cm="1">
        <f t="array" aca="1" ref="W44" ca="1">_xlfn.IFS($D44&lt;=W$7,0,$G44&gt;W$7,0,AND(W$7&gt;$G44,W$7&lt;$H44),$J44/12*0.5,$H44&lt;W$7,$J44/12)</f>
        <v>56.25</v>
      </c>
      <c r="X44" s="23" cm="1">
        <f t="array" aca="1" ref="X44" ca="1">_xlfn.IFS($D44&lt;=X$7,0,$G44&gt;X$7,0,AND(X$7&gt;$G44,X$7&lt;$H44),$J44/12*0.5,$H44&lt;X$7,$J44/12)</f>
        <v>112.5</v>
      </c>
      <c r="Y44" s="23" cm="1">
        <f t="array" aca="1" ref="Y44" ca="1">_xlfn.IFS($D44&lt;=Y$7,0,$G44&gt;Y$7,0,AND(Y$7&gt;$G44,Y$7&lt;$H44),$J44/12*0.5,$H44&lt;Y$7,$J44/12)</f>
        <v>112.5</v>
      </c>
      <c r="Z44" s="23" cm="1">
        <f t="array" aca="1" ref="Z44" ca="1">_xlfn.IFS($D44&lt;=Z$7,0,$G44&gt;Z$7,0,AND(Z$7&gt;$G44,Z$7&lt;$H44),$J44/12*0.5,$H44&lt;Z$7,$J44/12)</f>
        <v>112.5</v>
      </c>
      <c r="AA44" s="23" cm="1">
        <f t="array" aca="1" ref="AA44" ca="1">_xlfn.IFS($D44&lt;=AA$7,0,$G44&gt;AA$7,0,AND(AA$7&gt;$G44,AA$7&lt;$H44),$J44/12*0.5,$H44&lt;AA$7,$J44/12)</f>
        <v>112.5</v>
      </c>
      <c r="AB44" s="23" cm="1">
        <f t="array" aca="1" ref="AB44" ca="1">_xlfn.IFS($D44&lt;=AB$7,0,$G44&gt;AB$7,0,AND(AB$7&gt;$G44,AB$7&lt;$H44),$J44/12*0.5,$H44&lt;AB$7,$J44/12)</f>
        <v>112.5</v>
      </c>
      <c r="AC44" s="23" cm="1">
        <f t="array" aca="1" ref="AC44" ca="1">_xlfn.IFS($D44&lt;=AC$7,0,$G44&gt;AC$7,0,AND(AC$7&gt;$G44,AC$7&lt;$H44),$L44/12*0.5,$H44&lt;AC$7,$L44/12)</f>
        <v>125</v>
      </c>
      <c r="AD44" s="23" cm="1">
        <f t="array" aca="1" ref="AD44" ca="1">_xlfn.IFS($D44&lt;=AD$7,0,$G44&gt;AD$7,0,AND(AD$7&gt;$G44,AD$7&lt;$H44),$L44/12*0.5,$H44&lt;AD$7,$L44/12)</f>
        <v>125</v>
      </c>
      <c r="AE44" s="23" cm="1">
        <f t="array" aca="1" ref="AE44" ca="1">_xlfn.IFS($D44&lt;=AE$7,0,$G44&gt;AE$7,0,AND(AE$7&gt;$G44,AE$7&lt;$H44),$L44/12*0.5,$H44&lt;AE$7,$L44/12)</f>
        <v>125</v>
      </c>
      <c r="AF44" s="23" cm="1">
        <f t="array" aca="1" ref="AF44" ca="1">_xlfn.IFS($D44&lt;=AF$7,0,$G44&gt;AF$7,0,AND(AF$7&gt;$G44,AF$7&lt;$H44),$L44/12*0.5,$H44&lt;AF$7,$L44/12)</f>
        <v>125</v>
      </c>
      <c r="AG44" s="23" cm="1">
        <f t="array" aca="1" ref="AG44" ca="1">_xlfn.IFS($D44&lt;=AG$7,0,$G44&gt;AG$7,0,AND(AG$7&gt;$G44,AG$7&lt;$H44),$L44/12*0.5,$H44&lt;AG$7,$L44/12)</f>
        <v>125</v>
      </c>
      <c r="AH44" s="23" cm="1">
        <f t="array" aca="1" ref="AH44" ca="1">_xlfn.IFS($D44&lt;=AH$7,0,$G44&gt;AH$7,0,AND(AH$7&gt;$G44,AH$7&lt;$H44),$L44/12*0.5,$H44&lt;AH$7,$L44/12)</f>
        <v>125</v>
      </c>
      <c r="AI44" s="23" cm="1">
        <f t="array" aca="1" ref="AI44" ca="1">_xlfn.IFS($D44&lt;=AI$7,0,$G44&gt;AI$7,0,AND(AI$7&gt;$G44,AI$7&lt;$H44),$L44/12*0.5,$H44&lt;AI$7,$L44/12)</f>
        <v>125</v>
      </c>
      <c r="AJ44" s="23" cm="1">
        <f t="array" aca="1" ref="AJ44" ca="1">_xlfn.IFS($D44&lt;=AJ$7,0,$G44&gt;AJ$7,0,AND(AJ$7&gt;$G44,AJ$7&lt;$H44),$L44/12*0.5,$H44&lt;AJ$7,$L44/12)</f>
        <v>125</v>
      </c>
      <c r="AK44" s="23" cm="1">
        <f t="array" aca="1" ref="AK44" ca="1">_xlfn.IFS($D44&lt;=AK$7,0,$G44&gt;AK$7,0,AND(AK$7&gt;$G44,AK$7&lt;$H44),$L44/12*0.5,$H44&lt;AK$7,$L44/12)</f>
        <v>125</v>
      </c>
      <c r="AL44" s="23" cm="1">
        <f t="array" aca="1" ref="AL44" ca="1">_xlfn.IFS($D44&lt;=AL$7,0,$G44&gt;AL$7,0,AND(AL$7&gt;$G44,AL$7&lt;$H44),$L44/12*0.5,$H44&lt;AL$7,$L44/12)</f>
        <v>125</v>
      </c>
      <c r="AM44" s="23" cm="1">
        <f t="array" aca="1" ref="AM44" ca="1">_xlfn.IFS($D44&lt;=AM$7,0,$G44&gt;AM$7,0,AND(AM$7&gt;$G44,AM$7&lt;$H44),$L44/12*0.5,$H44&lt;AM$7,$L44/12)</f>
        <v>125</v>
      </c>
      <c r="AN44" s="23" cm="1">
        <f t="array" aca="1" ref="AN44" ca="1">_xlfn.IFS($D44&lt;=AN$7,0,$G44&gt;AN$7,0,AND(AN$7&gt;$G44,AN$7&lt;$H44),$L44/12*0.5,$H44&lt;AN$7,$L44/12)</f>
        <v>125</v>
      </c>
      <c r="AO44" s="23" cm="1">
        <f t="array" aca="1" ref="AO44" ca="1">_xlfn.IFS($D44&lt;=AO$7,0,$G44&gt;AO$7,0,AND(AO$7&gt;$G44,AO$7&lt;$H44),$N44/12*0.5,$H44&lt;AO$7,$N44/12)</f>
        <v>129.16666666666666</v>
      </c>
      <c r="AP44" s="23" cm="1">
        <f t="array" aca="1" ref="AP44" ca="1">_xlfn.IFS($D44&lt;=AP$7,0,$G44&gt;AP$7,0,AND(AP$7&gt;$G44,AP$7&lt;$H44),$N44/12*0.5,$H44&lt;AP$7,$N44/12)</f>
        <v>129.16666666666666</v>
      </c>
      <c r="AQ44" s="23" cm="1">
        <f t="array" aca="1" ref="AQ44" ca="1">_xlfn.IFS($D44&lt;=AQ$7,0,$G44&gt;AQ$7,0,AND(AQ$7&gt;$G44,AQ$7&lt;$H44),$N44/12*0.5,$H44&lt;AQ$7,$N44/12)</f>
        <v>129.16666666666666</v>
      </c>
      <c r="AR44" s="23" cm="1">
        <f t="array" aca="1" ref="AR44" ca="1">_xlfn.IFS($D44&lt;=AR$7,0,$G44&gt;AR$7,0,AND(AR$7&gt;$G44,AR$7&lt;$H44),$N44/12*0.5,$H44&lt;AR$7,$N44/12)</f>
        <v>129.16666666666666</v>
      </c>
      <c r="AS44" s="23" cm="1">
        <f t="array" aca="1" ref="AS44" ca="1">_xlfn.IFS($D44&lt;=AS$7,0,$G44&gt;AS$7,0,AND(AS$7&gt;$G44,AS$7&lt;$H44),$N44/12*0.5,$H44&lt;AS$7,$N44/12)</f>
        <v>129.16666666666666</v>
      </c>
      <c r="AT44" s="23" cm="1">
        <f t="array" aca="1" ref="AT44" ca="1">_xlfn.IFS($D44&lt;=AT$7,0,$G44&gt;AT$7,0,AND(AT$7&gt;$G44,AT$7&lt;$H44),$N44/12*0.5,$H44&lt;AT$7,$N44/12)</f>
        <v>129.16666666666666</v>
      </c>
      <c r="AU44" s="23" cm="1">
        <f t="array" aca="1" ref="AU44" ca="1">_xlfn.IFS($D44&lt;=AU$7,0,$G44&gt;AU$7,0,AND(AU$7&gt;$G44,AU$7&lt;$H44),$N44/12*0.5,$H44&lt;AU$7,$N44/12)</f>
        <v>129.16666666666666</v>
      </c>
      <c r="AV44" s="23" cm="1">
        <f t="array" aca="1" ref="AV44" ca="1">_xlfn.IFS($D44&lt;=AV$7,0,$G44&gt;AV$7,0,AND(AV$7&gt;$G44,AV$7&lt;$H44),$N44/12*0.5,$H44&lt;AV$7,$N44/12)</f>
        <v>129.16666666666666</v>
      </c>
      <c r="AW44" s="23" cm="1">
        <f t="array" aca="1" ref="AW44" ca="1">_xlfn.IFS($D44&lt;=AW$7,0,$G44&gt;AW$7,0,AND(AW$7&gt;$G44,AW$7&lt;$H44),$N44/12*0.5,$H44&lt;AW$7,$N44/12)</f>
        <v>129.16666666666666</v>
      </c>
      <c r="AX44" s="23" cm="1">
        <f t="array" aca="1" ref="AX44" ca="1">_xlfn.IFS($D44&lt;=AX$7,0,$G44&gt;AX$7,0,AND(AX$7&gt;$G44,AX$7&lt;$H44),$N44/12*0.5,$H44&lt;AX$7,$N44/12)</f>
        <v>129.16666666666666</v>
      </c>
      <c r="AY44" s="23" cm="1">
        <f t="array" aca="1" ref="AY44" ca="1">_xlfn.IFS($D44&lt;=AY$7,0,$G44&gt;AY$7,0,AND(AY$7&gt;$G44,AY$7&lt;$H44),$N44/12*0.5,$H44&lt;AY$7,$N44/12)</f>
        <v>129.16666666666666</v>
      </c>
    </row>
    <row r="45" spans="1:51" ht="13" x14ac:dyDescent="0.15">
      <c r="B45" s="87">
        <v>38</v>
      </c>
      <c r="C45" s="87" t="s">
        <v>30</v>
      </c>
      <c r="D45" s="88" t="s">
        <v>13</v>
      </c>
      <c r="E45" s="110">
        <v>45611</v>
      </c>
      <c r="F45" s="108" t="s">
        <v>7</v>
      </c>
      <c r="G45" s="21">
        <f>E45+'Assumptions (START HERE)'!$C$17</f>
        <v>45791</v>
      </c>
      <c r="H45" s="21">
        <f>E45+'Assumptions (START HERE)'!$C$18</f>
        <v>45881</v>
      </c>
      <c r="I45" s="91"/>
      <c r="J45" s="23" cm="1">
        <f t="array" aca="1" ref="J45" ca="1">IF(ISBLANK(I45),
INDEX('Assumptions (START HERE)'!$B$23:$E$26,
MATCH(MID(CELL("filename",$A$1),FIND("]",CELL("filename",$A$1))+1,255),'Assumptions (START HERE)'!$B$23:$B$26,0),
MATCH(J$3,'Assumptions (START HERE)'!$B$23:$E$23,0)),I45)</f>
        <v>1350</v>
      </c>
      <c r="K45" s="91"/>
      <c r="L45" s="23" cm="1">
        <f t="array" aca="1" ref="L45" ca="1">IF(ISBLANK(K45),
INDEX('Assumptions (START HERE)'!$B$23:$E$26,
MATCH(MID(CELL("filename",$A$1),FIND("]",CELL("filename",$A$1))+1,255),'Assumptions (START HERE)'!$B$23:$B$26,0),
MATCH(L$3,'Assumptions (START HERE)'!$B$23:$E$23,0)),K45)</f>
        <v>1500</v>
      </c>
      <c r="M45" s="91"/>
      <c r="N45" s="23" cm="1">
        <f t="array" aca="1" ref="N45" ca="1">IF(ISBLANK(M45),
INDEX('Assumptions (START HERE)'!$B$23:$E$26,
MATCH(MID(CELL("filename",$A$1),FIND("]",CELL("filename",$A$1))+1,255),'Assumptions (START HERE)'!$B$23:$B$26,0),
MATCH(N$3,'Assumptions (START HERE)'!$B$23:$E$23,0)),M45)</f>
        <v>1550</v>
      </c>
      <c r="P45" s="23" cm="1">
        <f t="array" aca="1" ref="P45" ca="1">_xlfn.IFS($D45&lt;=P$7,0,$G45&gt;P$7,0,AND(P$7&gt;$G45,P$7&lt;$H45),$J45/12*0.5,$H45&lt;P$7,$J45/12)</f>
        <v>0</v>
      </c>
      <c r="Q45" s="23" cm="1">
        <f t="array" aca="1" ref="Q45" ca="1">_xlfn.IFS($D45&lt;=Q$7,0,$G45&gt;Q$7,0,AND(Q$7&gt;$G45,Q$7&lt;$H45),$J45/12*0.5,$H45&lt;Q$7,$J45/12)</f>
        <v>0</v>
      </c>
      <c r="R45" s="23" cm="1">
        <f t="array" aca="1" ref="R45" ca="1">_xlfn.IFS($D45&lt;=R$7,0,$G45&gt;R$7,0,AND(R$7&gt;$G45,R$7&lt;$H45),$J45/12*0.5,$H45&lt;R$7,$J45/12)</f>
        <v>0</v>
      </c>
      <c r="S45" s="23" cm="1">
        <f t="array" aca="1" ref="S45" ca="1">_xlfn.IFS($D45&lt;=S$7,0,$G45&gt;S$7,0,AND(S$7&gt;$G45,S$7&lt;$H45),$J45/12*0.5,$H45&lt;S$7,$J45/12)</f>
        <v>0</v>
      </c>
      <c r="T45" s="23" cm="1">
        <f t="array" aca="1" ref="T45" ca="1">_xlfn.IFS($D45&lt;=T$7,0,$G45&gt;T$7,0,AND(T$7&gt;$G45,T$7&lt;$H45),$J45/12*0.5,$H45&lt;T$7,$J45/12)</f>
        <v>0</v>
      </c>
      <c r="U45" s="23" cm="1">
        <f t="array" aca="1" ref="U45" ca="1">_xlfn.IFS($D45&lt;=U$7,0,$G45&gt;U$7,0,AND(U$7&gt;$G45,U$7&lt;$H45),$J45/12*0.5,$H45&lt;U$7,$J45/12)</f>
        <v>56.25</v>
      </c>
      <c r="V45" s="23" cm="1">
        <f t="array" aca="1" ref="V45" ca="1">_xlfn.IFS($D45&lt;=V$7,0,$G45&gt;V$7,0,AND(V$7&gt;$G45,V$7&lt;$H45),$J45/12*0.5,$H45&lt;V$7,$J45/12)</f>
        <v>56.25</v>
      </c>
      <c r="W45" s="23" cm="1">
        <f t="array" aca="1" ref="W45" ca="1">_xlfn.IFS($D45&lt;=W$7,0,$G45&gt;W$7,0,AND(W$7&gt;$G45,W$7&lt;$H45),$J45/12*0.5,$H45&lt;W$7,$J45/12)</f>
        <v>56.25</v>
      </c>
      <c r="X45" s="23" cm="1">
        <f t="array" aca="1" ref="X45" ca="1">_xlfn.IFS($D45&lt;=X$7,0,$G45&gt;X$7,0,AND(X$7&gt;$G45,X$7&lt;$H45),$J45/12*0.5,$H45&lt;X$7,$J45/12)</f>
        <v>112.5</v>
      </c>
      <c r="Y45" s="23" cm="1">
        <f t="array" aca="1" ref="Y45" ca="1">_xlfn.IFS($D45&lt;=Y$7,0,$G45&gt;Y$7,0,AND(Y$7&gt;$G45,Y$7&lt;$H45),$J45/12*0.5,$H45&lt;Y$7,$J45/12)</f>
        <v>112.5</v>
      </c>
      <c r="Z45" s="23" cm="1">
        <f t="array" aca="1" ref="Z45" ca="1">_xlfn.IFS($D45&lt;=Z$7,0,$G45&gt;Z$7,0,AND(Z$7&gt;$G45,Z$7&lt;$H45),$J45/12*0.5,$H45&lt;Z$7,$J45/12)</f>
        <v>112.5</v>
      </c>
      <c r="AA45" s="23" cm="1">
        <f t="array" aca="1" ref="AA45" ca="1">_xlfn.IFS($D45&lt;=AA$7,0,$G45&gt;AA$7,0,AND(AA$7&gt;$G45,AA$7&lt;$H45),$J45/12*0.5,$H45&lt;AA$7,$J45/12)</f>
        <v>112.5</v>
      </c>
      <c r="AB45" s="23" cm="1">
        <f t="array" aca="1" ref="AB45" ca="1">_xlfn.IFS($D45&lt;=AB$7,0,$G45&gt;AB$7,0,AND(AB$7&gt;$G45,AB$7&lt;$H45),$J45/12*0.5,$H45&lt;AB$7,$J45/12)</f>
        <v>112.5</v>
      </c>
      <c r="AC45" s="23" cm="1">
        <f t="array" aca="1" ref="AC45" ca="1">_xlfn.IFS($D45&lt;=AC$7,0,$G45&gt;AC$7,0,AND(AC$7&gt;$G45,AC$7&lt;$H45),$L45/12*0.5,$H45&lt;AC$7,$L45/12)</f>
        <v>125</v>
      </c>
      <c r="AD45" s="23" cm="1">
        <f t="array" aca="1" ref="AD45" ca="1">_xlfn.IFS($D45&lt;=AD$7,0,$G45&gt;AD$7,0,AND(AD$7&gt;$G45,AD$7&lt;$H45),$L45/12*0.5,$H45&lt;AD$7,$L45/12)</f>
        <v>125</v>
      </c>
      <c r="AE45" s="23" cm="1">
        <f t="array" aca="1" ref="AE45" ca="1">_xlfn.IFS($D45&lt;=AE$7,0,$G45&gt;AE$7,0,AND(AE$7&gt;$G45,AE$7&lt;$H45),$L45/12*0.5,$H45&lt;AE$7,$L45/12)</f>
        <v>125</v>
      </c>
      <c r="AF45" s="23" cm="1">
        <f t="array" aca="1" ref="AF45" ca="1">_xlfn.IFS($D45&lt;=AF$7,0,$G45&gt;AF$7,0,AND(AF$7&gt;$G45,AF$7&lt;$H45),$L45/12*0.5,$H45&lt;AF$7,$L45/12)</f>
        <v>125</v>
      </c>
      <c r="AG45" s="23" cm="1">
        <f t="array" aca="1" ref="AG45" ca="1">_xlfn.IFS($D45&lt;=AG$7,0,$G45&gt;AG$7,0,AND(AG$7&gt;$G45,AG$7&lt;$H45),$L45/12*0.5,$H45&lt;AG$7,$L45/12)</f>
        <v>125</v>
      </c>
      <c r="AH45" s="23" cm="1">
        <f t="array" aca="1" ref="AH45" ca="1">_xlfn.IFS($D45&lt;=AH$7,0,$G45&gt;AH$7,0,AND(AH$7&gt;$G45,AH$7&lt;$H45),$L45/12*0.5,$H45&lt;AH$7,$L45/12)</f>
        <v>125</v>
      </c>
      <c r="AI45" s="23" cm="1">
        <f t="array" aca="1" ref="AI45" ca="1">_xlfn.IFS($D45&lt;=AI$7,0,$G45&gt;AI$7,0,AND(AI$7&gt;$G45,AI$7&lt;$H45),$L45/12*0.5,$H45&lt;AI$7,$L45/12)</f>
        <v>125</v>
      </c>
      <c r="AJ45" s="23" cm="1">
        <f t="array" aca="1" ref="AJ45" ca="1">_xlfn.IFS($D45&lt;=AJ$7,0,$G45&gt;AJ$7,0,AND(AJ$7&gt;$G45,AJ$7&lt;$H45),$L45/12*0.5,$H45&lt;AJ$7,$L45/12)</f>
        <v>125</v>
      </c>
      <c r="AK45" s="23" cm="1">
        <f t="array" aca="1" ref="AK45" ca="1">_xlfn.IFS($D45&lt;=AK$7,0,$G45&gt;AK$7,0,AND(AK$7&gt;$G45,AK$7&lt;$H45),$L45/12*0.5,$H45&lt;AK$7,$L45/12)</f>
        <v>125</v>
      </c>
      <c r="AL45" s="23" cm="1">
        <f t="array" aca="1" ref="AL45" ca="1">_xlfn.IFS($D45&lt;=AL$7,0,$G45&gt;AL$7,0,AND(AL$7&gt;$G45,AL$7&lt;$H45),$L45/12*0.5,$H45&lt;AL$7,$L45/12)</f>
        <v>125</v>
      </c>
      <c r="AM45" s="23" cm="1">
        <f t="array" aca="1" ref="AM45" ca="1">_xlfn.IFS($D45&lt;=AM$7,0,$G45&gt;AM$7,0,AND(AM$7&gt;$G45,AM$7&lt;$H45),$L45/12*0.5,$H45&lt;AM$7,$L45/12)</f>
        <v>125</v>
      </c>
      <c r="AN45" s="23" cm="1">
        <f t="array" aca="1" ref="AN45" ca="1">_xlfn.IFS($D45&lt;=AN$7,0,$G45&gt;AN$7,0,AND(AN$7&gt;$G45,AN$7&lt;$H45),$L45/12*0.5,$H45&lt;AN$7,$L45/12)</f>
        <v>125</v>
      </c>
      <c r="AO45" s="23" cm="1">
        <f t="array" aca="1" ref="AO45" ca="1">_xlfn.IFS($D45&lt;=AO$7,0,$G45&gt;AO$7,0,AND(AO$7&gt;$G45,AO$7&lt;$H45),$N45/12*0.5,$H45&lt;AO$7,$N45/12)</f>
        <v>129.16666666666666</v>
      </c>
      <c r="AP45" s="23" cm="1">
        <f t="array" aca="1" ref="AP45" ca="1">_xlfn.IFS($D45&lt;=AP$7,0,$G45&gt;AP$7,0,AND(AP$7&gt;$G45,AP$7&lt;$H45),$N45/12*0.5,$H45&lt;AP$7,$N45/12)</f>
        <v>129.16666666666666</v>
      </c>
      <c r="AQ45" s="23" cm="1">
        <f t="array" aca="1" ref="AQ45" ca="1">_xlfn.IFS($D45&lt;=AQ$7,0,$G45&gt;AQ$7,0,AND(AQ$7&gt;$G45,AQ$7&lt;$H45),$N45/12*0.5,$H45&lt;AQ$7,$N45/12)</f>
        <v>129.16666666666666</v>
      </c>
      <c r="AR45" s="23" cm="1">
        <f t="array" aca="1" ref="AR45" ca="1">_xlfn.IFS($D45&lt;=AR$7,0,$G45&gt;AR$7,0,AND(AR$7&gt;$G45,AR$7&lt;$H45),$N45/12*0.5,$H45&lt;AR$7,$N45/12)</f>
        <v>129.16666666666666</v>
      </c>
      <c r="AS45" s="23" cm="1">
        <f t="array" aca="1" ref="AS45" ca="1">_xlfn.IFS($D45&lt;=AS$7,0,$G45&gt;AS$7,0,AND(AS$7&gt;$G45,AS$7&lt;$H45),$N45/12*0.5,$H45&lt;AS$7,$N45/12)</f>
        <v>129.16666666666666</v>
      </c>
      <c r="AT45" s="23" cm="1">
        <f t="array" aca="1" ref="AT45" ca="1">_xlfn.IFS($D45&lt;=AT$7,0,$G45&gt;AT$7,0,AND(AT$7&gt;$G45,AT$7&lt;$H45),$N45/12*0.5,$H45&lt;AT$7,$N45/12)</f>
        <v>129.16666666666666</v>
      </c>
      <c r="AU45" s="23" cm="1">
        <f t="array" aca="1" ref="AU45" ca="1">_xlfn.IFS($D45&lt;=AU$7,0,$G45&gt;AU$7,0,AND(AU$7&gt;$G45,AU$7&lt;$H45),$N45/12*0.5,$H45&lt;AU$7,$N45/12)</f>
        <v>129.16666666666666</v>
      </c>
      <c r="AV45" s="23" cm="1">
        <f t="array" aca="1" ref="AV45" ca="1">_xlfn.IFS($D45&lt;=AV$7,0,$G45&gt;AV$7,0,AND(AV$7&gt;$G45,AV$7&lt;$H45),$N45/12*0.5,$H45&lt;AV$7,$N45/12)</f>
        <v>129.16666666666666</v>
      </c>
      <c r="AW45" s="23" cm="1">
        <f t="array" aca="1" ref="AW45" ca="1">_xlfn.IFS($D45&lt;=AW$7,0,$G45&gt;AW$7,0,AND(AW$7&gt;$G45,AW$7&lt;$H45),$N45/12*0.5,$H45&lt;AW$7,$N45/12)</f>
        <v>129.16666666666666</v>
      </c>
      <c r="AX45" s="23" cm="1">
        <f t="array" aca="1" ref="AX45" ca="1">_xlfn.IFS($D45&lt;=AX$7,0,$G45&gt;AX$7,0,AND(AX$7&gt;$G45,AX$7&lt;$H45),$N45/12*0.5,$H45&lt;AX$7,$N45/12)</f>
        <v>129.16666666666666</v>
      </c>
      <c r="AY45" s="23" cm="1">
        <f t="array" aca="1" ref="AY45" ca="1">_xlfn.IFS($D45&lt;=AY$7,0,$G45&gt;AY$7,0,AND(AY$7&gt;$G45,AY$7&lt;$H45),$N45/12*0.5,$H45&lt;AY$7,$N45/12)</f>
        <v>129.16666666666666</v>
      </c>
    </row>
    <row r="46" spans="1:51" ht="13" x14ac:dyDescent="0.15">
      <c r="B46" s="87">
        <v>39</v>
      </c>
      <c r="C46" s="87" t="s">
        <v>30</v>
      </c>
      <c r="D46" s="107" t="s">
        <v>18</v>
      </c>
      <c r="E46" s="110">
        <v>45641</v>
      </c>
      <c r="F46" s="108" t="s">
        <v>7</v>
      </c>
      <c r="G46" s="21">
        <f>E46+'Assumptions (START HERE)'!$C$17</f>
        <v>45821</v>
      </c>
      <c r="H46" s="21">
        <f>E46+'Assumptions (START HERE)'!$C$18</f>
        <v>45911</v>
      </c>
      <c r="I46" s="91"/>
      <c r="J46" s="23" cm="1">
        <f t="array" aca="1" ref="J46" ca="1">IF(ISBLANK(I46),
INDEX('Assumptions (START HERE)'!$B$23:$E$26,
MATCH(MID(CELL("filename",$A$1),FIND("]",CELL("filename",$A$1))+1,255),'Assumptions (START HERE)'!$B$23:$B$26,0),
MATCH(J$3,'Assumptions (START HERE)'!$B$23:$E$23,0)),I46)</f>
        <v>1350</v>
      </c>
      <c r="K46" s="91"/>
      <c r="L46" s="23" cm="1">
        <f t="array" aca="1" ref="L46" ca="1">IF(ISBLANK(K46),
INDEX('Assumptions (START HERE)'!$B$23:$E$26,
MATCH(MID(CELL("filename",$A$1),FIND("]",CELL("filename",$A$1))+1,255),'Assumptions (START HERE)'!$B$23:$B$26,0),
MATCH(L$3,'Assumptions (START HERE)'!$B$23:$E$23,0)),K46)</f>
        <v>1500</v>
      </c>
      <c r="M46" s="91"/>
      <c r="N46" s="23" cm="1">
        <f t="array" aca="1" ref="N46" ca="1">IF(ISBLANK(M46),
INDEX('Assumptions (START HERE)'!$B$23:$E$26,
MATCH(MID(CELL("filename",$A$1),FIND("]",CELL("filename",$A$1))+1,255),'Assumptions (START HERE)'!$B$23:$B$26,0),
MATCH(N$3,'Assumptions (START HERE)'!$B$23:$E$23,0)),M46)</f>
        <v>1550</v>
      </c>
      <c r="P46" s="23" cm="1">
        <f t="array" aca="1" ref="P46" ca="1">_xlfn.IFS($D46&lt;=P$7,0,$G46&gt;P$7,0,AND(P$7&gt;$G46,P$7&lt;$H46),$J46/12*0.5,$H46&lt;P$7,$J46/12)</f>
        <v>0</v>
      </c>
      <c r="Q46" s="23" cm="1">
        <f t="array" aca="1" ref="Q46" ca="1">_xlfn.IFS($D46&lt;=Q$7,0,$G46&gt;Q$7,0,AND(Q$7&gt;$G46,Q$7&lt;$H46),$J46/12*0.5,$H46&lt;Q$7,$J46/12)</f>
        <v>0</v>
      </c>
      <c r="R46" s="23" cm="1">
        <f t="array" aca="1" ref="R46" ca="1">_xlfn.IFS($D46&lt;=R$7,0,$G46&gt;R$7,0,AND(R$7&gt;$G46,R$7&lt;$H46),$J46/12*0.5,$H46&lt;R$7,$J46/12)</f>
        <v>0</v>
      </c>
      <c r="S46" s="23" cm="1">
        <f t="array" aca="1" ref="S46" ca="1">_xlfn.IFS($D46&lt;=S$7,0,$G46&gt;S$7,0,AND(S$7&gt;$G46,S$7&lt;$H46),$J46/12*0.5,$H46&lt;S$7,$J46/12)</f>
        <v>0</v>
      </c>
      <c r="T46" s="23" cm="1">
        <f t="array" aca="1" ref="T46" ca="1">_xlfn.IFS($D46&lt;=T$7,0,$G46&gt;T$7,0,AND(T$7&gt;$G46,T$7&lt;$H46),$J46/12*0.5,$H46&lt;T$7,$J46/12)</f>
        <v>0</v>
      </c>
      <c r="U46" s="23" cm="1">
        <f t="array" aca="1" ref="U46" ca="1">_xlfn.IFS($D46&lt;=U$7,0,$G46&gt;U$7,0,AND(U$7&gt;$G46,U$7&lt;$H46),$J46/12*0.5,$H46&lt;U$7,$J46/12)</f>
        <v>0</v>
      </c>
      <c r="V46" s="23" cm="1">
        <f t="array" aca="1" ref="V46" ca="1">_xlfn.IFS($D46&lt;=V$7,0,$G46&gt;V$7,0,AND(V$7&gt;$G46,V$7&lt;$H46),$J46/12*0.5,$H46&lt;V$7,$J46/12)</f>
        <v>56.25</v>
      </c>
      <c r="W46" s="23" cm="1">
        <f t="array" aca="1" ref="W46" ca="1">_xlfn.IFS($D46&lt;=W$7,0,$G46&gt;W$7,0,AND(W$7&gt;$G46,W$7&lt;$H46),$J46/12*0.5,$H46&lt;W$7,$J46/12)</f>
        <v>56.25</v>
      </c>
      <c r="X46" s="23" cm="1">
        <f t="array" aca="1" ref="X46" ca="1">_xlfn.IFS($D46&lt;=X$7,0,$G46&gt;X$7,0,AND(X$7&gt;$G46,X$7&lt;$H46),$J46/12*0.5,$H46&lt;X$7,$J46/12)</f>
        <v>56.25</v>
      </c>
      <c r="Y46" s="23" cm="1">
        <f t="array" aca="1" ref="Y46" ca="1">_xlfn.IFS($D46&lt;=Y$7,0,$G46&gt;Y$7,0,AND(Y$7&gt;$G46,Y$7&lt;$H46),$J46/12*0.5,$H46&lt;Y$7,$J46/12)</f>
        <v>112.5</v>
      </c>
      <c r="Z46" s="23" cm="1">
        <f t="array" aca="1" ref="Z46" ca="1">_xlfn.IFS($D46&lt;=Z$7,0,$G46&gt;Z$7,0,AND(Z$7&gt;$G46,Z$7&lt;$H46),$J46/12*0.5,$H46&lt;Z$7,$J46/12)</f>
        <v>112.5</v>
      </c>
      <c r="AA46" s="23" cm="1">
        <f t="array" aca="1" ref="AA46" ca="1">_xlfn.IFS($D46&lt;=AA$7,0,$G46&gt;AA$7,0,AND(AA$7&gt;$G46,AA$7&lt;$H46),$J46/12*0.5,$H46&lt;AA$7,$J46/12)</f>
        <v>112.5</v>
      </c>
      <c r="AB46" s="23" cm="1">
        <f t="array" aca="1" ref="AB46" ca="1">_xlfn.IFS($D46&lt;=AB$7,0,$G46&gt;AB$7,0,AND(AB$7&gt;$G46,AB$7&lt;$H46),$J46/12*0.5,$H46&lt;AB$7,$J46/12)</f>
        <v>112.5</v>
      </c>
      <c r="AC46" s="23" cm="1">
        <f t="array" aca="1" ref="AC46" ca="1">_xlfn.IFS($D46&lt;=AC$7,0,$G46&gt;AC$7,0,AND(AC$7&gt;$G46,AC$7&lt;$H46),$L46/12*0.5,$H46&lt;AC$7,$L46/12)</f>
        <v>125</v>
      </c>
      <c r="AD46" s="23" cm="1">
        <f t="array" aca="1" ref="AD46" ca="1">_xlfn.IFS($D46&lt;=AD$7,0,$G46&gt;AD$7,0,AND(AD$7&gt;$G46,AD$7&lt;$H46),$L46/12*0.5,$H46&lt;AD$7,$L46/12)</f>
        <v>125</v>
      </c>
      <c r="AE46" s="23" cm="1">
        <f t="array" aca="1" ref="AE46" ca="1">_xlfn.IFS($D46&lt;=AE$7,0,$G46&gt;AE$7,0,AND(AE$7&gt;$G46,AE$7&lt;$H46),$L46/12*0.5,$H46&lt;AE$7,$L46/12)</f>
        <v>125</v>
      </c>
      <c r="AF46" s="23" cm="1">
        <f t="array" aca="1" ref="AF46" ca="1">_xlfn.IFS($D46&lt;=AF$7,0,$G46&gt;AF$7,0,AND(AF$7&gt;$G46,AF$7&lt;$H46),$L46/12*0.5,$H46&lt;AF$7,$L46/12)</f>
        <v>125</v>
      </c>
      <c r="AG46" s="23" cm="1">
        <f t="array" aca="1" ref="AG46" ca="1">_xlfn.IFS($D46&lt;=AG$7,0,$G46&gt;AG$7,0,AND(AG$7&gt;$G46,AG$7&lt;$H46),$L46/12*0.5,$H46&lt;AG$7,$L46/12)</f>
        <v>125</v>
      </c>
      <c r="AH46" s="23" cm="1">
        <f t="array" aca="1" ref="AH46" ca="1">_xlfn.IFS($D46&lt;=AH$7,0,$G46&gt;AH$7,0,AND(AH$7&gt;$G46,AH$7&lt;$H46),$L46/12*0.5,$H46&lt;AH$7,$L46/12)</f>
        <v>125</v>
      </c>
      <c r="AI46" s="23" cm="1">
        <f t="array" aca="1" ref="AI46" ca="1">_xlfn.IFS($D46&lt;=AI$7,0,$G46&gt;AI$7,0,AND(AI$7&gt;$G46,AI$7&lt;$H46),$L46/12*0.5,$H46&lt;AI$7,$L46/12)</f>
        <v>125</v>
      </c>
      <c r="AJ46" s="23" cm="1">
        <f t="array" aca="1" ref="AJ46" ca="1">_xlfn.IFS($D46&lt;=AJ$7,0,$G46&gt;AJ$7,0,AND(AJ$7&gt;$G46,AJ$7&lt;$H46),$L46/12*0.5,$H46&lt;AJ$7,$L46/12)</f>
        <v>125</v>
      </c>
      <c r="AK46" s="23" cm="1">
        <f t="array" aca="1" ref="AK46" ca="1">_xlfn.IFS($D46&lt;=AK$7,0,$G46&gt;AK$7,0,AND(AK$7&gt;$G46,AK$7&lt;$H46),$L46/12*0.5,$H46&lt;AK$7,$L46/12)</f>
        <v>125</v>
      </c>
      <c r="AL46" s="23" cm="1">
        <f t="array" aca="1" ref="AL46" ca="1">_xlfn.IFS($D46&lt;=AL$7,0,$G46&gt;AL$7,0,AND(AL$7&gt;$G46,AL$7&lt;$H46),$L46/12*0.5,$H46&lt;AL$7,$L46/12)</f>
        <v>125</v>
      </c>
      <c r="AM46" s="23" cm="1">
        <f t="array" aca="1" ref="AM46" ca="1">_xlfn.IFS($D46&lt;=AM$7,0,$G46&gt;AM$7,0,AND(AM$7&gt;$G46,AM$7&lt;$H46),$L46/12*0.5,$H46&lt;AM$7,$L46/12)</f>
        <v>125</v>
      </c>
      <c r="AN46" s="23" cm="1">
        <f t="array" aca="1" ref="AN46" ca="1">_xlfn.IFS($D46&lt;=AN$7,0,$G46&gt;AN$7,0,AND(AN$7&gt;$G46,AN$7&lt;$H46),$L46/12*0.5,$H46&lt;AN$7,$L46/12)</f>
        <v>125</v>
      </c>
      <c r="AO46" s="23" cm="1">
        <f t="array" aca="1" ref="AO46" ca="1">_xlfn.IFS($D46&lt;=AO$7,0,$G46&gt;AO$7,0,AND(AO$7&gt;$G46,AO$7&lt;$H46),$N46/12*0.5,$H46&lt;AO$7,$N46/12)</f>
        <v>129.16666666666666</v>
      </c>
      <c r="AP46" s="23" cm="1">
        <f t="array" aca="1" ref="AP46" ca="1">_xlfn.IFS($D46&lt;=AP$7,0,$G46&gt;AP$7,0,AND(AP$7&gt;$G46,AP$7&lt;$H46),$N46/12*0.5,$H46&lt;AP$7,$N46/12)</f>
        <v>129.16666666666666</v>
      </c>
      <c r="AQ46" s="23" cm="1">
        <f t="array" aca="1" ref="AQ46" ca="1">_xlfn.IFS($D46&lt;=AQ$7,0,$G46&gt;AQ$7,0,AND(AQ$7&gt;$G46,AQ$7&lt;$H46),$N46/12*0.5,$H46&lt;AQ$7,$N46/12)</f>
        <v>129.16666666666666</v>
      </c>
      <c r="AR46" s="23" cm="1">
        <f t="array" aca="1" ref="AR46" ca="1">_xlfn.IFS($D46&lt;=AR$7,0,$G46&gt;AR$7,0,AND(AR$7&gt;$G46,AR$7&lt;$H46),$N46/12*0.5,$H46&lt;AR$7,$N46/12)</f>
        <v>129.16666666666666</v>
      </c>
      <c r="AS46" s="23" cm="1">
        <f t="array" aca="1" ref="AS46" ca="1">_xlfn.IFS($D46&lt;=AS$7,0,$G46&gt;AS$7,0,AND(AS$7&gt;$G46,AS$7&lt;$H46),$N46/12*0.5,$H46&lt;AS$7,$N46/12)</f>
        <v>129.16666666666666</v>
      </c>
      <c r="AT46" s="23" cm="1">
        <f t="array" aca="1" ref="AT46" ca="1">_xlfn.IFS($D46&lt;=AT$7,0,$G46&gt;AT$7,0,AND(AT$7&gt;$G46,AT$7&lt;$H46),$N46/12*0.5,$H46&lt;AT$7,$N46/12)</f>
        <v>129.16666666666666</v>
      </c>
      <c r="AU46" s="23" cm="1">
        <f t="array" aca="1" ref="AU46" ca="1">_xlfn.IFS($D46&lt;=AU$7,0,$G46&gt;AU$7,0,AND(AU$7&gt;$G46,AU$7&lt;$H46),$N46/12*0.5,$H46&lt;AU$7,$N46/12)</f>
        <v>129.16666666666666</v>
      </c>
      <c r="AV46" s="23" cm="1">
        <f t="array" aca="1" ref="AV46" ca="1">_xlfn.IFS($D46&lt;=AV$7,0,$G46&gt;AV$7,0,AND(AV$7&gt;$G46,AV$7&lt;$H46),$N46/12*0.5,$H46&lt;AV$7,$N46/12)</f>
        <v>129.16666666666666</v>
      </c>
      <c r="AW46" s="23" cm="1">
        <f t="array" aca="1" ref="AW46" ca="1">_xlfn.IFS($D46&lt;=AW$7,0,$G46&gt;AW$7,0,AND(AW$7&gt;$G46,AW$7&lt;$H46),$N46/12*0.5,$H46&lt;AW$7,$N46/12)</f>
        <v>129.16666666666666</v>
      </c>
      <c r="AX46" s="23" cm="1">
        <f t="array" aca="1" ref="AX46" ca="1">_xlfn.IFS($D46&lt;=AX$7,0,$G46&gt;AX$7,0,AND(AX$7&gt;$G46,AX$7&lt;$H46),$N46/12*0.5,$H46&lt;AX$7,$N46/12)</f>
        <v>129.16666666666666</v>
      </c>
      <c r="AY46" s="23" cm="1">
        <f t="array" aca="1" ref="AY46" ca="1">_xlfn.IFS($D46&lt;=AY$7,0,$G46&gt;AY$7,0,AND(AY$7&gt;$G46,AY$7&lt;$H46),$N46/12*0.5,$H46&lt;AY$7,$N46/12)</f>
        <v>129.16666666666666</v>
      </c>
    </row>
    <row r="47" spans="1:51" ht="13" x14ac:dyDescent="0.15">
      <c r="B47" s="87">
        <v>40</v>
      </c>
      <c r="C47" s="87" t="s">
        <v>30</v>
      </c>
      <c r="D47" s="88" t="s">
        <v>18</v>
      </c>
      <c r="E47" s="110">
        <v>45641</v>
      </c>
      <c r="F47" s="108" t="s">
        <v>7</v>
      </c>
      <c r="G47" s="21">
        <f>E47+'Assumptions (START HERE)'!$C$17</f>
        <v>45821</v>
      </c>
      <c r="H47" s="21">
        <f>E47+'Assumptions (START HERE)'!$C$18</f>
        <v>45911</v>
      </c>
      <c r="I47" s="91"/>
      <c r="J47" s="23" cm="1">
        <f t="array" aca="1" ref="J47" ca="1">IF(ISBLANK(I47),
INDEX('Assumptions (START HERE)'!$B$23:$E$26,
MATCH(MID(CELL("filename",$A$1),FIND("]",CELL("filename",$A$1))+1,255),'Assumptions (START HERE)'!$B$23:$B$26,0),
MATCH(J$3,'Assumptions (START HERE)'!$B$23:$E$23,0)),I47)</f>
        <v>1350</v>
      </c>
      <c r="K47" s="91"/>
      <c r="L47" s="23" cm="1">
        <f t="array" aca="1" ref="L47" ca="1">IF(ISBLANK(K47),
INDEX('Assumptions (START HERE)'!$B$23:$E$26,
MATCH(MID(CELL("filename",$A$1),FIND("]",CELL("filename",$A$1))+1,255),'Assumptions (START HERE)'!$B$23:$B$26,0),
MATCH(L$3,'Assumptions (START HERE)'!$B$23:$E$23,0)),K47)</f>
        <v>1500</v>
      </c>
      <c r="M47" s="91"/>
      <c r="N47" s="23" cm="1">
        <f t="array" aca="1" ref="N47" ca="1">IF(ISBLANK(M47),
INDEX('Assumptions (START HERE)'!$B$23:$E$26,
MATCH(MID(CELL("filename",$A$1),FIND("]",CELL("filename",$A$1))+1,255),'Assumptions (START HERE)'!$B$23:$B$26,0),
MATCH(N$3,'Assumptions (START HERE)'!$B$23:$E$23,0)),M47)</f>
        <v>1550</v>
      </c>
      <c r="P47" s="23" cm="1">
        <f t="array" aca="1" ref="P47" ca="1">_xlfn.IFS($D47&lt;=P$7,0,$G47&gt;P$7,0,AND(P$7&gt;$G47,P$7&lt;$H47),$J47/12*0.5,$H47&lt;P$7,$J47/12)</f>
        <v>0</v>
      </c>
      <c r="Q47" s="23" cm="1">
        <f t="array" aca="1" ref="Q47" ca="1">_xlfn.IFS($D47&lt;=Q$7,0,$G47&gt;Q$7,0,AND(Q$7&gt;$G47,Q$7&lt;$H47),$J47/12*0.5,$H47&lt;Q$7,$J47/12)</f>
        <v>0</v>
      </c>
      <c r="R47" s="23" cm="1">
        <f t="array" aca="1" ref="R47" ca="1">_xlfn.IFS($D47&lt;=R$7,0,$G47&gt;R$7,0,AND(R$7&gt;$G47,R$7&lt;$H47),$J47/12*0.5,$H47&lt;R$7,$J47/12)</f>
        <v>0</v>
      </c>
      <c r="S47" s="23" cm="1">
        <f t="array" aca="1" ref="S47" ca="1">_xlfn.IFS($D47&lt;=S$7,0,$G47&gt;S$7,0,AND(S$7&gt;$G47,S$7&lt;$H47),$J47/12*0.5,$H47&lt;S$7,$J47/12)</f>
        <v>0</v>
      </c>
      <c r="T47" s="23" cm="1">
        <f t="array" aca="1" ref="T47" ca="1">_xlfn.IFS($D47&lt;=T$7,0,$G47&gt;T$7,0,AND(T$7&gt;$G47,T$7&lt;$H47),$J47/12*0.5,$H47&lt;T$7,$J47/12)</f>
        <v>0</v>
      </c>
      <c r="U47" s="23" cm="1">
        <f t="array" aca="1" ref="U47" ca="1">_xlfn.IFS($D47&lt;=U$7,0,$G47&gt;U$7,0,AND(U$7&gt;$G47,U$7&lt;$H47),$J47/12*0.5,$H47&lt;U$7,$J47/12)</f>
        <v>0</v>
      </c>
      <c r="V47" s="23" cm="1">
        <f t="array" aca="1" ref="V47" ca="1">_xlfn.IFS($D47&lt;=V$7,0,$G47&gt;V$7,0,AND(V$7&gt;$G47,V$7&lt;$H47),$J47/12*0.5,$H47&lt;V$7,$J47/12)</f>
        <v>56.25</v>
      </c>
      <c r="W47" s="23" cm="1">
        <f t="array" aca="1" ref="W47" ca="1">_xlfn.IFS($D47&lt;=W$7,0,$G47&gt;W$7,0,AND(W$7&gt;$G47,W$7&lt;$H47),$J47/12*0.5,$H47&lt;W$7,$J47/12)</f>
        <v>56.25</v>
      </c>
      <c r="X47" s="23" cm="1">
        <f t="array" aca="1" ref="X47" ca="1">_xlfn.IFS($D47&lt;=X$7,0,$G47&gt;X$7,0,AND(X$7&gt;$G47,X$7&lt;$H47),$J47/12*0.5,$H47&lt;X$7,$J47/12)</f>
        <v>56.25</v>
      </c>
      <c r="Y47" s="23" cm="1">
        <f t="array" aca="1" ref="Y47" ca="1">_xlfn.IFS($D47&lt;=Y$7,0,$G47&gt;Y$7,0,AND(Y$7&gt;$G47,Y$7&lt;$H47),$J47/12*0.5,$H47&lt;Y$7,$J47/12)</f>
        <v>112.5</v>
      </c>
      <c r="Z47" s="23" cm="1">
        <f t="array" aca="1" ref="Z47" ca="1">_xlfn.IFS($D47&lt;=Z$7,0,$G47&gt;Z$7,0,AND(Z$7&gt;$G47,Z$7&lt;$H47),$J47/12*0.5,$H47&lt;Z$7,$J47/12)</f>
        <v>112.5</v>
      </c>
      <c r="AA47" s="23" cm="1">
        <f t="array" aca="1" ref="AA47" ca="1">_xlfn.IFS($D47&lt;=AA$7,0,$G47&gt;AA$7,0,AND(AA$7&gt;$G47,AA$7&lt;$H47),$J47/12*0.5,$H47&lt;AA$7,$J47/12)</f>
        <v>112.5</v>
      </c>
      <c r="AB47" s="23" cm="1">
        <f t="array" aca="1" ref="AB47" ca="1">_xlfn.IFS($D47&lt;=AB$7,0,$G47&gt;AB$7,0,AND(AB$7&gt;$G47,AB$7&lt;$H47),$J47/12*0.5,$H47&lt;AB$7,$J47/12)</f>
        <v>112.5</v>
      </c>
      <c r="AC47" s="23" cm="1">
        <f t="array" aca="1" ref="AC47" ca="1">_xlfn.IFS($D47&lt;=AC$7,0,$G47&gt;AC$7,0,AND(AC$7&gt;$G47,AC$7&lt;$H47),$L47/12*0.5,$H47&lt;AC$7,$L47/12)</f>
        <v>125</v>
      </c>
      <c r="AD47" s="23" cm="1">
        <f t="array" aca="1" ref="AD47" ca="1">_xlfn.IFS($D47&lt;=AD$7,0,$G47&gt;AD$7,0,AND(AD$7&gt;$G47,AD$7&lt;$H47),$L47/12*0.5,$H47&lt;AD$7,$L47/12)</f>
        <v>125</v>
      </c>
      <c r="AE47" s="23" cm="1">
        <f t="array" aca="1" ref="AE47" ca="1">_xlfn.IFS($D47&lt;=AE$7,0,$G47&gt;AE$7,0,AND(AE$7&gt;$G47,AE$7&lt;$H47),$L47/12*0.5,$H47&lt;AE$7,$L47/12)</f>
        <v>125</v>
      </c>
      <c r="AF47" s="23" cm="1">
        <f t="array" aca="1" ref="AF47" ca="1">_xlfn.IFS($D47&lt;=AF$7,0,$G47&gt;AF$7,0,AND(AF$7&gt;$G47,AF$7&lt;$H47),$L47/12*0.5,$H47&lt;AF$7,$L47/12)</f>
        <v>125</v>
      </c>
      <c r="AG47" s="23" cm="1">
        <f t="array" aca="1" ref="AG47" ca="1">_xlfn.IFS($D47&lt;=AG$7,0,$G47&gt;AG$7,0,AND(AG$7&gt;$G47,AG$7&lt;$H47),$L47/12*0.5,$H47&lt;AG$7,$L47/12)</f>
        <v>125</v>
      </c>
      <c r="AH47" s="23" cm="1">
        <f t="array" aca="1" ref="AH47" ca="1">_xlfn.IFS($D47&lt;=AH$7,0,$G47&gt;AH$7,0,AND(AH$7&gt;$G47,AH$7&lt;$H47),$L47/12*0.5,$H47&lt;AH$7,$L47/12)</f>
        <v>125</v>
      </c>
      <c r="AI47" s="23" cm="1">
        <f t="array" aca="1" ref="AI47" ca="1">_xlfn.IFS($D47&lt;=AI$7,0,$G47&gt;AI$7,0,AND(AI$7&gt;$G47,AI$7&lt;$H47),$L47/12*0.5,$H47&lt;AI$7,$L47/12)</f>
        <v>125</v>
      </c>
      <c r="AJ47" s="23" cm="1">
        <f t="array" aca="1" ref="AJ47" ca="1">_xlfn.IFS($D47&lt;=AJ$7,0,$G47&gt;AJ$7,0,AND(AJ$7&gt;$G47,AJ$7&lt;$H47),$L47/12*0.5,$H47&lt;AJ$7,$L47/12)</f>
        <v>125</v>
      </c>
      <c r="AK47" s="23" cm="1">
        <f t="array" aca="1" ref="AK47" ca="1">_xlfn.IFS($D47&lt;=AK$7,0,$G47&gt;AK$7,0,AND(AK$7&gt;$G47,AK$7&lt;$H47),$L47/12*0.5,$H47&lt;AK$7,$L47/12)</f>
        <v>125</v>
      </c>
      <c r="AL47" s="23" cm="1">
        <f t="array" aca="1" ref="AL47" ca="1">_xlfn.IFS($D47&lt;=AL$7,0,$G47&gt;AL$7,0,AND(AL$7&gt;$G47,AL$7&lt;$H47),$L47/12*0.5,$H47&lt;AL$7,$L47/12)</f>
        <v>125</v>
      </c>
      <c r="AM47" s="23" cm="1">
        <f t="array" aca="1" ref="AM47" ca="1">_xlfn.IFS($D47&lt;=AM$7,0,$G47&gt;AM$7,0,AND(AM$7&gt;$G47,AM$7&lt;$H47),$L47/12*0.5,$H47&lt;AM$7,$L47/12)</f>
        <v>125</v>
      </c>
      <c r="AN47" s="23" cm="1">
        <f t="array" aca="1" ref="AN47" ca="1">_xlfn.IFS($D47&lt;=AN$7,0,$G47&gt;AN$7,0,AND(AN$7&gt;$G47,AN$7&lt;$H47),$L47/12*0.5,$H47&lt;AN$7,$L47/12)</f>
        <v>125</v>
      </c>
      <c r="AO47" s="23" cm="1">
        <f t="array" aca="1" ref="AO47" ca="1">_xlfn.IFS($D47&lt;=AO$7,0,$G47&gt;AO$7,0,AND(AO$7&gt;$G47,AO$7&lt;$H47),$N47/12*0.5,$H47&lt;AO$7,$N47/12)</f>
        <v>129.16666666666666</v>
      </c>
      <c r="AP47" s="23" cm="1">
        <f t="array" aca="1" ref="AP47" ca="1">_xlfn.IFS($D47&lt;=AP$7,0,$G47&gt;AP$7,0,AND(AP$7&gt;$G47,AP$7&lt;$H47),$N47/12*0.5,$H47&lt;AP$7,$N47/12)</f>
        <v>129.16666666666666</v>
      </c>
      <c r="AQ47" s="23" cm="1">
        <f t="array" aca="1" ref="AQ47" ca="1">_xlfn.IFS($D47&lt;=AQ$7,0,$G47&gt;AQ$7,0,AND(AQ$7&gt;$G47,AQ$7&lt;$H47),$N47/12*0.5,$H47&lt;AQ$7,$N47/12)</f>
        <v>129.16666666666666</v>
      </c>
      <c r="AR47" s="23" cm="1">
        <f t="array" aca="1" ref="AR47" ca="1">_xlfn.IFS($D47&lt;=AR$7,0,$G47&gt;AR$7,0,AND(AR$7&gt;$G47,AR$7&lt;$H47),$N47/12*0.5,$H47&lt;AR$7,$N47/12)</f>
        <v>129.16666666666666</v>
      </c>
      <c r="AS47" s="23" cm="1">
        <f t="array" aca="1" ref="AS47" ca="1">_xlfn.IFS($D47&lt;=AS$7,0,$G47&gt;AS$7,0,AND(AS$7&gt;$G47,AS$7&lt;$H47),$N47/12*0.5,$H47&lt;AS$7,$N47/12)</f>
        <v>129.16666666666666</v>
      </c>
      <c r="AT47" s="23" cm="1">
        <f t="array" aca="1" ref="AT47" ca="1">_xlfn.IFS($D47&lt;=AT$7,0,$G47&gt;AT$7,0,AND(AT$7&gt;$G47,AT$7&lt;$H47),$N47/12*0.5,$H47&lt;AT$7,$N47/12)</f>
        <v>129.16666666666666</v>
      </c>
      <c r="AU47" s="23" cm="1">
        <f t="array" aca="1" ref="AU47" ca="1">_xlfn.IFS($D47&lt;=AU$7,0,$G47&gt;AU$7,0,AND(AU$7&gt;$G47,AU$7&lt;$H47),$N47/12*0.5,$H47&lt;AU$7,$N47/12)</f>
        <v>129.16666666666666</v>
      </c>
      <c r="AV47" s="23" cm="1">
        <f t="array" aca="1" ref="AV47" ca="1">_xlfn.IFS($D47&lt;=AV$7,0,$G47&gt;AV$7,0,AND(AV$7&gt;$G47,AV$7&lt;$H47),$N47/12*0.5,$H47&lt;AV$7,$N47/12)</f>
        <v>129.16666666666666</v>
      </c>
      <c r="AW47" s="23" cm="1">
        <f t="array" aca="1" ref="AW47" ca="1">_xlfn.IFS($D47&lt;=AW$7,0,$G47&gt;AW$7,0,AND(AW$7&gt;$G47,AW$7&lt;$H47),$N47/12*0.5,$H47&lt;AW$7,$N47/12)</f>
        <v>129.16666666666666</v>
      </c>
      <c r="AX47" s="23" cm="1">
        <f t="array" aca="1" ref="AX47" ca="1">_xlfn.IFS($D47&lt;=AX$7,0,$G47&gt;AX$7,0,AND(AX$7&gt;$G47,AX$7&lt;$H47),$N47/12*0.5,$H47&lt;AX$7,$N47/12)</f>
        <v>129.16666666666666</v>
      </c>
      <c r="AY47" s="23" cm="1">
        <f t="array" aca="1" ref="AY47" ca="1">_xlfn.IFS($D47&lt;=AY$7,0,$G47&gt;AY$7,0,AND(AY$7&gt;$G47,AY$7&lt;$H47),$N47/12*0.5,$H47&lt;AY$7,$N47/12)</f>
        <v>129.16666666666666</v>
      </c>
    </row>
    <row r="48" spans="1:51" ht="13" x14ac:dyDescent="0.15">
      <c r="B48" s="87">
        <v>41</v>
      </c>
      <c r="C48" s="87" t="s">
        <v>30</v>
      </c>
      <c r="D48" s="88" t="s">
        <v>18</v>
      </c>
      <c r="E48" s="110">
        <v>45641</v>
      </c>
      <c r="F48" s="108" t="s">
        <v>7</v>
      </c>
      <c r="G48" s="21">
        <f>E48+'Assumptions (START HERE)'!$C$17</f>
        <v>45821</v>
      </c>
      <c r="H48" s="21">
        <f>E48+'Assumptions (START HERE)'!$C$18</f>
        <v>45911</v>
      </c>
      <c r="I48" s="91"/>
      <c r="J48" s="23" cm="1">
        <f t="array" aca="1" ref="J48" ca="1">IF(ISBLANK(I48),
INDEX('Assumptions (START HERE)'!$B$23:$E$26,
MATCH(MID(CELL("filename",$A$1),FIND("]",CELL("filename",$A$1))+1,255),'Assumptions (START HERE)'!$B$23:$B$26,0),
MATCH(J$3,'Assumptions (START HERE)'!$B$23:$E$23,0)),I48)</f>
        <v>1350</v>
      </c>
      <c r="K48" s="91"/>
      <c r="L48" s="23" cm="1">
        <f t="array" aca="1" ref="L48" ca="1">IF(ISBLANK(K48),
INDEX('Assumptions (START HERE)'!$B$23:$E$26,
MATCH(MID(CELL("filename",$A$1),FIND("]",CELL("filename",$A$1))+1,255),'Assumptions (START HERE)'!$B$23:$B$26,0),
MATCH(L$3,'Assumptions (START HERE)'!$B$23:$E$23,0)),K48)</f>
        <v>1500</v>
      </c>
      <c r="M48" s="91"/>
      <c r="N48" s="23" cm="1">
        <f t="array" aca="1" ref="N48" ca="1">IF(ISBLANK(M48),
INDEX('Assumptions (START HERE)'!$B$23:$E$26,
MATCH(MID(CELL("filename",$A$1),FIND("]",CELL("filename",$A$1))+1,255),'Assumptions (START HERE)'!$B$23:$B$26,0),
MATCH(N$3,'Assumptions (START HERE)'!$B$23:$E$23,0)),M48)</f>
        <v>1550</v>
      </c>
      <c r="P48" s="23" cm="1">
        <f t="array" aca="1" ref="P48" ca="1">_xlfn.IFS($D48&lt;=P$7,0,$G48&gt;P$7,0,AND(P$7&gt;$G48,P$7&lt;$H48),$J48/12*0.5,$H48&lt;P$7,$J48/12)</f>
        <v>0</v>
      </c>
      <c r="Q48" s="23" cm="1">
        <f t="array" aca="1" ref="Q48" ca="1">_xlfn.IFS($D48&lt;=Q$7,0,$G48&gt;Q$7,0,AND(Q$7&gt;$G48,Q$7&lt;$H48),$J48/12*0.5,$H48&lt;Q$7,$J48/12)</f>
        <v>0</v>
      </c>
      <c r="R48" s="23" cm="1">
        <f t="array" aca="1" ref="R48" ca="1">_xlfn.IFS($D48&lt;=R$7,0,$G48&gt;R$7,0,AND(R$7&gt;$G48,R$7&lt;$H48),$J48/12*0.5,$H48&lt;R$7,$J48/12)</f>
        <v>0</v>
      </c>
      <c r="S48" s="23" cm="1">
        <f t="array" aca="1" ref="S48" ca="1">_xlfn.IFS($D48&lt;=S$7,0,$G48&gt;S$7,0,AND(S$7&gt;$G48,S$7&lt;$H48),$J48/12*0.5,$H48&lt;S$7,$J48/12)</f>
        <v>0</v>
      </c>
      <c r="T48" s="23" cm="1">
        <f t="array" aca="1" ref="T48" ca="1">_xlfn.IFS($D48&lt;=T$7,0,$G48&gt;T$7,0,AND(T$7&gt;$G48,T$7&lt;$H48),$J48/12*0.5,$H48&lt;T$7,$J48/12)</f>
        <v>0</v>
      </c>
      <c r="U48" s="23" cm="1">
        <f t="array" aca="1" ref="U48" ca="1">_xlfn.IFS($D48&lt;=U$7,0,$G48&gt;U$7,0,AND(U$7&gt;$G48,U$7&lt;$H48),$J48/12*0.5,$H48&lt;U$7,$J48/12)</f>
        <v>0</v>
      </c>
      <c r="V48" s="23" cm="1">
        <f t="array" aca="1" ref="V48" ca="1">_xlfn.IFS($D48&lt;=V$7,0,$G48&gt;V$7,0,AND(V$7&gt;$G48,V$7&lt;$H48),$J48/12*0.5,$H48&lt;V$7,$J48/12)</f>
        <v>56.25</v>
      </c>
      <c r="W48" s="23" cm="1">
        <f t="array" aca="1" ref="W48" ca="1">_xlfn.IFS($D48&lt;=W$7,0,$G48&gt;W$7,0,AND(W$7&gt;$G48,W$7&lt;$H48),$J48/12*0.5,$H48&lt;W$7,$J48/12)</f>
        <v>56.25</v>
      </c>
      <c r="X48" s="23" cm="1">
        <f t="array" aca="1" ref="X48" ca="1">_xlfn.IFS($D48&lt;=X$7,0,$G48&gt;X$7,0,AND(X$7&gt;$G48,X$7&lt;$H48),$J48/12*0.5,$H48&lt;X$7,$J48/12)</f>
        <v>56.25</v>
      </c>
      <c r="Y48" s="23" cm="1">
        <f t="array" aca="1" ref="Y48" ca="1">_xlfn.IFS($D48&lt;=Y$7,0,$G48&gt;Y$7,0,AND(Y$7&gt;$G48,Y$7&lt;$H48),$J48/12*0.5,$H48&lt;Y$7,$J48/12)</f>
        <v>112.5</v>
      </c>
      <c r="Z48" s="23" cm="1">
        <f t="array" aca="1" ref="Z48" ca="1">_xlfn.IFS($D48&lt;=Z$7,0,$G48&gt;Z$7,0,AND(Z$7&gt;$G48,Z$7&lt;$H48),$J48/12*0.5,$H48&lt;Z$7,$J48/12)</f>
        <v>112.5</v>
      </c>
      <c r="AA48" s="23" cm="1">
        <f t="array" aca="1" ref="AA48" ca="1">_xlfn.IFS($D48&lt;=AA$7,0,$G48&gt;AA$7,0,AND(AA$7&gt;$G48,AA$7&lt;$H48),$J48/12*0.5,$H48&lt;AA$7,$J48/12)</f>
        <v>112.5</v>
      </c>
      <c r="AB48" s="23" cm="1">
        <f t="array" aca="1" ref="AB48" ca="1">_xlfn.IFS($D48&lt;=AB$7,0,$G48&gt;AB$7,0,AND(AB$7&gt;$G48,AB$7&lt;$H48),$J48/12*0.5,$H48&lt;AB$7,$J48/12)</f>
        <v>112.5</v>
      </c>
      <c r="AC48" s="23" cm="1">
        <f t="array" aca="1" ref="AC48" ca="1">_xlfn.IFS($D48&lt;=AC$7,0,$G48&gt;AC$7,0,AND(AC$7&gt;$G48,AC$7&lt;$H48),$L48/12*0.5,$H48&lt;AC$7,$L48/12)</f>
        <v>125</v>
      </c>
      <c r="AD48" s="23" cm="1">
        <f t="array" aca="1" ref="AD48" ca="1">_xlfn.IFS($D48&lt;=AD$7,0,$G48&gt;AD$7,0,AND(AD$7&gt;$G48,AD$7&lt;$H48),$L48/12*0.5,$H48&lt;AD$7,$L48/12)</f>
        <v>125</v>
      </c>
      <c r="AE48" s="23" cm="1">
        <f t="array" aca="1" ref="AE48" ca="1">_xlfn.IFS($D48&lt;=AE$7,0,$G48&gt;AE$7,0,AND(AE$7&gt;$G48,AE$7&lt;$H48),$L48/12*0.5,$H48&lt;AE$7,$L48/12)</f>
        <v>125</v>
      </c>
      <c r="AF48" s="23" cm="1">
        <f t="array" aca="1" ref="AF48" ca="1">_xlfn.IFS($D48&lt;=AF$7,0,$G48&gt;AF$7,0,AND(AF$7&gt;$G48,AF$7&lt;$H48),$L48/12*0.5,$H48&lt;AF$7,$L48/12)</f>
        <v>125</v>
      </c>
      <c r="AG48" s="23" cm="1">
        <f t="array" aca="1" ref="AG48" ca="1">_xlfn.IFS($D48&lt;=AG$7,0,$G48&gt;AG$7,0,AND(AG$7&gt;$G48,AG$7&lt;$H48),$L48/12*0.5,$H48&lt;AG$7,$L48/12)</f>
        <v>125</v>
      </c>
      <c r="AH48" s="23" cm="1">
        <f t="array" aca="1" ref="AH48" ca="1">_xlfn.IFS($D48&lt;=AH$7,0,$G48&gt;AH$7,0,AND(AH$7&gt;$G48,AH$7&lt;$H48),$L48/12*0.5,$H48&lt;AH$7,$L48/12)</f>
        <v>125</v>
      </c>
      <c r="AI48" s="23" cm="1">
        <f t="array" aca="1" ref="AI48" ca="1">_xlfn.IFS($D48&lt;=AI$7,0,$G48&gt;AI$7,0,AND(AI$7&gt;$G48,AI$7&lt;$H48),$L48/12*0.5,$H48&lt;AI$7,$L48/12)</f>
        <v>125</v>
      </c>
      <c r="AJ48" s="23" cm="1">
        <f t="array" aca="1" ref="AJ48" ca="1">_xlfn.IFS($D48&lt;=AJ$7,0,$G48&gt;AJ$7,0,AND(AJ$7&gt;$G48,AJ$7&lt;$H48),$L48/12*0.5,$H48&lt;AJ$7,$L48/12)</f>
        <v>125</v>
      </c>
      <c r="AK48" s="23" cm="1">
        <f t="array" aca="1" ref="AK48" ca="1">_xlfn.IFS($D48&lt;=AK$7,0,$G48&gt;AK$7,0,AND(AK$7&gt;$G48,AK$7&lt;$H48),$L48/12*0.5,$H48&lt;AK$7,$L48/12)</f>
        <v>125</v>
      </c>
      <c r="AL48" s="23" cm="1">
        <f t="array" aca="1" ref="AL48" ca="1">_xlfn.IFS($D48&lt;=AL$7,0,$G48&gt;AL$7,0,AND(AL$7&gt;$G48,AL$7&lt;$H48),$L48/12*0.5,$H48&lt;AL$7,$L48/12)</f>
        <v>125</v>
      </c>
      <c r="AM48" s="23" cm="1">
        <f t="array" aca="1" ref="AM48" ca="1">_xlfn.IFS($D48&lt;=AM$7,0,$G48&gt;AM$7,0,AND(AM$7&gt;$G48,AM$7&lt;$H48),$L48/12*0.5,$H48&lt;AM$7,$L48/12)</f>
        <v>125</v>
      </c>
      <c r="AN48" s="23" cm="1">
        <f t="array" aca="1" ref="AN48" ca="1">_xlfn.IFS($D48&lt;=AN$7,0,$G48&gt;AN$7,0,AND(AN$7&gt;$G48,AN$7&lt;$H48),$L48/12*0.5,$H48&lt;AN$7,$L48/12)</f>
        <v>125</v>
      </c>
      <c r="AO48" s="23" cm="1">
        <f t="array" aca="1" ref="AO48" ca="1">_xlfn.IFS($D48&lt;=AO$7,0,$G48&gt;AO$7,0,AND(AO$7&gt;$G48,AO$7&lt;$H48),$N48/12*0.5,$H48&lt;AO$7,$N48/12)</f>
        <v>129.16666666666666</v>
      </c>
      <c r="AP48" s="23" cm="1">
        <f t="array" aca="1" ref="AP48" ca="1">_xlfn.IFS($D48&lt;=AP$7,0,$G48&gt;AP$7,0,AND(AP$7&gt;$G48,AP$7&lt;$H48),$N48/12*0.5,$H48&lt;AP$7,$N48/12)</f>
        <v>129.16666666666666</v>
      </c>
      <c r="AQ48" s="23" cm="1">
        <f t="array" aca="1" ref="AQ48" ca="1">_xlfn.IFS($D48&lt;=AQ$7,0,$G48&gt;AQ$7,0,AND(AQ$7&gt;$G48,AQ$7&lt;$H48),$N48/12*0.5,$H48&lt;AQ$7,$N48/12)</f>
        <v>129.16666666666666</v>
      </c>
      <c r="AR48" s="23" cm="1">
        <f t="array" aca="1" ref="AR48" ca="1">_xlfn.IFS($D48&lt;=AR$7,0,$G48&gt;AR$7,0,AND(AR$7&gt;$G48,AR$7&lt;$H48),$N48/12*0.5,$H48&lt;AR$7,$N48/12)</f>
        <v>129.16666666666666</v>
      </c>
      <c r="AS48" s="23" cm="1">
        <f t="array" aca="1" ref="AS48" ca="1">_xlfn.IFS($D48&lt;=AS$7,0,$G48&gt;AS$7,0,AND(AS$7&gt;$G48,AS$7&lt;$H48),$N48/12*0.5,$H48&lt;AS$7,$N48/12)</f>
        <v>129.16666666666666</v>
      </c>
      <c r="AT48" s="23" cm="1">
        <f t="array" aca="1" ref="AT48" ca="1">_xlfn.IFS($D48&lt;=AT$7,0,$G48&gt;AT$7,0,AND(AT$7&gt;$G48,AT$7&lt;$H48),$N48/12*0.5,$H48&lt;AT$7,$N48/12)</f>
        <v>129.16666666666666</v>
      </c>
      <c r="AU48" s="23" cm="1">
        <f t="array" aca="1" ref="AU48" ca="1">_xlfn.IFS($D48&lt;=AU$7,0,$G48&gt;AU$7,0,AND(AU$7&gt;$G48,AU$7&lt;$H48),$N48/12*0.5,$H48&lt;AU$7,$N48/12)</f>
        <v>129.16666666666666</v>
      </c>
      <c r="AV48" s="23" cm="1">
        <f t="array" aca="1" ref="AV48" ca="1">_xlfn.IFS($D48&lt;=AV$7,0,$G48&gt;AV$7,0,AND(AV$7&gt;$G48,AV$7&lt;$H48),$N48/12*0.5,$H48&lt;AV$7,$N48/12)</f>
        <v>129.16666666666666</v>
      </c>
      <c r="AW48" s="23" cm="1">
        <f t="array" aca="1" ref="AW48" ca="1">_xlfn.IFS($D48&lt;=AW$7,0,$G48&gt;AW$7,0,AND(AW$7&gt;$G48,AW$7&lt;$H48),$N48/12*0.5,$H48&lt;AW$7,$N48/12)</f>
        <v>129.16666666666666</v>
      </c>
      <c r="AX48" s="23" cm="1">
        <f t="array" aca="1" ref="AX48" ca="1">_xlfn.IFS($D48&lt;=AX$7,0,$G48&gt;AX$7,0,AND(AX$7&gt;$G48,AX$7&lt;$H48),$N48/12*0.5,$H48&lt;AX$7,$N48/12)</f>
        <v>129.16666666666666</v>
      </c>
      <c r="AY48" s="23" cm="1">
        <f t="array" aca="1" ref="AY48" ca="1">_xlfn.IFS($D48&lt;=AY$7,0,$G48&gt;AY$7,0,AND(AY$7&gt;$G48,AY$7&lt;$H48),$N48/12*0.5,$H48&lt;AY$7,$N48/12)</f>
        <v>129.16666666666666</v>
      </c>
    </row>
    <row r="49" spans="2:51" ht="13" x14ac:dyDescent="0.15">
      <c r="B49" s="87">
        <v>42</v>
      </c>
      <c r="C49" s="87" t="s">
        <v>30</v>
      </c>
      <c r="D49" s="88" t="s">
        <v>14</v>
      </c>
      <c r="E49" s="110">
        <v>45672</v>
      </c>
      <c r="F49" s="108" t="s">
        <v>7</v>
      </c>
      <c r="G49" s="21">
        <f>E49+'Assumptions (START HERE)'!$C$17</f>
        <v>45852</v>
      </c>
      <c r="H49" s="21">
        <f>E49+'Assumptions (START HERE)'!$C$18</f>
        <v>45942</v>
      </c>
      <c r="I49" s="91"/>
      <c r="J49" s="23" cm="1">
        <f t="array" aca="1" ref="J49" ca="1">IF(ISBLANK(I49),
INDEX('Assumptions (START HERE)'!$B$23:$E$26,
MATCH(MID(CELL("filename",$A$1),FIND("]",CELL("filename",$A$1))+1,255),'Assumptions (START HERE)'!$B$23:$B$26,0),
MATCH(J$3,'Assumptions (START HERE)'!$B$23:$E$23,0)),I49)</f>
        <v>1350</v>
      </c>
      <c r="K49" s="91"/>
      <c r="L49" s="23" cm="1">
        <f t="array" aca="1" ref="L49" ca="1">IF(ISBLANK(K49),
INDEX('Assumptions (START HERE)'!$B$23:$E$26,
MATCH(MID(CELL("filename",$A$1),FIND("]",CELL("filename",$A$1))+1,255),'Assumptions (START HERE)'!$B$23:$B$26,0),
MATCH(L$3,'Assumptions (START HERE)'!$B$23:$E$23,0)),K49)</f>
        <v>1500</v>
      </c>
      <c r="M49" s="91"/>
      <c r="N49" s="23" cm="1">
        <f t="array" aca="1" ref="N49" ca="1">IF(ISBLANK(M49),
INDEX('Assumptions (START HERE)'!$B$23:$E$26,
MATCH(MID(CELL("filename",$A$1),FIND("]",CELL("filename",$A$1))+1,255),'Assumptions (START HERE)'!$B$23:$B$26,0),
MATCH(N$3,'Assumptions (START HERE)'!$B$23:$E$23,0)),M49)</f>
        <v>1550</v>
      </c>
      <c r="P49" s="23" cm="1">
        <f t="array" aca="1" ref="P49" ca="1">_xlfn.IFS($D49&lt;=P$7,0,$G49&gt;P$7,0,AND(P$7&gt;$G49,P$7&lt;$H49),$J49/12*0.5,$H49&lt;P$7,$J49/12)</f>
        <v>0</v>
      </c>
      <c r="Q49" s="23" cm="1">
        <f t="array" aca="1" ref="Q49" ca="1">_xlfn.IFS($D49&lt;=Q$7,0,$G49&gt;Q$7,0,AND(Q$7&gt;$G49,Q$7&lt;$H49),$J49/12*0.5,$H49&lt;Q$7,$J49/12)</f>
        <v>0</v>
      </c>
      <c r="R49" s="23" cm="1">
        <f t="array" aca="1" ref="R49" ca="1">_xlfn.IFS($D49&lt;=R$7,0,$G49&gt;R$7,0,AND(R$7&gt;$G49,R$7&lt;$H49),$J49/12*0.5,$H49&lt;R$7,$J49/12)</f>
        <v>0</v>
      </c>
      <c r="S49" s="23" cm="1">
        <f t="array" aca="1" ref="S49" ca="1">_xlfn.IFS($D49&lt;=S$7,0,$G49&gt;S$7,0,AND(S$7&gt;$G49,S$7&lt;$H49),$J49/12*0.5,$H49&lt;S$7,$J49/12)</f>
        <v>0</v>
      </c>
      <c r="T49" s="23" cm="1">
        <f t="array" aca="1" ref="T49" ca="1">_xlfn.IFS($D49&lt;=T$7,0,$G49&gt;T$7,0,AND(T$7&gt;$G49,T$7&lt;$H49),$J49/12*0.5,$H49&lt;T$7,$J49/12)</f>
        <v>0</v>
      </c>
      <c r="U49" s="23" cm="1">
        <f t="array" aca="1" ref="U49" ca="1">_xlfn.IFS($D49&lt;=U$7,0,$G49&gt;U$7,0,AND(U$7&gt;$G49,U$7&lt;$H49),$J49/12*0.5,$H49&lt;U$7,$J49/12)</f>
        <v>0</v>
      </c>
      <c r="V49" s="23" cm="1">
        <f t="array" aca="1" ref="V49" ca="1">_xlfn.IFS($D49&lt;=V$7,0,$G49&gt;V$7,0,AND(V$7&gt;$G49,V$7&lt;$H49),$J49/12*0.5,$H49&lt;V$7,$J49/12)</f>
        <v>0</v>
      </c>
      <c r="W49" s="23" cm="1">
        <f t="array" aca="1" ref="W49" ca="1">_xlfn.IFS($D49&lt;=W$7,0,$G49&gt;W$7,0,AND(W$7&gt;$G49,W$7&lt;$H49),$J49/12*0.5,$H49&lt;W$7,$J49/12)</f>
        <v>56.25</v>
      </c>
      <c r="X49" s="23" cm="1">
        <f t="array" aca="1" ref="X49" ca="1">_xlfn.IFS($D49&lt;=X$7,0,$G49&gt;X$7,0,AND(X$7&gt;$G49,X$7&lt;$H49),$J49/12*0.5,$H49&lt;X$7,$J49/12)</f>
        <v>56.25</v>
      </c>
      <c r="Y49" s="23" cm="1">
        <f t="array" aca="1" ref="Y49" ca="1">_xlfn.IFS($D49&lt;=Y$7,0,$G49&gt;Y$7,0,AND(Y$7&gt;$G49,Y$7&lt;$H49),$J49/12*0.5,$H49&lt;Y$7,$J49/12)</f>
        <v>56.25</v>
      </c>
      <c r="Z49" s="23" cm="1">
        <f t="array" aca="1" ref="Z49" ca="1">_xlfn.IFS($D49&lt;=Z$7,0,$G49&gt;Z$7,0,AND(Z$7&gt;$G49,Z$7&lt;$H49),$J49/12*0.5,$H49&lt;Z$7,$J49/12)</f>
        <v>112.5</v>
      </c>
      <c r="AA49" s="23" cm="1">
        <f t="array" aca="1" ref="AA49" ca="1">_xlfn.IFS($D49&lt;=AA$7,0,$G49&gt;AA$7,0,AND(AA$7&gt;$G49,AA$7&lt;$H49),$J49/12*0.5,$H49&lt;AA$7,$J49/12)</f>
        <v>112.5</v>
      </c>
      <c r="AB49" s="23" cm="1">
        <f t="array" aca="1" ref="AB49" ca="1">_xlfn.IFS($D49&lt;=AB$7,0,$G49&gt;AB$7,0,AND(AB$7&gt;$G49,AB$7&lt;$H49),$J49/12*0.5,$H49&lt;AB$7,$J49/12)</f>
        <v>112.5</v>
      </c>
      <c r="AC49" s="23" cm="1">
        <f t="array" aca="1" ref="AC49" ca="1">_xlfn.IFS($D49&lt;=AC$7,0,$G49&gt;AC$7,0,AND(AC$7&gt;$G49,AC$7&lt;$H49),$L49/12*0.5,$H49&lt;AC$7,$L49/12)</f>
        <v>125</v>
      </c>
      <c r="AD49" s="23" cm="1">
        <f t="array" aca="1" ref="AD49" ca="1">_xlfn.IFS($D49&lt;=AD$7,0,$G49&gt;AD$7,0,AND(AD$7&gt;$G49,AD$7&lt;$H49),$L49/12*0.5,$H49&lt;AD$7,$L49/12)</f>
        <v>125</v>
      </c>
      <c r="AE49" s="23" cm="1">
        <f t="array" aca="1" ref="AE49" ca="1">_xlfn.IFS($D49&lt;=AE$7,0,$G49&gt;AE$7,0,AND(AE$7&gt;$G49,AE$7&lt;$H49),$L49/12*0.5,$H49&lt;AE$7,$L49/12)</f>
        <v>125</v>
      </c>
      <c r="AF49" s="23" cm="1">
        <f t="array" aca="1" ref="AF49" ca="1">_xlfn.IFS($D49&lt;=AF$7,0,$G49&gt;AF$7,0,AND(AF$7&gt;$G49,AF$7&lt;$H49),$L49/12*0.5,$H49&lt;AF$7,$L49/12)</f>
        <v>125</v>
      </c>
      <c r="AG49" s="23" cm="1">
        <f t="array" aca="1" ref="AG49" ca="1">_xlfn.IFS($D49&lt;=AG$7,0,$G49&gt;AG$7,0,AND(AG$7&gt;$G49,AG$7&lt;$H49),$L49/12*0.5,$H49&lt;AG$7,$L49/12)</f>
        <v>125</v>
      </c>
      <c r="AH49" s="23" cm="1">
        <f t="array" aca="1" ref="AH49" ca="1">_xlfn.IFS($D49&lt;=AH$7,0,$G49&gt;AH$7,0,AND(AH$7&gt;$G49,AH$7&lt;$H49),$L49/12*0.5,$H49&lt;AH$7,$L49/12)</f>
        <v>125</v>
      </c>
      <c r="AI49" s="23" cm="1">
        <f t="array" aca="1" ref="AI49" ca="1">_xlfn.IFS($D49&lt;=AI$7,0,$G49&gt;AI$7,0,AND(AI$7&gt;$G49,AI$7&lt;$H49),$L49/12*0.5,$H49&lt;AI$7,$L49/12)</f>
        <v>125</v>
      </c>
      <c r="AJ49" s="23" cm="1">
        <f t="array" aca="1" ref="AJ49" ca="1">_xlfn.IFS($D49&lt;=AJ$7,0,$G49&gt;AJ$7,0,AND(AJ$7&gt;$G49,AJ$7&lt;$H49),$L49/12*0.5,$H49&lt;AJ$7,$L49/12)</f>
        <v>125</v>
      </c>
      <c r="AK49" s="23" cm="1">
        <f t="array" aca="1" ref="AK49" ca="1">_xlfn.IFS($D49&lt;=AK$7,0,$G49&gt;AK$7,0,AND(AK$7&gt;$G49,AK$7&lt;$H49),$L49/12*0.5,$H49&lt;AK$7,$L49/12)</f>
        <v>125</v>
      </c>
      <c r="AL49" s="23" cm="1">
        <f t="array" aca="1" ref="AL49" ca="1">_xlfn.IFS($D49&lt;=AL$7,0,$G49&gt;AL$7,0,AND(AL$7&gt;$G49,AL$7&lt;$H49),$L49/12*0.5,$H49&lt;AL$7,$L49/12)</f>
        <v>125</v>
      </c>
      <c r="AM49" s="23" cm="1">
        <f t="array" aca="1" ref="AM49" ca="1">_xlfn.IFS($D49&lt;=AM$7,0,$G49&gt;AM$7,0,AND(AM$7&gt;$G49,AM$7&lt;$H49),$L49/12*0.5,$H49&lt;AM$7,$L49/12)</f>
        <v>125</v>
      </c>
      <c r="AN49" s="23" cm="1">
        <f t="array" aca="1" ref="AN49" ca="1">_xlfn.IFS($D49&lt;=AN$7,0,$G49&gt;AN$7,0,AND(AN$7&gt;$G49,AN$7&lt;$H49),$L49/12*0.5,$H49&lt;AN$7,$L49/12)</f>
        <v>125</v>
      </c>
      <c r="AO49" s="23" cm="1">
        <f t="array" aca="1" ref="AO49" ca="1">_xlfn.IFS($D49&lt;=AO$7,0,$G49&gt;AO$7,0,AND(AO$7&gt;$G49,AO$7&lt;$H49),$N49/12*0.5,$H49&lt;AO$7,$N49/12)</f>
        <v>129.16666666666666</v>
      </c>
      <c r="AP49" s="23" cm="1">
        <f t="array" aca="1" ref="AP49" ca="1">_xlfn.IFS($D49&lt;=AP$7,0,$G49&gt;AP$7,0,AND(AP$7&gt;$G49,AP$7&lt;$H49),$N49/12*0.5,$H49&lt;AP$7,$N49/12)</f>
        <v>129.16666666666666</v>
      </c>
      <c r="AQ49" s="23" cm="1">
        <f t="array" aca="1" ref="AQ49" ca="1">_xlfn.IFS($D49&lt;=AQ$7,0,$G49&gt;AQ$7,0,AND(AQ$7&gt;$G49,AQ$7&lt;$H49),$N49/12*0.5,$H49&lt;AQ$7,$N49/12)</f>
        <v>129.16666666666666</v>
      </c>
      <c r="AR49" s="23" cm="1">
        <f t="array" aca="1" ref="AR49" ca="1">_xlfn.IFS($D49&lt;=AR$7,0,$G49&gt;AR$7,0,AND(AR$7&gt;$G49,AR$7&lt;$H49),$N49/12*0.5,$H49&lt;AR$7,$N49/12)</f>
        <v>129.16666666666666</v>
      </c>
      <c r="AS49" s="23" cm="1">
        <f t="array" aca="1" ref="AS49" ca="1">_xlfn.IFS($D49&lt;=AS$7,0,$G49&gt;AS$7,0,AND(AS$7&gt;$G49,AS$7&lt;$H49),$N49/12*0.5,$H49&lt;AS$7,$N49/12)</f>
        <v>129.16666666666666</v>
      </c>
      <c r="AT49" s="23" cm="1">
        <f t="array" aca="1" ref="AT49" ca="1">_xlfn.IFS($D49&lt;=AT$7,0,$G49&gt;AT$7,0,AND(AT$7&gt;$G49,AT$7&lt;$H49),$N49/12*0.5,$H49&lt;AT$7,$N49/12)</f>
        <v>129.16666666666666</v>
      </c>
      <c r="AU49" s="23" cm="1">
        <f t="array" aca="1" ref="AU49" ca="1">_xlfn.IFS($D49&lt;=AU$7,0,$G49&gt;AU$7,0,AND(AU$7&gt;$G49,AU$7&lt;$H49),$N49/12*0.5,$H49&lt;AU$7,$N49/12)</f>
        <v>129.16666666666666</v>
      </c>
      <c r="AV49" s="23" cm="1">
        <f t="array" aca="1" ref="AV49" ca="1">_xlfn.IFS($D49&lt;=AV$7,0,$G49&gt;AV$7,0,AND(AV$7&gt;$G49,AV$7&lt;$H49),$N49/12*0.5,$H49&lt;AV$7,$N49/12)</f>
        <v>129.16666666666666</v>
      </c>
      <c r="AW49" s="23" cm="1">
        <f t="array" aca="1" ref="AW49" ca="1">_xlfn.IFS($D49&lt;=AW$7,0,$G49&gt;AW$7,0,AND(AW$7&gt;$G49,AW$7&lt;$H49),$N49/12*0.5,$H49&lt;AW$7,$N49/12)</f>
        <v>129.16666666666666</v>
      </c>
      <c r="AX49" s="23" cm="1">
        <f t="array" aca="1" ref="AX49" ca="1">_xlfn.IFS($D49&lt;=AX$7,0,$G49&gt;AX$7,0,AND(AX$7&gt;$G49,AX$7&lt;$H49),$N49/12*0.5,$H49&lt;AX$7,$N49/12)</f>
        <v>129.16666666666666</v>
      </c>
      <c r="AY49" s="23" cm="1">
        <f t="array" aca="1" ref="AY49" ca="1">_xlfn.IFS($D49&lt;=AY$7,0,$G49&gt;AY$7,0,AND(AY$7&gt;$G49,AY$7&lt;$H49),$N49/12*0.5,$H49&lt;AY$7,$N49/12)</f>
        <v>129.16666666666666</v>
      </c>
    </row>
    <row r="50" spans="2:51" ht="13" x14ac:dyDescent="0.15">
      <c r="B50" s="87">
        <v>43</v>
      </c>
      <c r="C50" s="87" t="s">
        <v>30</v>
      </c>
      <c r="D50" s="88" t="s">
        <v>14</v>
      </c>
      <c r="E50" s="110">
        <v>45672</v>
      </c>
      <c r="F50" s="108" t="s">
        <v>7</v>
      </c>
      <c r="G50" s="21">
        <f>E50+'Assumptions (START HERE)'!$C$17</f>
        <v>45852</v>
      </c>
      <c r="H50" s="21">
        <f>E50+'Assumptions (START HERE)'!$C$18</f>
        <v>45942</v>
      </c>
      <c r="I50" s="91"/>
      <c r="J50" s="23" cm="1">
        <f t="array" aca="1" ref="J50" ca="1">IF(ISBLANK(I50),
INDEX('Assumptions (START HERE)'!$B$23:$E$26,
MATCH(MID(CELL("filename",$A$1),FIND("]",CELL("filename",$A$1))+1,255),'Assumptions (START HERE)'!$B$23:$B$26,0),
MATCH(J$3,'Assumptions (START HERE)'!$B$23:$E$23,0)),I50)</f>
        <v>1350</v>
      </c>
      <c r="K50" s="91"/>
      <c r="L50" s="23" cm="1">
        <f t="array" aca="1" ref="L50" ca="1">IF(ISBLANK(K50),
INDEX('Assumptions (START HERE)'!$B$23:$E$26,
MATCH(MID(CELL("filename",$A$1),FIND("]",CELL("filename",$A$1))+1,255),'Assumptions (START HERE)'!$B$23:$B$26,0),
MATCH(L$3,'Assumptions (START HERE)'!$B$23:$E$23,0)),K50)</f>
        <v>1500</v>
      </c>
      <c r="M50" s="91"/>
      <c r="N50" s="23" cm="1">
        <f t="array" aca="1" ref="N50" ca="1">IF(ISBLANK(M50),
INDEX('Assumptions (START HERE)'!$B$23:$E$26,
MATCH(MID(CELL("filename",$A$1),FIND("]",CELL("filename",$A$1))+1,255),'Assumptions (START HERE)'!$B$23:$B$26,0),
MATCH(N$3,'Assumptions (START HERE)'!$B$23:$E$23,0)),M50)</f>
        <v>1550</v>
      </c>
      <c r="P50" s="23" cm="1">
        <f t="array" aca="1" ref="P50" ca="1">_xlfn.IFS($D50&lt;=P$7,0,$G50&gt;P$7,0,AND(P$7&gt;$G50,P$7&lt;$H50),$J50/12*0.5,$H50&lt;P$7,$J50/12)</f>
        <v>0</v>
      </c>
      <c r="Q50" s="23" cm="1">
        <f t="array" aca="1" ref="Q50" ca="1">_xlfn.IFS($D50&lt;=Q$7,0,$G50&gt;Q$7,0,AND(Q$7&gt;$G50,Q$7&lt;$H50),$J50/12*0.5,$H50&lt;Q$7,$J50/12)</f>
        <v>0</v>
      </c>
      <c r="R50" s="23" cm="1">
        <f t="array" aca="1" ref="R50" ca="1">_xlfn.IFS($D50&lt;=R$7,0,$G50&gt;R$7,0,AND(R$7&gt;$G50,R$7&lt;$H50),$J50/12*0.5,$H50&lt;R$7,$J50/12)</f>
        <v>0</v>
      </c>
      <c r="S50" s="23" cm="1">
        <f t="array" aca="1" ref="S50" ca="1">_xlfn.IFS($D50&lt;=S$7,0,$G50&gt;S$7,0,AND(S$7&gt;$G50,S$7&lt;$H50),$J50/12*0.5,$H50&lt;S$7,$J50/12)</f>
        <v>0</v>
      </c>
      <c r="T50" s="23" cm="1">
        <f t="array" aca="1" ref="T50" ca="1">_xlfn.IFS($D50&lt;=T$7,0,$G50&gt;T$7,0,AND(T$7&gt;$G50,T$7&lt;$H50),$J50/12*0.5,$H50&lt;T$7,$J50/12)</f>
        <v>0</v>
      </c>
      <c r="U50" s="23" cm="1">
        <f t="array" aca="1" ref="U50" ca="1">_xlfn.IFS($D50&lt;=U$7,0,$G50&gt;U$7,0,AND(U$7&gt;$G50,U$7&lt;$H50),$J50/12*0.5,$H50&lt;U$7,$J50/12)</f>
        <v>0</v>
      </c>
      <c r="V50" s="23" cm="1">
        <f t="array" aca="1" ref="V50" ca="1">_xlfn.IFS($D50&lt;=V$7,0,$G50&gt;V$7,0,AND(V$7&gt;$G50,V$7&lt;$H50),$J50/12*0.5,$H50&lt;V$7,$J50/12)</f>
        <v>0</v>
      </c>
      <c r="W50" s="23" cm="1">
        <f t="array" aca="1" ref="W50" ca="1">_xlfn.IFS($D50&lt;=W$7,0,$G50&gt;W$7,0,AND(W$7&gt;$G50,W$7&lt;$H50),$J50/12*0.5,$H50&lt;W$7,$J50/12)</f>
        <v>56.25</v>
      </c>
      <c r="X50" s="23" cm="1">
        <f t="array" aca="1" ref="X50" ca="1">_xlfn.IFS($D50&lt;=X$7,0,$G50&gt;X$7,0,AND(X$7&gt;$G50,X$7&lt;$H50),$J50/12*0.5,$H50&lt;X$7,$J50/12)</f>
        <v>56.25</v>
      </c>
      <c r="Y50" s="23" cm="1">
        <f t="array" aca="1" ref="Y50" ca="1">_xlfn.IFS($D50&lt;=Y$7,0,$G50&gt;Y$7,0,AND(Y$7&gt;$G50,Y$7&lt;$H50),$J50/12*0.5,$H50&lt;Y$7,$J50/12)</f>
        <v>56.25</v>
      </c>
      <c r="Z50" s="23" cm="1">
        <f t="array" aca="1" ref="Z50" ca="1">_xlfn.IFS($D50&lt;=Z$7,0,$G50&gt;Z$7,0,AND(Z$7&gt;$G50,Z$7&lt;$H50),$J50/12*0.5,$H50&lt;Z$7,$J50/12)</f>
        <v>112.5</v>
      </c>
      <c r="AA50" s="23" cm="1">
        <f t="array" aca="1" ref="AA50" ca="1">_xlfn.IFS($D50&lt;=AA$7,0,$G50&gt;AA$7,0,AND(AA$7&gt;$G50,AA$7&lt;$H50),$J50/12*0.5,$H50&lt;AA$7,$J50/12)</f>
        <v>112.5</v>
      </c>
      <c r="AB50" s="23" cm="1">
        <f t="array" aca="1" ref="AB50" ca="1">_xlfn.IFS($D50&lt;=AB$7,0,$G50&gt;AB$7,0,AND(AB$7&gt;$G50,AB$7&lt;$H50),$J50/12*0.5,$H50&lt;AB$7,$J50/12)</f>
        <v>112.5</v>
      </c>
      <c r="AC50" s="23" cm="1">
        <f t="array" aca="1" ref="AC50" ca="1">_xlfn.IFS($D50&lt;=AC$7,0,$G50&gt;AC$7,0,AND(AC$7&gt;$G50,AC$7&lt;$H50),$L50/12*0.5,$H50&lt;AC$7,$L50/12)</f>
        <v>125</v>
      </c>
      <c r="AD50" s="23" cm="1">
        <f t="array" aca="1" ref="AD50" ca="1">_xlfn.IFS($D50&lt;=AD$7,0,$G50&gt;AD$7,0,AND(AD$7&gt;$G50,AD$7&lt;$H50),$L50/12*0.5,$H50&lt;AD$7,$L50/12)</f>
        <v>125</v>
      </c>
      <c r="AE50" s="23" cm="1">
        <f t="array" aca="1" ref="AE50" ca="1">_xlfn.IFS($D50&lt;=AE$7,0,$G50&gt;AE$7,0,AND(AE$7&gt;$G50,AE$7&lt;$H50),$L50/12*0.5,$H50&lt;AE$7,$L50/12)</f>
        <v>125</v>
      </c>
      <c r="AF50" s="23" cm="1">
        <f t="array" aca="1" ref="AF50" ca="1">_xlfn.IFS($D50&lt;=AF$7,0,$G50&gt;AF$7,0,AND(AF$7&gt;$G50,AF$7&lt;$H50),$L50/12*0.5,$H50&lt;AF$7,$L50/12)</f>
        <v>125</v>
      </c>
      <c r="AG50" s="23" cm="1">
        <f t="array" aca="1" ref="AG50" ca="1">_xlfn.IFS($D50&lt;=AG$7,0,$G50&gt;AG$7,0,AND(AG$7&gt;$G50,AG$7&lt;$H50),$L50/12*0.5,$H50&lt;AG$7,$L50/12)</f>
        <v>125</v>
      </c>
      <c r="AH50" s="23" cm="1">
        <f t="array" aca="1" ref="AH50" ca="1">_xlfn.IFS($D50&lt;=AH$7,0,$G50&gt;AH$7,0,AND(AH$7&gt;$G50,AH$7&lt;$H50),$L50/12*0.5,$H50&lt;AH$7,$L50/12)</f>
        <v>125</v>
      </c>
      <c r="AI50" s="23" cm="1">
        <f t="array" aca="1" ref="AI50" ca="1">_xlfn.IFS($D50&lt;=AI$7,0,$G50&gt;AI$7,0,AND(AI$7&gt;$G50,AI$7&lt;$H50),$L50/12*0.5,$H50&lt;AI$7,$L50/12)</f>
        <v>125</v>
      </c>
      <c r="AJ50" s="23" cm="1">
        <f t="array" aca="1" ref="AJ50" ca="1">_xlfn.IFS($D50&lt;=AJ$7,0,$G50&gt;AJ$7,0,AND(AJ$7&gt;$G50,AJ$7&lt;$H50),$L50/12*0.5,$H50&lt;AJ$7,$L50/12)</f>
        <v>125</v>
      </c>
      <c r="AK50" s="23" cm="1">
        <f t="array" aca="1" ref="AK50" ca="1">_xlfn.IFS($D50&lt;=AK$7,0,$G50&gt;AK$7,0,AND(AK$7&gt;$G50,AK$7&lt;$H50),$L50/12*0.5,$H50&lt;AK$7,$L50/12)</f>
        <v>125</v>
      </c>
      <c r="AL50" s="23" cm="1">
        <f t="array" aca="1" ref="AL50" ca="1">_xlfn.IFS($D50&lt;=AL$7,0,$G50&gt;AL$7,0,AND(AL$7&gt;$G50,AL$7&lt;$H50),$L50/12*0.5,$H50&lt;AL$7,$L50/12)</f>
        <v>125</v>
      </c>
      <c r="AM50" s="23" cm="1">
        <f t="array" aca="1" ref="AM50" ca="1">_xlfn.IFS($D50&lt;=AM$7,0,$G50&gt;AM$7,0,AND(AM$7&gt;$G50,AM$7&lt;$H50),$L50/12*0.5,$H50&lt;AM$7,$L50/12)</f>
        <v>125</v>
      </c>
      <c r="AN50" s="23" cm="1">
        <f t="array" aca="1" ref="AN50" ca="1">_xlfn.IFS($D50&lt;=AN$7,0,$G50&gt;AN$7,0,AND(AN$7&gt;$G50,AN$7&lt;$H50),$L50/12*0.5,$H50&lt;AN$7,$L50/12)</f>
        <v>125</v>
      </c>
      <c r="AO50" s="23" cm="1">
        <f t="array" aca="1" ref="AO50" ca="1">_xlfn.IFS($D50&lt;=AO$7,0,$G50&gt;AO$7,0,AND(AO$7&gt;$G50,AO$7&lt;$H50),$N50/12*0.5,$H50&lt;AO$7,$N50/12)</f>
        <v>129.16666666666666</v>
      </c>
      <c r="AP50" s="23" cm="1">
        <f t="array" aca="1" ref="AP50" ca="1">_xlfn.IFS($D50&lt;=AP$7,0,$G50&gt;AP$7,0,AND(AP$7&gt;$G50,AP$7&lt;$H50),$N50/12*0.5,$H50&lt;AP$7,$N50/12)</f>
        <v>129.16666666666666</v>
      </c>
      <c r="AQ50" s="23" cm="1">
        <f t="array" aca="1" ref="AQ50" ca="1">_xlfn.IFS($D50&lt;=AQ$7,0,$G50&gt;AQ$7,0,AND(AQ$7&gt;$G50,AQ$7&lt;$H50),$N50/12*0.5,$H50&lt;AQ$7,$N50/12)</f>
        <v>129.16666666666666</v>
      </c>
      <c r="AR50" s="23" cm="1">
        <f t="array" aca="1" ref="AR50" ca="1">_xlfn.IFS($D50&lt;=AR$7,0,$G50&gt;AR$7,0,AND(AR$7&gt;$G50,AR$7&lt;$H50),$N50/12*0.5,$H50&lt;AR$7,$N50/12)</f>
        <v>129.16666666666666</v>
      </c>
      <c r="AS50" s="23" cm="1">
        <f t="array" aca="1" ref="AS50" ca="1">_xlfn.IFS($D50&lt;=AS$7,0,$G50&gt;AS$7,0,AND(AS$7&gt;$G50,AS$7&lt;$H50),$N50/12*0.5,$H50&lt;AS$7,$N50/12)</f>
        <v>129.16666666666666</v>
      </c>
      <c r="AT50" s="23" cm="1">
        <f t="array" aca="1" ref="AT50" ca="1">_xlfn.IFS($D50&lt;=AT$7,0,$G50&gt;AT$7,0,AND(AT$7&gt;$G50,AT$7&lt;$H50),$N50/12*0.5,$H50&lt;AT$7,$N50/12)</f>
        <v>129.16666666666666</v>
      </c>
      <c r="AU50" s="23" cm="1">
        <f t="array" aca="1" ref="AU50" ca="1">_xlfn.IFS($D50&lt;=AU$7,0,$G50&gt;AU$7,0,AND(AU$7&gt;$G50,AU$7&lt;$H50),$N50/12*0.5,$H50&lt;AU$7,$N50/12)</f>
        <v>129.16666666666666</v>
      </c>
      <c r="AV50" s="23" cm="1">
        <f t="array" aca="1" ref="AV50" ca="1">_xlfn.IFS($D50&lt;=AV$7,0,$G50&gt;AV$7,0,AND(AV$7&gt;$G50,AV$7&lt;$H50),$N50/12*0.5,$H50&lt;AV$7,$N50/12)</f>
        <v>129.16666666666666</v>
      </c>
      <c r="AW50" s="23" cm="1">
        <f t="array" aca="1" ref="AW50" ca="1">_xlfn.IFS($D50&lt;=AW$7,0,$G50&gt;AW$7,0,AND(AW$7&gt;$G50,AW$7&lt;$H50),$N50/12*0.5,$H50&lt;AW$7,$N50/12)</f>
        <v>129.16666666666666</v>
      </c>
      <c r="AX50" s="23" cm="1">
        <f t="array" aca="1" ref="AX50" ca="1">_xlfn.IFS($D50&lt;=AX$7,0,$G50&gt;AX$7,0,AND(AX$7&gt;$G50,AX$7&lt;$H50),$N50/12*0.5,$H50&lt;AX$7,$N50/12)</f>
        <v>129.16666666666666</v>
      </c>
      <c r="AY50" s="23" cm="1">
        <f t="array" aca="1" ref="AY50" ca="1">_xlfn.IFS($D50&lt;=AY$7,0,$G50&gt;AY$7,0,AND(AY$7&gt;$G50,AY$7&lt;$H50),$N50/12*0.5,$H50&lt;AY$7,$N50/12)</f>
        <v>129.16666666666666</v>
      </c>
    </row>
    <row r="51" spans="2:51" ht="13" x14ac:dyDescent="0.15">
      <c r="B51" s="87">
        <v>44</v>
      </c>
      <c r="C51" s="87" t="s">
        <v>30</v>
      </c>
      <c r="D51" s="107" t="s">
        <v>13</v>
      </c>
      <c r="E51" s="110">
        <v>45672</v>
      </c>
      <c r="F51" s="108" t="s">
        <v>7</v>
      </c>
      <c r="G51" s="21">
        <f>E51+'Assumptions (START HERE)'!$C$17</f>
        <v>45852</v>
      </c>
      <c r="H51" s="21">
        <f>E51+'Assumptions (START HERE)'!$C$18</f>
        <v>45942</v>
      </c>
      <c r="I51" s="91"/>
      <c r="J51" s="23" cm="1">
        <f t="array" aca="1" ref="J51" ca="1">IF(ISBLANK(I51),
INDEX('Assumptions (START HERE)'!$B$23:$E$26,
MATCH(MID(CELL("filename",$A$1),FIND("]",CELL("filename",$A$1))+1,255),'Assumptions (START HERE)'!$B$23:$B$26,0),
MATCH(J$3,'Assumptions (START HERE)'!$B$23:$E$23,0)),I51)</f>
        <v>1350</v>
      </c>
      <c r="K51" s="91"/>
      <c r="L51" s="23" cm="1">
        <f t="array" aca="1" ref="L51" ca="1">IF(ISBLANK(K51),
INDEX('Assumptions (START HERE)'!$B$23:$E$26,
MATCH(MID(CELL("filename",$A$1),FIND("]",CELL("filename",$A$1))+1,255),'Assumptions (START HERE)'!$B$23:$B$26,0),
MATCH(L$3,'Assumptions (START HERE)'!$B$23:$E$23,0)),K51)</f>
        <v>1500</v>
      </c>
      <c r="M51" s="91"/>
      <c r="N51" s="23" cm="1">
        <f t="array" aca="1" ref="N51" ca="1">IF(ISBLANK(M51),
INDEX('Assumptions (START HERE)'!$B$23:$E$26,
MATCH(MID(CELL("filename",$A$1),FIND("]",CELL("filename",$A$1))+1,255),'Assumptions (START HERE)'!$B$23:$B$26,0),
MATCH(N$3,'Assumptions (START HERE)'!$B$23:$E$23,0)),M51)</f>
        <v>1550</v>
      </c>
      <c r="P51" s="23" cm="1">
        <f t="array" aca="1" ref="P51" ca="1">_xlfn.IFS($D51&lt;=P$7,0,$G51&gt;P$7,0,AND(P$7&gt;$G51,P$7&lt;$H51),$J51/12*0.5,$H51&lt;P$7,$J51/12)</f>
        <v>0</v>
      </c>
      <c r="Q51" s="23" cm="1">
        <f t="array" aca="1" ref="Q51" ca="1">_xlfn.IFS($D51&lt;=Q$7,0,$G51&gt;Q$7,0,AND(Q$7&gt;$G51,Q$7&lt;$H51),$J51/12*0.5,$H51&lt;Q$7,$J51/12)</f>
        <v>0</v>
      </c>
      <c r="R51" s="23" cm="1">
        <f t="array" aca="1" ref="R51" ca="1">_xlfn.IFS($D51&lt;=R$7,0,$G51&gt;R$7,0,AND(R$7&gt;$G51,R$7&lt;$H51),$J51/12*0.5,$H51&lt;R$7,$J51/12)</f>
        <v>0</v>
      </c>
      <c r="S51" s="23" cm="1">
        <f t="array" aca="1" ref="S51" ca="1">_xlfn.IFS($D51&lt;=S$7,0,$G51&gt;S$7,0,AND(S$7&gt;$G51,S$7&lt;$H51),$J51/12*0.5,$H51&lt;S$7,$J51/12)</f>
        <v>0</v>
      </c>
      <c r="T51" s="23" cm="1">
        <f t="array" aca="1" ref="T51" ca="1">_xlfn.IFS($D51&lt;=T$7,0,$G51&gt;T$7,0,AND(T$7&gt;$G51,T$7&lt;$H51),$J51/12*0.5,$H51&lt;T$7,$J51/12)</f>
        <v>0</v>
      </c>
      <c r="U51" s="23" cm="1">
        <f t="array" aca="1" ref="U51" ca="1">_xlfn.IFS($D51&lt;=U$7,0,$G51&gt;U$7,0,AND(U$7&gt;$G51,U$7&lt;$H51),$J51/12*0.5,$H51&lt;U$7,$J51/12)</f>
        <v>0</v>
      </c>
      <c r="V51" s="23" cm="1">
        <f t="array" aca="1" ref="V51" ca="1">_xlfn.IFS($D51&lt;=V$7,0,$G51&gt;V$7,0,AND(V$7&gt;$G51,V$7&lt;$H51),$J51/12*0.5,$H51&lt;V$7,$J51/12)</f>
        <v>0</v>
      </c>
      <c r="W51" s="23" cm="1">
        <f t="array" aca="1" ref="W51" ca="1">_xlfn.IFS($D51&lt;=W$7,0,$G51&gt;W$7,0,AND(W$7&gt;$G51,W$7&lt;$H51),$J51/12*0.5,$H51&lt;W$7,$J51/12)</f>
        <v>56.25</v>
      </c>
      <c r="X51" s="23" cm="1">
        <f t="array" aca="1" ref="X51" ca="1">_xlfn.IFS($D51&lt;=X$7,0,$G51&gt;X$7,0,AND(X$7&gt;$G51,X$7&lt;$H51),$J51/12*0.5,$H51&lt;X$7,$J51/12)</f>
        <v>56.25</v>
      </c>
      <c r="Y51" s="23" cm="1">
        <f t="array" aca="1" ref="Y51" ca="1">_xlfn.IFS($D51&lt;=Y$7,0,$G51&gt;Y$7,0,AND(Y$7&gt;$G51,Y$7&lt;$H51),$J51/12*0.5,$H51&lt;Y$7,$J51/12)</f>
        <v>56.25</v>
      </c>
      <c r="Z51" s="23" cm="1">
        <f t="array" aca="1" ref="Z51" ca="1">_xlfn.IFS($D51&lt;=Z$7,0,$G51&gt;Z$7,0,AND(Z$7&gt;$G51,Z$7&lt;$H51),$J51/12*0.5,$H51&lt;Z$7,$J51/12)</f>
        <v>112.5</v>
      </c>
      <c r="AA51" s="23" cm="1">
        <f t="array" aca="1" ref="AA51" ca="1">_xlfn.IFS($D51&lt;=AA$7,0,$G51&gt;AA$7,0,AND(AA$7&gt;$G51,AA$7&lt;$H51),$J51/12*0.5,$H51&lt;AA$7,$J51/12)</f>
        <v>112.5</v>
      </c>
      <c r="AB51" s="23" cm="1">
        <f t="array" aca="1" ref="AB51" ca="1">_xlfn.IFS($D51&lt;=AB$7,0,$G51&gt;AB$7,0,AND(AB$7&gt;$G51,AB$7&lt;$H51),$J51/12*0.5,$H51&lt;AB$7,$J51/12)</f>
        <v>112.5</v>
      </c>
      <c r="AC51" s="23" cm="1">
        <f t="array" aca="1" ref="AC51" ca="1">_xlfn.IFS($D51&lt;=AC$7,0,$G51&gt;AC$7,0,AND(AC$7&gt;$G51,AC$7&lt;$H51),$L51/12*0.5,$H51&lt;AC$7,$L51/12)</f>
        <v>125</v>
      </c>
      <c r="AD51" s="23" cm="1">
        <f t="array" aca="1" ref="AD51" ca="1">_xlfn.IFS($D51&lt;=AD$7,0,$G51&gt;AD$7,0,AND(AD$7&gt;$G51,AD$7&lt;$H51),$L51/12*0.5,$H51&lt;AD$7,$L51/12)</f>
        <v>125</v>
      </c>
      <c r="AE51" s="23" cm="1">
        <f t="array" aca="1" ref="AE51" ca="1">_xlfn.IFS($D51&lt;=AE$7,0,$G51&gt;AE$7,0,AND(AE$7&gt;$G51,AE$7&lt;$H51),$L51/12*0.5,$H51&lt;AE$7,$L51/12)</f>
        <v>125</v>
      </c>
      <c r="AF51" s="23" cm="1">
        <f t="array" aca="1" ref="AF51" ca="1">_xlfn.IFS($D51&lt;=AF$7,0,$G51&gt;AF$7,0,AND(AF$7&gt;$G51,AF$7&lt;$H51),$L51/12*0.5,$H51&lt;AF$7,$L51/12)</f>
        <v>125</v>
      </c>
      <c r="AG51" s="23" cm="1">
        <f t="array" aca="1" ref="AG51" ca="1">_xlfn.IFS($D51&lt;=AG$7,0,$G51&gt;AG$7,0,AND(AG$7&gt;$G51,AG$7&lt;$H51),$L51/12*0.5,$H51&lt;AG$7,$L51/12)</f>
        <v>125</v>
      </c>
      <c r="AH51" s="23" cm="1">
        <f t="array" aca="1" ref="AH51" ca="1">_xlfn.IFS($D51&lt;=AH$7,0,$G51&gt;AH$7,0,AND(AH$7&gt;$G51,AH$7&lt;$H51),$L51/12*0.5,$H51&lt;AH$7,$L51/12)</f>
        <v>125</v>
      </c>
      <c r="AI51" s="23" cm="1">
        <f t="array" aca="1" ref="AI51" ca="1">_xlfn.IFS($D51&lt;=AI$7,0,$G51&gt;AI$7,0,AND(AI$7&gt;$G51,AI$7&lt;$H51),$L51/12*0.5,$H51&lt;AI$7,$L51/12)</f>
        <v>125</v>
      </c>
      <c r="AJ51" s="23" cm="1">
        <f t="array" aca="1" ref="AJ51" ca="1">_xlfn.IFS($D51&lt;=AJ$7,0,$G51&gt;AJ$7,0,AND(AJ$7&gt;$G51,AJ$7&lt;$H51),$L51/12*0.5,$H51&lt;AJ$7,$L51/12)</f>
        <v>125</v>
      </c>
      <c r="AK51" s="23" cm="1">
        <f t="array" aca="1" ref="AK51" ca="1">_xlfn.IFS($D51&lt;=AK$7,0,$G51&gt;AK$7,0,AND(AK$7&gt;$G51,AK$7&lt;$H51),$L51/12*0.5,$H51&lt;AK$7,$L51/12)</f>
        <v>125</v>
      </c>
      <c r="AL51" s="23" cm="1">
        <f t="array" aca="1" ref="AL51" ca="1">_xlfn.IFS($D51&lt;=AL$7,0,$G51&gt;AL$7,0,AND(AL$7&gt;$G51,AL$7&lt;$H51),$L51/12*0.5,$H51&lt;AL$7,$L51/12)</f>
        <v>125</v>
      </c>
      <c r="AM51" s="23" cm="1">
        <f t="array" aca="1" ref="AM51" ca="1">_xlfn.IFS($D51&lt;=AM$7,0,$G51&gt;AM$7,0,AND(AM$7&gt;$G51,AM$7&lt;$H51),$L51/12*0.5,$H51&lt;AM$7,$L51/12)</f>
        <v>125</v>
      </c>
      <c r="AN51" s="23" cm="1">
        <f t="array" aca="1" ref="AN51" ca="1">_xlfn.IFS($D51&lt;=AN$7,0,$G51&gt;AN$7,0,AND(AN$7&gt;$G51,AN$7&lt;$H51),$L51/12*0.5,$H51&lt;AN$7,$L51/12)</f>
        <v>125</v>
      </c>
      <c r="AO51" s="23" cm="1">
        <f t="array" aca="1" ref="AO51" ca="1">_xlfn.IFS($D51&lt;=AO$7,0,$G51&gt;AO$7,0,AND(AO$7&gt;$G51,AO$7&lt;$H51),$N51/12*0.5,$H51&lt;AO$7,$N51/12)</f>
        <v>129.16666666666666</v>
      </c>
      <c r="AP51" s="23" cm="1">
        <f t="array" aca="1" ref="AP51" ca="1">_xlfn.IFS($D51&lt;=AP$7,0,$G51&gt;AP$7,0,AND(AP$7&gt;$G51,AP$7&lt;$H51),$N51/12*0.5,$H51&lt;AP$7,$N51/12)</f>
        <v>129.16666666666666</v>
      </c>
      <c r="AQ51" s="23" cm="1">
        <f t="array" aca="1" ref="AQ51" ca="1">_xlfn.IFS($D51&lt;=AQ$7,0,$G51&gt;AQ$7,0,AND(AQ$7&gt;$G51,AQ$7&lt;$H51),$N51/12*0.5,$H51&lt;AQ$7,$N51/12)</f>
        <v>129.16666666666666</v>
      </c>
      <c r="AR51" s="23" cm="1">
        <f t="array" aca="1" ref="AR51" ca="1">_xlfn.IFS($D51&lt;=AR$7,0,$G51&gt;AR$7,0,AND(AR$7&gt;$G51,AR$7&lt;$H51),$N51/12*0.5,$H51&lt;AR$7,$N51/12)</f>
        <v>129.16666666666666</v>
      </c>
      <c r="AS51" s="23" cm="1">
        <f t="array" aca="1" ref="AS51" ca="1">_xlfn.IFS($D51&lt;=AS$7,0,$G51&gt;AS$7,0,AND(AS$7&gt;$G51,AS$7&lt;$H51),$N51/12*0.5,$H51&lt;AS$7,$N51/12)</f>
        <v>129.16666666666666</v>
      </c>
      <c r="AT51" s="23" cm="1">
        <f t="array" aca="1" ref="AT51" ca="1">_xlfn.IFS($D51&lt;=AT$7,0,$G51&gt;AT$7,0,AND(AT$7&gt;$G51,AT$7&lt;$H51),$N51/12*0.5,$H51&lt;AT$7,$N51/12)</f>
        <v>129.16666666666666</v>
      </c>
      <c r="AU51" s="23" cm="1">
        <f t="array" aca="1" ref="AU51" ca="1">_xlfn.IFS($D51&lt;=AU$7,0,$G51&gt;AU$7,0,AND(AU$7&gt;$G51,AU$7&lt;$H51),$N51/12*0.5,$H51&lt;AU$7,$N51/12)</f>
        <v>129.16666666666666</v>
      </c>
      <c r="AV51" s="23" cm="1">
        <f t="array" aca="1" ref="AV51" ca="1">_xlfn.IFS($D51&lt;=AV$7,0,$G51&gt;AV$7,0,AND(AV$7&gt;$G51,AV$7&lt;$H51),$N51/12*0.5,$H51&lt;AV$7,$N51/12)</f>
        <v>129.16666666666666</v>
      </c>
      <c r="AW51" s="23" cm="1">
        <f t="array" aca="1" ref="AW51" ca="1">_xlfn.IFS($D51&lt;=AW$7,0,$G51&gt;AW$7,0,AND(AW$7&gt;$G51,AW$7&lt;$H51),$N51/12*0.5,$H51&lt;AW$7,$N51/12)</f>
        <v>129.16666666666666</v>
      </c>
      <c r="AX51" s="23" cm="1">
        <f t="array" aca="1" ref="AX51" ca="1">_xlfn.IFS($D51&lt;=AX$7,0,$G51&gt;AX$7,0,AND(AX$7&gt;$G51,AX$7&lt;$H51),$N51/12*0.5,$H51&lt;AX$7,$N51/12)</f>
        <v>129.16666666666666</v>
      </c>
      <c r="AY51" s="23" cm="1">
        <f t="array" aca="1" ref="AY51" ca="1">_xlfn.IFS($D51&lt;=AY$7,0,$G51&gt;AY$7,0,AND(AY$7&gt;$G51,AY$7&lt;$H51),$N51/12*0.5,$H51&lt;AY$7,$N51/12)</f>
        <v>129.16666666666666</v>
      </c>
    </row>
    <row r="52" spans="2:51" ht="13" x14ac:dyDescent="0.15">
      <c r="B52" s="87">
        <v>45</v>
      </c>
      <c r="C52" s="87" t="s">
        <v>30</v>
      </c>
      <c r="D52" s="107" t="s">
        <v>18</v>
      </c>
      <c r="E52" s="110">
        <v>45672</v>
      </c>
      <c r="F52" s="108" t="s">
        <v>7</v>
      </c>
      <c r="G52" s="21">
        <f>E52+'Assumptions (START HERE)'!$C$17</f>
        <v>45852</v>
      </c>
      <c r="H52" s="21">
        <f>E52+'Assumptions (START HERE)'!$C$18</f>
        <v>45942</v>
      </c>
      <c r="I52" s="91"/>
      <c r="J52" s="23" cm="1">
        <f t="array" aca="1" ref="J52" ca="1">IF(ISBLANK(I52),
INDEX('Assumptions (START HERE)'!$B$23:$E$26,
MATCH(MID(CELL("filename",$A$1),FIND("]",CELL("filename",$A$1))+1,255),'Assumptions (START HERE)'!$B$23:$B$26,0),
MATCH(J$3,'Assumptions (START HERE)'!$B$23:$E$23,0)),I52)</f>
        <v>1350</v>
      </c>
      <c r="K52" s="91"/>
      <c r="L52" s="23" cm="1">
        <f t="array" aca="1" ref="L52" ca="1">IF(ISBLANK(K52),
INDEX('Assumptions (START HERE)'!$B$23:$E$26,
MATCH(MID(CELL("filename",$A$1),FIND("]",CELL("filename",$A$1))+1,255),'Assumptions (START HERE)'!$B$23:$B$26,0),
MATCH(L$3,'Assumptions (START HERE)'!$B$23:$E$23,0)),K52)</f>
        <v>1500</v>
      </c>
      <c r="M52" s="91"/>
      <c r="N52" s="23" cm="1">
        <f t="array" aca="1" ref="N52" ca="1">IF(ISBLANK(M52),
INDEX('Assumptions (START HERE)'!$B$23:$E$26,
MATCH(MID(CELL("filename",$A$1),FIND("]",CELL("filename",$A$1))+1,255),'Assumptions (START HERE)'!$B$23:$B$26,0),
MATCH(N$3,'Assumptions (START HERE)'!$B$23:$E$23,0)),M52)</f>
        <v>1550</v>
      </c>
      <c r="P52" s="23" cm="1">
        <f t="array" aca="1" ref="P52" ca="1">_xlfn.IFS($D52&lt;=P$7,0,$G52&gt;P$7,0,AND(P$7&gt;$G52,P$7&lt;$H52),$J52/12*0.5,$H52&lt;P$7,$J52/12)</f>
        <v>0</v>
      </c>
      <c r="Q52" s="23" cm="1">
        <f t="array" aca="1" ref="Q52" ca="1">_xlfn.IFS($D52&lt;=Q$7,0,$G52&gt;Q$7,0,AND(Q$7&gt;$G52,Q$7&lt;$H52),$J52/12*0.5,$H52&lt;Q$7,$J52/12)</f>
        <v>0</v>
      </c>
      <c r="R52" s="23" cm="1">
        <f t="array" aca="1" ref="R52" ca="1">_xlfn.IFS($D52&lt;=R$7,0,$G52&gt;R$7,0,AND(R$7&gt;$G52,R$7&lt;$H52),$J52/12*0.5,$H52&lt;R$7,$J52/12)</f>
        <v>0</v>
      </c>
      <c r="S52" s="23" cm="1">
        <f t="array" aca="1" ref="S52" ca="1">_xlfn.IFS($D52&lt;=S$7,0,$G52&gt;S$7,0,AND(S$7&gt;$G52,S$7&lt;$H52),$J52/12*0.5,$H52&lt;S$7,$J52/12)</f>
        <v>0</v>
      </c>
      <c r="T52" s="23" cm="1">
        <f t="array" aca="1" ref="T52" ca="1">_xlfn.IFS($D52&lt;=T$7,0,$G52&gt;T$7,0,AND(T$7&gt;$G52,T$7&lt;$H52),$J52/12*0.5,$H52&lt;T$7,$J52/12)</f>
        <v>0</v>
      </c>
      <c r="U52" s="23" cm="1">
        <f t="array" aca="1" ref="U52" ca="1">_xlfn.IFS($D52&lt;=U$7,0,$G52&gt;U$7,0,AND(U$7&gt;$G52,U$7&lt;$H52),$J52/12*0.5,$H52&lt;U$7,$J52/12)</f>
        <v>0</v>
      </c>
      <c r="V52" s="23" cm="1">
        <f t="array" aca="1" ref="V52" ca="1">_xlfn.IFS($D52&lt;=V$7,0,$G52&gt;V$7,0,AND(V$7&gt;$G52,V$7&lt;$H52),$J52/12*0.5,$H52&lt;V$7,$J52/12)</f>
        <v>0</v>
      </c>
      <c r="W52" s="23" cm="1">
        <f t="array" aca="1" ref="W52" ca="1">_xlfn.IFS($D52&lt;=W$7,0,$G52&gt;W$7,0,AND(W$7&gt;$G52,W$7&lt;$H52),$J52/12*0.5,$H52&lt;W$7,$J52/12)</f>
        <v>56.25</v>
      </c>
      <c r="X52" s="23" cm="1">
        <f t="array" aca="1" ref="X52" ca="1">_xlfn.IFS($D52&lt;=X$7,0,$G52&gt;X$7,0,AND(X$7&gt;$G52,X$7&lt;$H52),$J52/12*0.5,$H52&lt;X$7,$J52/12)</f>
        <v>56.25</v>
      </c>
      <c r="Y52" s="23" cm="1">
        <f t="array" aca="1" ref="Y52" ca="1">_xlfn.IFS($D52&lt;=Y$7,0,$G52&gt;Y$7,0,AND(Y$7&gt;$G52,Y$7&lt;$H52),$J52/12*0.5,$H52&lt;Y$7,$J52/12)</f>
        <v>56.25</v>
      </c>
      <c r="Z52" s="23" cm="1">
        <f t="array" aca="1" ref="Z52" ca="1">_xlfn.IFS($D52&lt;=Z$7,0,$G52&gt;Z$7,0,AND(Z$7&gt;$G52,Z$7&lt;$H52),$J52/12*0.5,$H52&lt;Z$7,$J52/12)</f>
        <v>112.5</v>
      </c>
      <c r="AA52" s="23" cm="1">
        <f t="array" aca="1" ref="AA52" ca="1">_xlfn.IFS($D52&lt;=AA$7,0,$G52&gt;AA$7,0,AND(AA$7&gt;$G52,AA$7&lt;$H52),$J52/12*0.5,$H52&lt;AA$7,$J52/12)</f>
        <v>112.5</v>
      </c>
      <c r="AB52" s="23" cm="1">
        <f t="array" aca="1" ref="AB52" ca="1">_xlfn.IFS($D52&lt;=AB$7,0,$G52&gt;AB$7,0,AND(AB$7&gt;$G52,AB$7&lt;$H52),$J52/12*0.5,$H52&lt;AB$7,$J52/12)</f>
        <v>112.5</v>
      </c>
      <c r="AC52" s="23" cm="1">
        <f t="array" aca="1" ref="AC52" ca="1">_xlfn.IFS($D52&lt;=AC$7,0,$G52&gt;AC$7,0,AND(AC$7&gt;$G52,AC$7&lt;$H52),$L52/12*0.5,$H52&lt;AC$7,$L52/12)</f>
        <v>125</v>
      </c>
      <c r="AD52" s="23" cm="1">
        <f t="array" aca="1" ref="AD52" ca="1">_xlfn.IFS($D52&lt;=AD$7,0,$G52&gt;AD$7,0,AND(AD$7&gt;$G52,AD$7&lt;$H52),$L52/12*0.5,$H52&lt;AD$7,$L52/12)</f>
        <v>125</v>
      </c>
      <c r="AE52" s="23" cm="1">
        <f t="array" aca="1" ref="AE52" ca="1">_xlfn.IFS($D52&lt;=AE$7,0,$G52&gt;AE$7,0,AND(AE$7&gt;$G52,AE$7&lt;$H52),$L52/12*0.5,$H52&lt;AE$7,$L52/12)</f>
        <v>125</v>
      </c>
      <c r="AF52" s="23" cm="1">
        <f t="array" aca="1" ref="AF52" ca="1">_xlfn.IFS($D52&lt;=AF$7,0,$G52&gt;AF$7,0,AND(AF$7&gt;$G52,AF$7&lt;$H52),$L52/12*0.5,$H52&lt;AF$7,$L52/12)</f>
        <v>125</v>
      </c>
      <c r="AG52" s="23" cm="1">
        <f t="array" aca="1" ref="AG52" ca="1">_xlfn.IFS($D52&lt;=AG$7,0,$G52&gt;AG$7,0,AND(AG$7&gt;$G52,AG$7&lt;$H52),$L52/12*0.5,$H52&lt;AG$7,$L52/12)</f>
        <v>125</v>
      </c>
      <c r="AH52" s="23" cm="1">
        <f t="array" aca="1" ref="AH52" ca="1">_xlfn.IFS($D52&lt;=AH$7,0,$G52&gt;AH$7,0,AND(AH$7&gt;$G52,AH$7&lt;$H52),$L52/12*0.5,$H52&lt;AH$7,$L52/12)</f>
        <v>125</v>
      </c>
      <c r="AI52" s="23" cm="1">
        <f t="array" aca="1" ref="AI52" ca="1">_xlfn.IFS($D52&lt;=AI$7,0,$G52&gt;AI$7,0,AND(AI$7&gt;$G52,AI$7&lt;$H52),$L52/12*0.5,$H52&lt;AI$7,$L52/12)</f>
        <v>125</v>
      </c>
      <c r="AJ52" s="23" cm="1">
        <f t="array" aca="1" ref="AJ52" ca="1">_xlfn.IFS($D52&lt;=AJ$7,0,$G52&gt;AJ$7,0,AND(AJ$7&gt;$G52,AJ$7&lt;$H52),$L52/12*0.5,$H52&lt;AJ$7,$L52/12)</f>
        <v>125</v>
      </c>
      <c r="AK52" s="23" cm="1">
        <f t="array" aca="1" ref="AK52" ca="1">_xlfn.IFS($D52&lt;=AK$7,0,$G52&gt;AK$7,0,AND(AK$7&gt;$G52,AK$7&lt;$H52),$L52/12*0.5,$H52&lt;AK$7,$L52/12)</f>
        <v>125</v>
      </c>
      <c r="AL52" s="23" cm="1">
        <f t="array" aca="1" ref="AL52" ca="1">_xlfn.IFS($D52&lt;=AL$7,0,$G52&gt;AL$7,0,AND(AL$7&gt;$G52,AL$7&lt;$H52),$L52/12*0.5,$H52&lt;AL$7,$L52/12)</f>
        <v>125</v>
      </c>
      <c r="AM52" s="23" cm="1">
        <f t="array" aca="1" ref="AM52" ca="1">_xlfn.IFS($D52&lt;=AM$7,0,$G52&gt;AM$7,0,AND(AM$7&gt;$G52,AM$7&lt;$H52),$L52/12*0.5,$H52&lt;AM$7,$L52/12)</f>
        <v>125</v>
      </c>
      <c r="AN52" s="23" cm="1">
        <f t="array" aca="1" ref="AN52" ca="1">_xlfn.IFS($D52&lt;=AN$7,0,$G52&gt;AN$7,0,AND(AN$7&gt;$G52,AN$7&lt;$H52),$L52/12*0.5,$H52&lt;AN$7,$L52/12)</f>
        <v>125</v>
      </c>
      <c r="AO52" s="23" cm="1">
        <f t="array" aca="1" ref="AO52" ca="1">_xlfn.IFS($D52&lt;=AO$7,0,$G52&gt;AO$7,0,AND(AO$7&gt;$G52,AO$7&lt;$H52),$N52/12*0.5,$H52&lt;AO$7,$N52/12)</f>
        <v>129.16666666666666</v>
      </c>
      <c r="AP52" s="23" cm="1">
        <f t="array" aca="1" ref="AP52" ca="1">_xlfn.IFS($D52&lt;=AP$7,0,$G52&gt;AP$7,0,AND(AP$7&gt;$G52,AP$7&lt;$H52),$N52/12*0.5,$H52&lt;AP$7,$N52/12)</f>
        <v>129.16666666666666</v>
      </c>
      <c r="AQ52" s="23" cm="1">
        <f t="array" aca="1" ref="AQ52" ca="1">_xlfn.IFS($D52&lt;=AQ$7,0,$G52&gt;AQ$7,0,AND(AQ$7&gt;$G52,AQ$7&lt;$H52),$N52/12*0.5,$H52&lt;AQ$7,$N52/12)</f>
        <v>129.16666666666666</v>
      </c>
      <c r="AR52" s="23" cm="1">
        <f t="array" aca="1" ref="AR52" ca="1">_xlfn.IFS($D52&lt;=AR$7,0,$G52&gt;AR$7,0,AND(AR$7&gt;$G52,AR$7&lt;$H52),$N52/12*0.5,$H52&lt;AR$7,$N52/12)</f>
        <v>129.16666666666666</v>
      </c>
      <c r="AS52" s="23" cm="1">
        <f t="array" aca="1" ref="AS52" ca="1">_xlfn.IFS($D52&lt;=AS$7,0,$G52&gt;AS$7,0,AND(AS$7&gt;$G52,AS$7&lt;$H52),$N52/12*0.5,$H52&lt;AS$7,$N52/12)</f>
        <v>129.16666666666666</v>
      </c>
      <c r="AT52" s="23" cm="1">
        <f t="array" aca="1" ref="AT52" ca="1">_xlfn.IFS($D52&lt;=AT$7,0,$G52&gt;AT$7,0,AND(AT$7&gt;$G52,AT$7&lt;$H52),$N52/12*0.5,$H52&lt;AT$7,$N52/12)</f>
        <v>129.16666666666666</v>
      </c>
      <c r="AU52" s="23" cm="1">
        <f t="array" aca="1" ref="AU52" ca="1">_xlfn.IFS($D52&lt;=AU$7,0,$G52&gt;AU$7,0,AND(AU$7&gt;$G52,AU$7&lt;$H52),$N52/12*0.5,$H52&lt;AU$7,$N52/12)</f>
        <v>129.16666666666666</v>
      </c>
      <c r="AV52" s="23" cm="1">
        <f t="array" aca="1" ref="AV52" ca="1">_xlfn.IFS($D52&lt;=AV$7,0,$G52&gt;AV$7,0,AND(AV$7&gt;$G52,AV$7&lt;$H52),$N52/12*0.5,$H52&lt;AV$7,$N52/12)</f>
        <v>129.16666666666666</v>
      </c>
      <c r="AW52" s="23" cm="1">
        <f t="array" aca="1" ref="AW52" ca="1">_xlfn.IFS($D52&lt;=AW$7,0,$G52&gt;AW$7,0,AND(AW$7&gt;$G52,AW$7&lt;$H52),$N52/12*0.5,$H52&lt;AW$7,$N52/12)</f>
        <v>129.16666666666666</v>
      </c>
      <c r="AX52" s="23" cm="1">
        <f t="array" aca="1" ref="AX52" ca="1">_xlfn.IFS($D52&lt;=AX$7,0,$G52&gt;AX$7,0,AND(AX$7&gt;$G52,AX$7&lt;$H52),$N52/12*0.5,$H52&lt;AX$7,$N52/12)</f>
        <v>129.16666666666666</v>
      </c>
      <c r="AY52" s="23" cm="1">
        <f t="array" aca="1" ref="AY52" ca="1">_xlfn.IFS($D52&lt;=AY$7,0,$G52&gt;AY$7,0,AND(AY$7&gt;$G52,AY$7&lt;$H52),$N52/12*0.5,$H52&lt;AY$7,$N52/12)</f>
        <v>129.16666666666666</v>
      </c>
    </row>
    <row r="53" spans="2:51" ht="13" x14ac:dyDescent="0.15">
      <c r="B53" s="87">
        <v>46</v>
      </c>
      <c r="C53" s="87" t="s">
        <v>30</v>
      </c>
      <c r="D53" s="107" t="s">
        <v>13</v>
      </c>
      <c r="E53" s="110">
        <v>45703</v>
      </c>
      <c r="F53" s="108" t="s">
        <v>7</v>
      </c>
      <c r="G53" s="21">
        <f>E53+'Assumptions (START HERE)'!$C$17</f>
        <v>45883</v>
      </c>
      <c r="H53" s="21">
        <f>E53+'Assumptions (START HERE)'!$C$18</f>
        <v>45973</v>
      </c>
      <c r="I53" s="91"/>
      <c r="J53" s="23" cm="1">
        <f t="array" aca="1" ref="J53" ca="1">IF(ISBLANK(I53),
INDEX('Assumptions (START HERE)'!$B$23:$E$26,
MATCH(MID(CELL("filename",$A$1),FIND("]",CELL("filename",$A$1))+1,255),'Assumptions (START HERE)'!$B$23:$B$26,0),
MATCH(J$3,'Assumptions (START HERE)'!$B$23:$E$23,0)),I53)</f>
        <v>1350</v>
      </c>
      <c r="K53" s="91"/>
      <c r="L53" s="23" cm="1">
        <f t="array" aca="1" ref="L53" ca="1">IF(ISBLANK(K53),
INDEX('Assumptions (START HERE)'!$B$23:$E$26,
MATCH(MID(CELL("filename",$A$1),FIND("]",CELL("filename",$A$1))+1,255),'Assumptions (START HERE)'!$B$23:$B$26,0),
MATCH(L$3,'Assumptions (START HERE)'!$B$23:$E$23,0)),K53)</f>
        <v>1500</v>
      </c>
      <c r="M53" s="91"/>
      <c r="N53" s="23" cm="1">
        <f t="array" aca="1" ref="N53" ca="1">IF(ISBLANK(M53),
INDEX('Assumptions (START HERE)'!$B$23:$E$26,
MATCH(MID(CELL("filename",$A$1),FIND("]",CELL("filename",$A$1))+1,255),'Assumptions (START HERE)'!$B$23:$B$26,0),
MATCH(N$3,'Assumptions (START HERE)'!$B$23:$E$23,0)),M53)</f>
        <v>1550</v>
      </c>
      <c r="P53" s="23" cm="1">
        <f t="array" aca="1" ref="P53" ca="1">_xlfn.IFS($D53&lt;=P$7,0,$G53&gt;P$7,0,AND(P$7&gt;$G53,P$7&lt;$H53),$J53/12*0.5,$H53&lt;P$7,$J53/12)</f>
        <v>0</v>
      </c>
      <c r="Q53" s="23" cm="1">
        <f t="array" aca="1" ref="Q53" ca="1">_xlfn.IFS($D53&lt;=Q$7,0,$G53&gt;Q$7,0,AND(Q$7&gt;$G53,Q$7&lt;$H53),$J53/12*0.5,$H53&lt;Q$7,$J53/12)</f>
        <v>0</v>
      </c>
      <c r="R53" s="23" cm="1">
        <f t="array" aca="1" ref="R53" ca="1">_xlfn.IFS($D53&lt;=R$7,0,$G53&gt;R$7,0,AND(R$7&gt;$G53,R$7&lt;$H53),$J53/12*0.5,$H53&lt;R$7,$J53/12)</f>
        <v>0</v>
      </c>
      <c r="S53" s="23" cm="1">
        <f t="array" aca="1" ref="S53" ca="1">_xlfn.IFS($D53&lt;=S$7,0,$G53&gt;S$7,0,AND(S$7&gt;$G53,S$7&lt;$H53),$J53/12*0.5,$H53&lt;S$7,$J53/12)</f>
        <v>0</v>
      </c>
      <c r="T53" s="23" cm="1">
        <f t="array" aca="1" ref="T53" ca="1">_xlfn.IFS($D53&lt;=T$7,0,$G53&gt;T$7,0,AND(T$7&gt;$G53,T$7&lt;$H53),$J53/12*0.5,$H53&lt;T$7,$J53/12)</f>
        <v>0</v>
      </c>
      <c r="U53" s="23" cm="1">
        <f t="array" aca="1" ref="U53" ca="1">_xlfn.IFS($D53&lt;=U$7,0,$G53&gt;U$7,0,AND(U$7&gt;$G53,U$7&lt;$H53),$J53/12*0.5,$H53&lt;U$7,$J53/12)</f>
        <v>0</v>
      </c>
      <c r="V53" s="23" cm="1">
        <f t="array" aca="1" ref="V53" ca="1">_xlfn.IFS($D53&lt;=V$7,0,$G53&gt;V$7,0,AND(V$7&gt;$G53,V$7&lt;$H53),$J53/12*0.5,$H53&lt;V$7,$J53/12)</f>
        <v>0</v>
      </c>
      <c r="W53" s="23" cm="1">
        <f t="array" aca="1" ref="W53" ca="1">_xlfn.IFS($D53&lt;=W$7,0,$G53&gt;W$7,0,AND(W$7&gt;$G53,W$7&lt;$H53),$J53/12*0.5,$H53&lt;W$7,$J53/12)</f>
        <v>0</v>
      </c>
      <c r="X53" s="23" cm="1">
        <f t="array" aca="1" ref="X53" ca="1">_xlfn.IFS($D53&lt;=X$7,0,$G53&gt;X$7,0,AND(X$7&gt;$G53,X$7&lt;$H53),$J53/12*0.5,$H53&lt;X$7,$J53/12)</f>
        <v>56.25</v>
      </c>
      <c r="Y53" s="23" cm="1">
        <f t="array" aca="1" ref="Y53" ca="1">_xlfn.IFS($D53&lt;=Y$7,0,$G53&gt;Y$7,0,AND(Y$7&gt;$G53,Y$7&lt;$H53),$J53/12*0.5,$H53&lt;Y$7,$J53/12)</f>
        <v>56.25</v>
      </c>
      <c r="Z53" s="23" cm="1">
        <f t="array" aca="1" ref="Z53" ca="1">_xlfn.IFS($D53&lt;=Z$7,0,$G53&gt;Z$7,0,AND(Z$7&gt;$G53,Z$7&lt;$H53),$J53/12*0.5,$H53&lt;Z$7,$J53/12)</f>
        <v>56.25</v>
      </c>
      <c r="AA53" s="23" cm="1">
        <f t="array" aca="1" ref="AA53" ca="1">_xlfn.IFS($D53&lt;=AA$7,0,$G53&gt;AA$7,0,AND(AA$7&gt;$G53,AA$7&lt;$H53),$J53/12*0.5,$H53&lt;AA$7,$J53/12)</f>
        <v>112.5</v>
      </c>
      <c r="AB53" s="23" cm="1">
        <f t="array" aca="1" ref="AB53" ca="1">_xlfn.IFS($D53&lt;=AB$7,0,$G53&gt;AB$7,0,AND(AB$7&gt;$G53,AB$7&lt;$H53),$J53/12*0.5,$H53&lt;AB$7,$J53/12)</f>
        <v>112.5</v>
      </c>
      <c r="AC53" s="23" cm="1">
        <f t="array" aca="1" ref="AC53" ca="1">_xlfn.IFS($D53&lt;=AC$7,0,$G53&gt;AC$7,0,AND(AC$7&gt;$G53,AC$7&lt;$H53),$L53/12*0.5,$H53&lt;AC$7,$L53/12)</f>
        <v>125</v>
      </c>
      <c r="AD53" s="23" cm="1">
        <f t="array" aca="1" ref="AD53" ca="1">_xlfn.IFS($D53&lt;=AD$7,0,$G53&gt;AD$7,0,AND(AD$7&gt;$G53,AD$7&lt;$H53),$L53/12*0.5,$H53&lt;AD$7,$L53/12)</f>
        <v>125</v>
      </c>
      <c r="AE53" s="23" cm="1">
        <f t="array" aca="1" ref="AE53" ca="1">_xlfn.IFS($D53&lt;=AE$7,0,$G53&gt;AE$7,0,AND(AE$7&gt;$G53,AE$7&lt;$H53),$L53/12*0.5,$H53&lt;AE$7,$L53/12)</f>
        <v>125</v>
      </c>
      <c r="AF53" s="23" cm="1">
        <f t="array" aca="1" ref="AF53" ca="1">_xlfn.IFS($D53&lt;=AF$7,0,$G53&gt;AF$7,0,AND(AF$7&gt;$G53,AF$7&lt;$H53),$L53/12*0.5,$H53&lt;AF$7,$L53/12)</f>
        <v>125</v>
      </c>
      <c r="AG53" s="23" cm="1">
        <f t="array" aca="1" ref="AG53" ca="1">_xlfn.IFS($D53&lt;=AG$7,0,$G53&gt;AG$7,0,AND(AG$7&gt;$G53,AG$7&lt;$H53),$L53/12*0.5,$H53&lt;AG$7,$L53/12)</f>
        <v>125</v>
      </c>
      <c r="AH53" s="23" cm="1">
        <f t="array" aca="1" ref="AH53" ca="1">_xlfn.IFS($D53&lt;=AH$7,0,$G53&gt;AH$7,0,AND(AH$7&gt;$G53,AH$7&lt;$H53),$L53/12*0.5,$H53&lt;AH$7,$L53/12)</f>
        <v>125</v>
      </c>
      <c r="AI53" s="23" cm="1">
        <f t="array" aca="1" ref="AI53" ca="1">_xlfn.IFS($D53&lt;=AI$7,0,$G53&gt;AI$7,0,AND(AI$7&gt;$G53,AI$7&lt;$H53),$L53/12*0.5,$H53&lt;AI$7,$L53/12)</f>
        <v>125</v>
      </c>
      <c r="AJ53" s="23" cm="1">
        <f t="array" aca="1" ref="AJ53" ca="1">_xlfn.IFS($D53&lt;=AJ$7,0,$G53&gt;AJ$7,0,AND(AJ$7&gt;$G53,AJ$7&lt;$H53),$L53/12*0.5,$H53&lt;AJ$7,$L53/12)</f>
        <v>125</v>
      </c>
      <c r="AK53" s="23" cm="1">
        <f t="array" aca="1" ref="AK53" ca="1">_xlfn.IFS($D53&lt;=AK$7,0,$G53&gt;AK$7,0,AND(AK$7&gt;$G53,AK$7&lt;$H53),$L53/12*0.5,$H53&lt;AK$7,$L53/12)</f>
        <v>125</v>
      </c>
      <c r="AL53" s="23" cm="1">
        <f t="array" aca="1" ref="AL53" ca="1">_xlfn.IFS($D53&lt;=AL$7,0,$G53&gt;AL$7,0,AND(AL$7&gt;$G53,AL$7&lt;$H53),$L53/12*0.5,$H53&lt;AL$7,$L53/12)</f>
        <v>125</v>
      </c>
      <c r="AM53" s="23" cm="1">
        <f t="array" aca="1" ref="AM53" ca="1">_xlfn.IFS($D53&lt;=AM$7,0,$G53&gt;AM$7,0,AND(AM$7&gt;$G53,AM$7&lt;$H53),$L53/12*0.5,$H53&lt;AM$7,$L53/12)</f>
        <v>125</v>
      </c>
      <c r="AN53" s="23" cm="1">
        <f t="array" aca="1" ref="AN53" ca="1">_xlfn.IFS($D53&lt;=AN$7,0,$G53&gt;AN$7,0,AND(AN$7&gt;$G53,AN$7&lt;$H53),$L53/12*0.5,$H53&lt;AN$7,$L53/12)</f>
        <v>125</v>
      </c>
      <c r="AO53" s="23" cm="1">
        <f t="array" aca="1" ref="AO53" ca="1">_xlfn.IFS($D53&lt;=AO$7,0,$G53&gt;AO$7,0,AND(AO$7&gt;$G53,AO$7&lt;$H53),$N53/12*0.5,$H53&lt;AO$7,$N53/12)</f>
        <v>129.16666666666666</v>
      </c>
      <c r="AP53" s="23" cm="1">
        <f t="array" aca="1" ref="AP53" ca="1">_xlfn.IFS($D53&lt;=AP$7,0,$G53&gt;AP$7,0,AND(AP$7&gt;$G53,AP$7&lt;$H53),$N53/12*0.5,$H53&lt;AP$7,$N53/12)</f>
        <v>129.16666666666666</v>
      </c>
      <c r="AQ53" s="23" cm="1">
        <f t="array" aca="1" ref="AQ53" ca="1">_xlfn.IFS($D53&lt;=AQ$7,0,$G53&gt;AQ$7,0,AND(AQ$7&gt;$G53,AQ$7&lt;$H53),$N53/12*0.5,$H53&lt;AQ$7,$N53/12)</f>
        <v>129.16666666666666</v>
      </c>
      <c r="AR53" s="23" cm="1">
        <f t="array" aca="1" ref="AR53" ca="1">_xlfn.IFS($D53&lt;=AR$7,0,$G53&gt;AR$7,0,AND(AR$7&gt;$G53,AR$7&lt;$H53),$N53/12*0.5,$H53&lt;AR$7,$N53/12)</f>
        <v>129.16666666666666</v>
      </c>
      <c r="AS53" s="23" cm="1">
        <f t="array" aca="1" ref="AS53" ca="1">_xlfn.IFS($D53&lt;=AS$7,0,$G53&gt;AS$7,0,AND(AS$7&gt;$G53,AS$7&lt;$H53),$N53/12*0.5,$H53&lt;AS$7,$N53/12)</f>
        <v>129.16666666666666</v>
      </c>
      <c r="AT53" s="23" cm="1">
        <f t="array" aca="1" ref="AT53" ca="1">_xlfn.IFS($D53&lt;=AT$7,0,$G53&gt;AT$7,0,AND(AT$7&gt;$G53,AT$7&lt;$H53),$N53/12*0.5,$H53&lt;AT$7,$N53/12)</f>
        <v>129.16666666666666</v>
      </c>
      <c r="AU53" s="23" cm="1">
        <f t="array" aca="1" ref="AU53" ca="1">_xlfn.IFS($D53&lt;=AU$7,0,$G53&gt;AU$7,0,AND(AU$7&gt;$G53,AU$7&lt;$H53),$N53/12*0.5,$H53&lt;AU$7,$N53/12)</f>
        <v>129.16666666666666</v>
      </c>
      <c r="AV53" s="23" cm="1">
        <f t="array" aca="1" ref="AV53" ca="1">_xlfn.IFS($D53&lt;=AV$7,0,$G53&gt;AV$7,0,AND(AV$7&gt;$G53,AV$7&lt;$H53),$N53/12*0.5,$H53&lt;AV$7,$N53/12)</f>
        <v>129.16666666666666</v>
      </c>
      <c r="AW53" s="23" cm="1">
        <f t="array" aca="1" ref="AW53" ca="1">_xlfn.IFS($D53&lt;=AW$7,0,$G53&gt;AW$7,0,AND(AW$7&gt;$G53,AW$7&lt;$H53),$N53/12*0.5,$H53&lt;AW$7,$N53/12)</f>
        <v>129.16666666666666</v>
      </c>
      <c r="AX53" s="23" cm="1">
        <f t="array" aca="1" ref="AX53" ca="1">_xlfn.IFS($D53&lt;=AX$7,0,$G53&gt;AX$7,0,AND(AX$7&gt;$G53,AX$7&lt;$H53),$N53/12*0.5,$H53&lt;AX$7,$N53/12)</f>
        <v>129.16666666666666</v>
      </c>
      <c r="AY53" s="23" cm="1">
        <f t="array" aca="1" ref="AY53" ca="1">_xlfn.IFS($D53&lt;=AY$7,0,$G53&gt;AY$7,0,AND(AY$7&gt;$G53,AY$7&lt;$H53),$N53/12*0.5,$H53&lt;AY$7,$N53/12)</f>
        <v>129.16666666666666</v>
      </c>
    </row>
    <row r="54" spans="2:51" ht="13" x14ac:dyDescent="0.15">
      <c r="B54" s="87">
        <v>47</v>
      </c>
      <c r="C54" s="87" t="s">
        <v>30</v>
      </c>
      <c r="D54" s="88" t="s">
        <v>15</v>
      </c>
      <c r="E54" s="110">
        <v>45703</v>
      </c>
      <c r="F54" s="108" t="s">
        <v>7</v>
      </c>
      <c r="G54" s="21">
        <f>E54+'Assumptions (START HERE)'!$C$17</f>
        <v>45883</v>
      </c>
      <c r="H54" s="21">
        <f>E54+'Assumptions (START HERE)'!$C$18</f>
        <v>45973</v>
      </c>
      <c r="I54" s="91"/>
      <c r="J54" s="23" cm="1">
        <f t="array" aca="1" ref="J54" ca="1">IF(ISBLANK(I54),
INDEX('Assumptions (START HERE)'!$B$23:$E$26,
MATCH(MID(CELL("filename",$A$1),FIND("]",CELL("filename",$A$1))+1,255),'Assumptions (START HERE)'!$B$23:$B$26,0),
MATCH(J$3,'Assumptions (START HERE)'!$B$23:$E$23,0)),I54)</f>
        <v>1350</v>
      </c>
      <c r="K54" s="91"/>
      <c r="L54" s="23" cm="1">
        <f t="array" aca="1" ref="L54" ca="1">IF(ISBLANK(K54),
INDEX('Assumptions (START HERE)'!$B$23:$E$26,
MATCH(MID(CELL("filename",$A$1),FIND("]",CELL("filename",$A$1))+1,255),'Assumptions (START HERE)'!$B$23:$B$26,0),
MATCH(L$3,'Assumptions (START HERE)'!$B$23:$E$23,0)),K54)</f>
        <v>1500</v>
      </c>
      <c r="M54" s="91"/>
      <c r="N54" s="23" cm="1">
        <f t="array" aca="1" ref="N54" ca="1">IF(ISBLANK(M54),
INDEX('Assumptions (START HERE)'!$B$23:$E$26,
MATCH(MID(CELL("filename",$A$1),FIND("]",CELL("filename",$A$1))+1,255),'Assumptions (START HERE)'!$B$23:$B$26,0),
MATCH(N$3,'Assumptions (START HERE)'!$B$23:$E$23,0)),M54)</f>
        <v>1550</v>
      </c>
      <c r="P54" s="23" cm="1">
        <f t="array" aca="1" ref="P54" ca="1">_xlfn.IFS($D54&lt;=P$7,0,$G54&gt;P$7,0,AND(P$7&gt;$G54,P$7&lt;$H54),$J54/12*0.5,$H54&lt;P$7,$J54/12)</f>
        <v>0</v>
      </c>
      <c r="Q54" s="23" cm="1">
        <f t="array" aca="1" ref="Q54" ca="1">_xlfn.IFS($D54&lt;=Q$7,0,$G54&gt;Q$7,0,AND(Q$7&gt;$G54,Q$7&lt;$H54),$J54/12*0.5,$H54&lt;Q$7,$J54/12)</f>
        <v>0</v>
      </c>
      <c r="R54" s="23" cm="1">
        <f t="array" aca="1" ref="R54" ca="1">_xlfn.IFS($D54&lt;=R$7,0,$G54&gt;R$7,0,AND(R$7&gt;$G54,R$7&lt;$H54),$J54/12*0.5,$H54&lt;R$7,$J54/12)</f>
        <v>0</v>
      </c>
      <c r="S54" s="23" cm="1">
        <f t="array" aca="1" ref="S54" ca="1">_xlfn.IFS($D54&lt;=S$7,0,$G54&gt;S$7,0,AND(S$7&gt;$G54,S$7&lt;$H54),$J54/12*0.5,$H54&lt;S$7,$J54/12)</f>
        <v>0</v>
      </c>
      <c r="T54" s="23" cm="1">
        <f t="array" aca="1" ref="T54" ca="1">_xlfn.IFS($D54&lt;=T$7,0,$G54&gt;T$7,0,AND(T$7&gt;$G54,T$7&lt;$H54),$J54/12*0.5,$H54&lt;T$7,$J54/12)</f>
        <v>0</v>
      </c>
      <c r="U54" s="23" cm="1">
        <f t="array" aca="1" ref="U54" ca="1">_xlfn.IFS($D54&lt;=U$7,0,$G54&gt;U$7,0,AND(U$7&gt;$G54,U$7&lt;$H54),$J54/12*0.5,$H54&lt;U$7,$J54/12)</f>
        <v>0</v>
      </c>
      <c r="V54" s="23" cm="1">
        <f t="array" aca="1" ref="V54" ca="1">_xlfn.IFS($D54&lt;=V$7,0,$G54&gt;V$7,0,AND(V$7&gt;$G54,V$7&lt;$H54),$J54/12*0.5,$H54&lt;V$7,$J54/12)</f>
        <v>0</v>
      </c>
      <c r="W54" s="23" cm="1">
        <f t="array" aca="1" ref="W54" ca="1">_xlfn.IFS($D54&lt;=W$7,0,$G54&gt;W$7,0,AND(W$7&gt;$G54,W$7&lt;$H54),$J54/12*0.5,$H54&lt;W$7,$J54/12)</f>
        <v>0</v>
      </c>
      <c r="X54" s="23" cm="1">
        <f t="array" aca="1" ref="X54" ca="1">_xlfn.IFS($D54&lt;=X$7,0,$G54&gt;X$7,0,AND(X$7&gt;$G54,X$7&lt;$H54),$J54/12*0.5,$H54&lt;X$7,$J54/12)</f>
        <v>56.25</v>
      </c>
      <c r="Y54" s="23" cm="1">
        <f t="array" aca="1" ref="Y54" ca="1">_xlfn.IFS($D54&lt;=Y$7,0,$G54&gt;Y$7,0,AND(Y$7&gt;$G54,Y$7&lt;$H54),$J54/12*0.5,$H54&lt;Y$7,$J54/12)</f>
        <v>56.25</v>
      </c>
      <c r="Z54" s="23" cm="1">
        <f t="array" aca="1" ref="Z54" ca="1">_xlfn.IFS($D54&lt;=Z$7,0,$G54&gt;Z$7,0,AND(Z$7&gt;$G54,Z$7&lt;$H54),$J54/12*0.5,$H54&lt;Z$7,$J54/12)</f>
        <v>56.25</v>
      </c>
      <c r="AA54" s="23" cm="1">
        <f t="array" aca="1" ref="AA54" ca="1">_xlfn.IFS($D54&lt;=AA$7,0,$G54&gt;AA$7,0,AND(AA$7&gt;$G54,AA$7&lt;$H54),$J54/12*0.5,$H54&lt;AA$7,$J54/12)</f>
        <v>112.5</v>
      </c>
      <c r="AB54" s="23" cm="1">
        <f t="array" aca="1" ref="AB54" ca="1">_xlfn.IFS($D54&lt;=AB$7,0,$G54&gt;AB$7,0,AND(AB$7&gt;$G54,AB$7&lt;$H54),$J54/12*0.5,$H54&lt;AB$7,$J54/12)</f>
        <v>112.5</v>
      </c>
      <c r="AC54" s="23" cm="1">
        <f t="array" aca="1" ref="AC54" ca="1">_xlfn.IFS($D54&lt;=AC$7,0,$G54&gt;AC$7,0,AND(AC$7&gt;$G54,AC$7&lt;$H54),$L54/12*0.5,$H54&lt;AC$7,$L54/12)</f>
        <v>125</v>
      </c>
      <c r="AD54" s="23" cm="1">
        <f t="array" aca="1" ref="AD54" ca="1">_xlfn.IFS($D54&lt;=AD$7,0,$G54&gt;AD$7,0,AND(AD$7&gt;$G54,AD$7&lt;$H54),$L54/12*0.5,$H54&lt;AD$7,$L54/12)</f>
        <v>125</v>
      </c>
      <c r="AE54" s="23" cm="1">
        <f t="array" aca="1" ref="AE54" ca="1">_xlfn.IFS($D54&lt;=AE$7,0,$G54&gt;AE$7,0,AND(AE$7&gt;$G54,AE$7&lt;$H54),$L54/12*0.5,$H54&lt;AE$7,$L54/12)</f>
        <v>125</v>
      </c>
      <c r="AF54" s="23" cm="1">
        <f t="array" aca="1" ref="AF54" ca="1">_xlfn.IFS($D54&lt;=AF$7,0,$G54&gt;AF$7,0,AND(AF$7&gt;$G54,AF$7&lt;$H54),$L54/12*0.5,$H54&lt;AF$7,$L54/12)</f>
        <v>125</v>
      </c>
      <c r="AG54" s="23" cm="1">
        <f t="array" aca="1" ref="AG54" ca="1">_xlfn.IFS($D54&lt;=AG$7,0,$G54&gt;AG$7,0,AND(AG$7&gt;$G54,AG$7&lt;$H54),$L54/12*0.5,$H54&lt;AG$7,$L54/12)</f>
        <v>125</v>
      </c>
      <c r="AH54" s="23" cm="1">
        <f t="array" aca="1" ref="AH54" ca="1">_xlfn.IFS($D54&lt;=AH$7,0,$G54&gt;AH$7,0,AND(AH$7&gt;$G54,AH$7&lt;$H54),$L54/12*0.5,$H54&lt;AH$7,$L54/12)</f>
        <v>125</v>
      </c>
      <c r="AI54" s="23" cm="1">
        <f t="array" aca="1" ref="AI54" ca="1">_xlfn.IFS($D54&lt;=AI$7,0,$G54&gt;AI$7,0,AND(AI$7&gt;$G54,AI$7&lt;$H54),$L54/12*0.5,$H54&lt;AI$7,$L54/12)</f>
        <v>125</v>
      </c>
      <c r="AJ54" s="23" cm="1">
        <f t="array" aca="1" ref="AJ54" ca="1">_xlfn.IFS($D54&lt;=AJ$7,0,$G54&gt;AJ$7,0,AND(AJ$7&gt;$G54,AJ$7&lt;$H54),$L54/12*0.5,$H54&lt;AJ$7,$L54/12)</f>
        <v>125</v>
      </c>
      <c r="AK54" s="23" cm="1">
        <f t="array" aca="1" ref="AK54" ca="1">_xlfn.IFS($D54&lt;=AK$7,0,$G54&gt;AK$7,0,AND(AK$7&gt;$G54,AK$7&lt;$H54),$L54/12*0.5,$H54&lt;AK$7,$L54/12)</f>
        <v>125</v>
      </c>
      <c r="AL54" s="23" cm="1">
        <f t="array" aca="1" ref="AL54" ca="1">_xlfn.IFS($D54&lt;=AL$7,0,$G54&gt;AL$7,0,AND(AL$7&gt;$G54,AL$7&lt;$H54),$L54/12*0.5,$H54&lt;AL$7,$L54/12)</f>
        <v>125</v>
      </c>
      <c r="AM54" s="23" cm="1">
        <f t="array" aca="1" ref="AM54" ca="1">_xlfn.IFS($D54&lt;=AM$7,0,$G54&gt;AM$7,0,AND(AM$7&gt;$G54,AM$7&lt;$H54),$L54/12*0.5,$H54&lt;AM$7,$L54/12)</f>
        <v>125</v>
      </c>
      <c r="AN54" s="23" cm="1">
        <f t="array" aca="1" ref="AN54" ca="1">_xlfn.IFS($D54&lt;=AN$7,0,$G54&gt;AN$7,0,AND(AN$7&gt;$G54,AN$7&lt;$H54),$L54/12*0.5,$H54&lt;AN$7,$L54/12)</f>
        <v>125</v>
      </c>
      <c r="AO54" s="23" cm="1">
        <f t="array" aca="1" ref="AO54" ca="1">_xlfn.IFS($D54&lt;=AO$7,0,$G54&gt;AO$7,0,AND(AO$7&gt;$G54,AO$7&lt;$H54),$N54/12*0.5,$H54&lt;AO$7,$N54/12)</f>
        <v>129.16666666666666</v>
      </c>
      <c r="AP54" s="23" cm="1">
        <f t="array" aca="1" ref="AP54" ca="1">_xlfn.IFS($D54&lt;=AP$7,0,$G54&gt;AP$7,0,AND(AP$7&gt;$G54,AP$7&lt;$H54),$N54/12*0.5,$H54&lt;AP$7,$N54/12)</f>
        <v>129.16666666666666</v>
      </c>
      <c r="AQ54" s="23" cm="1">
        <f t="array" aca="1" ref="AQ54" ca="1">_xlfn.IFS($D54&lt;=AQ$7,0,$G54&gt;AQ$7,0,AND(AQ$7&gt;$G54,AQ$7&lt;$H54),$N54/12*0.5,$H54&lt;AQ$7,$N54/12)</f>
        <v>129.16666666666666</v>
      </c>
      <c r="AR54" s="23" cm="1">
        <f t="array" aca="1" ref="AR54" ca="1">_xlfn.IFS($D54&lt;=AR$7,0,$G54&gt;AR$7,0,AND(AR$7&gt;$G54,AR$7&lt;$H54),$N54/12*0.5,$H54&lt;AR$7,$N54/12)</f>
        <v>129.16666666666666</v>
      </c>
      <c r="AS54" s="23" cm="1">
        <f t="array" aca="1" ref="AS54" ca="1">_xlfn.IFS($D54&lt;=AS$7,0,$G54&gt;AS$7,0,AND(AS$7&gt;$G54,AS$7&lt;$H54),$N54/12*0.5,$H54&lt;AS$7,$N54/12)</f>
        <v>129.16666666666666</v>
      </c>
      <c r="AT54" s="23" cm="1">
        <f t="array" aca="1" ref="AT54" ca="1">_xlfn.IFS($D54&lt;=AT$7,0,$G54&gt;AT$7,0,AND(AT$7&gt;$G54,AT$7&lt;$H54),$N54/12*0.5,$H54&lt;AT$7,$N54/12)</f>
        <v>129.16666666666666</v>
      </c>
      <c r="AU54" s="23" cm="1">
        <f t="array" aca="1" ref="AU54" ca="1">_xlfn.IFS($D54&lt;=AU$7,0,$G54&gt;AU$7,0,AND(AU$7&gt;$G54,AU$7&lt;$H54),$N54/12*0.5,$H54&lt;AU$7,$N54/12)</f>
        <v>129.16666666666666</v>
      </c>
      <c r="AV54" s="23" cm="1">
        <f t="array" aca="1" ref="AV54" ca="1">_xlfn.IFS($D54&lt;=AV$7,0,$G54&gt;AV$7,0,AND(AV$7&gt;$G54,AV$7&lt;$H54),$N54/12*0.5,$H54&lt;AV$7,$N54/12)</f>
        <v>129.16666666666666</v>
      </c>
      <c r="AW54" s="23" cm="1">
        <f t="array" aca="1" ref="AW54" ca="1">_xlfn.IFS($D54&lt;=AW$7,0,$G54&gt;AW$7,0,AND(AW$7&gt;$G54,AW$7&lt;$H54),$N54/12*0.5,$H54&lt;AW$7,$N54/12)</f>
        <v>129.16666666666666</v>
      </c>
      <c r="AX54" s="23" cm="1">
        <f t="array" aca="1" ref="AX54" ca="1">_xlfn.IFS($D54&lt;=AX$7,0,$G54&gt;AX$7,0,AND(AX$7&gt;$G54,AX$7&lt;$H54),$N54/12*0.5,$H54&lt;AX$7,$N54/12)</f>
        <v>129.16666666666666</v>
      </c>
      <c r="AY54" s="23" cm="1">
        <f t="array" aca="1" ref="AY54" ca="1">_xlfn.IFS($D54&lt;=AY$7,0,$G54&gt;AY$7,0,AND(AY$7&gt;$G54,AY$7&lt;$H54),$N54/12*0.5,$H54&lt;AY$7,$N54/12)</f>
        <v>129.16666666666666</v>
      </c>
    </row>
    <row r="55" spans="2:51" ht="13" x14ac:dyDescent="0.15">
      <c r="B55" s="87">
        <v>48</v>
      </c>
      <c r="C55" s="87" t="s">
        <v>30</v>
      </c>
      <c r="D55" s="88" t="s">
        <v>18</v>
      </c>
      <c r="E55" s="110">
        <v>45703</v>
      </c>
      <c r="F55" s="108" t="s">
        <v>7</v>
      </c>
      <c r="G55" s="21">
        <f>E55+'Assumptions (START HERE)'!$C$17</f>
        <v>45883</v>
      </c>
      <c r="H55" s="21">
        <f>E55+'Assumptions (START HERE)'!$C$18</f>
        <v>45973</v>
      </c>
      <c r="I55" s="91"/>
      <c r="J55" s="23" cm="1">
        <f t="array" aca="1" ref="J55" ca="1">IF(ISBLANK(I55),
INDEX('Assumptions (START HERE)'!$B$23:$E$26,
MATCH(MID(CELL("filename",$A$1),FIND("]",CELL("filename",$A$1))+1,255),'Assumptions (START HERE)'!$B$23:$B$26,0),
MATCH(J$3,'Assumptions (START HERE)'!$B$23:$E$23,0)),I55)</f>
        <v>1350</v>
      </c>
      <c r="K55" s="91"/>
      <c r="L55" s="23" cm="1">
        <f t="array" aca="1" ref="L55" ca="1">IF(ISBLANK(K55),
INDEX('Assumptions (START HERE)'!$B$23:$E$26,
MATCH(MID(CELL("filename",$A$1),FIND("]",CELL("filename",$A$1))+1,255),'Assumptions (START HERE)'!$B$23:$B$26,0),
MATCH(L$3,'Assumptions (START HERE)'!$B$23:$E$23,0)),K55)</f>
        <v>1500</v>
      </c>
      <c r="M55" s="91"/>
      <c r="N55" s="23" cm="1">
        <f t="array" aca="1" ref="N55" ca="1">IF(ISBLANK(M55),
INDEX('Assumptions (START HERE)'!$B$23:$E$26,
MATCH(MID(CELL("filename",$A$1),FIND("]",CELL("filename",$A$1))+1,255),'Assumptions (START HERE)'!$B$23:$B$26,0),
MATCH(N$3,'Assumptions (START HERE)'!$B$23:$E$23,0)),M55)</f>
        <v>1550</v>
      </c>
      <c r="P55" s="23" cm="1">
        <f t="array" aca="1" ref="P55" ca="1">_xlfn.IFS($D55&lt;=P$7,0,$G55&gt;P$7,0,AND(P$7&gt;$G55,P$7&lt;$H55),$J55/12*0.5,$H55&lt;P$7,$J55/12)</f>
        <v>0</v>
      </c>
      <c r="Q55" s="23" cm="1">
        <f t="array" aca="1" ref="Q55" ca="1">_xlfn.IFS($D55&lt;=Q$7,0,$G55&gt;Q$7,0,AND(Q$7&gt;$G55,Q$7&lt;$H55),$J55/12*0.5,$H55&lt;Q$7,$J55/12)</f>
        <v>0</v>
      </c>
      <c r="R55" s="23" cm="1">
        <f t="array" aca="1" ref="R55" ca="1">_xlfn.IFS($D55&lt;=R$7,0,$G55&gt;R$7,0,AND(R$7&gt;$G55,R$7&lt;$H55),$J55/12*0.5,$H55&lt;R$7,$J55/12)</f>
        <v>0</v>
      </c>
      <c r="S55" s="23" cm="1">
        <f t="array" aca="1" ref="S55" ca="1">_xlfn.IFS($D55&lt;=S$7,0,$G55&gt;S$7,0,AND(S$7&gt;$G55,S$7&lt;$H55),$J55/12*0.5,$H55&lt;S$7,$J55/12)</f>
        <v>0</v>
      </c>
      <c r="T55" s="23" cm="1">
        <f t="array" aca="1" ref="T55" ca="1">_xlfn.IFS($D55&lt;=T$7,0,$G55&gt;T$7,0,AND(T$7&gt;$G55,T$7&lt;$H55),$J55/12*0.5,$H55&lt;T$7,$J55/12)</f>
        <v>0</v>
      </c>
      <c r="U55" s="23" cm="1">
        <f t="array" aca="1" ref="U55" ca="1">_xlfn.IFS($D55&lt;=U$7,0,$G55&gt;U$7,0,AND(U$7&gt;$G55,U$7&lt;$H55),$J55/12*0.5,$H55&lt;U$7,$J55/12)</f>
        <v>0</v>
      </c>
      <c r="V55" s="23" cm="1">
        <f t="array" aca="1" ref="V55" ca="1">_xlfn.IFS($D55&lt;=V$7,0,$G55&gt;V$7,0,AND(V$7&gt;$G55,V$7&lt;$H55),$J55/12*0.5,$H55&lt;V$7,$J55/12)</f>
        <v>0</v>
      </c>
      <c r="W55" s="23" cm="1">
        <f t="array" aca="1" ref="W55" ca="1">_xlfn.IFS($D55&lt;=W$7,0,$G55&gt;W$7,0,AND(W$7&gt;$G55,W$7&lt;$H55),$J55/12*0.5,$H55&lt;W$7,$J55/12)</f>
        <v>0</v>
      </c>
      <c r="X55" s="23" cm="1">
        <f t="array" aca="1" ref="X55" ca="1">_xlfn.IFS($D55&lt;=X$7,0,$G55&gt;X$7,0,AND(X$7&gt;$G55,X$7&lt;$H55),$J55/12*0.5,$H55&lt;X$7,$J55/12)</f>
        <v>56.25</v>
      </c>
      <c r="Y55" s="23" cm="1">
        <f t="array" aca="1" ref="Y55" ca="1">_xlfn.IFS($D55&lt;=Y$7,0,$G55&gt;Y$7,0,AND(Y$7&gt;$G55,Y$7&lt;$H55),$J55/12*0.5,$H55&lt;Y$7,$J55/12)</f>
        <v>56.25</v>
      </c>
      <c r="Z55" s="23" cm="1">
        <f t="array" aca="1" ref="Z55" ca="1">_xlfn.IFS($D55&lt;=Z$7,0,$G55&gt;Z$7,0,AND(Z$7&gt;$G55,Z$7&lt;$H55),$J55/12*0.5,$H55&lt;Z$7,$J55/12)</f>
        <v>56.25</v>
      </c>
      <c r="AA55" s="23" cm="1">
        <f t="array" aca="1" ref="AA55" ca="1">_xlfn.IFS($D55&lt;=AA$7,0,$G55&gt;AA$7,0,AND(AA$7&gt;$G55,AA$7&lt;$H55),$J55/12*0.5,$H55&lt;AA$7,$J55/12)</f>
        <v>112.5</v>
      </c>
      <c r="AB55" s="23" cm="1">
        <f t="array" aca="1" ref="AB55" ca="1">_xlfn.IFS($D55&lt;=AB$7,0,$G55&gt;AB$7,0,AND(AB$7&gt;$G55,AB$7&lt;$H55),$J55/12*0.5,$H55&lt;AB$7,$J55/12)</f>
        <v>112.5</v>
      </c>
      <c r="AC55" s="23" cm="1">
        <f t="array" aca="1" ref="AC55" ca="1">_xlfn.IFS($D55&lt;=AC$7,0,$G55&gt;AC$7,0,AND(AC$7&gt;$G55,AC$7&lt;$H55),$L55/12*0.5,$H55&lt;AC$7,$L55/12)</f>
        <v>125</v>
      </c>
      <c r="AD55" s="23" cm="1">
        <f t="array" aca="1" ref="AD55" ca="1">_xlfn.IFS($D55&lt;=AD$7,0,$G55&gt;AD$7,0,AND(AD$7&gt;$G55,AD$7&lt;$H55),$L55/12*0.5,$H55&lt;AD$7,$L55/12)</f>
        <v>125</v>
      </c>
      <c r="AE55" s="23" cm="1">
        <f t="array" aca="1" ref="AE55" ca="1">_xlfn.IFS($D55&lt;=AE$7,0,$G55&gt;AE$7,0,AND(AE$7&gt;$G55,AE$7&lt;$H55),$L55/12*0.5,$H55&lt;AE$7,$L55/12)</f>
        <v>125</v>
      </c>
      <c r="AF55" s="23" cm="1">
        <f t="array" aca="1" ref="AF55" ca="1">_xlfn.IFS($D55&lt;=AF$7,0,$G55&gt;AF$7,0,AND(AF$7&gt;$G55,AF$7&lt;$H55),$L55/12*0.5,$H55&lt;AF$7,$L55/12)</f>
        <v>125</v>
      </c>
      <c r="AG55" s="23" cm="1">
        <f t="array" aca="1" ref="AG55" ca="1">_xlfn.IFS($D55&lt;=AG$7,0,$G55&gt;AG$7,0,AND(AG$7&gt;$G55,AG$7&lt;$H55),$L55/12*0.5,$H55&lt;AG$7,$L55/12)</f>
        <v>125</v>
      </c>
      <c r="AH55" s="23" cm="1">
        <f t="array" aca="1" ref="AH55" ca="1">_xlfn.IFS($D55&lt;=AH$7,0,$G55&gt;AH$7,0,AND(AH$7&gt;$G55,AH$7&lt;$H55),$L55/12*0.5,$H55&lt;AH$7,$L55/12)</f>
        <v>125</v>
      </c>
      <c r="AI55" s="23" cm="1">
        <f t="array" aca="1" ref="AI55" ca="1">_xlfn.IFS($D55&lt;=AI$7,0,$G55&gt;AI$7,0,AND(AI$7&gt;$G55,AI$7&lt;$H55),$L55/12*0.5,$H55&lt;AI$7,$L55/12)</f>
        <v>125</v>
      </c>
      <c r="AJ55" s="23" cm="1">
        <f t="array" aca="1" ref="AJ55" ca="1">_xlfn.IFS($D55&lt;=AJ$7,0,$G55&gt;AJ$7,0,AND(AJ$7&gt;$G55,AJ$7&lt;$H55),$L55/12*0.5,$H55&lt;AJ$7,$L55/12)</f>
        <v>125</v>
      </c>
      <c r="AK55" s="23" cm="1">
        <f t="array" aca="1" ref="AK55" ca="1">_xlfn.IFS($D55&lt;=AK$7,0,$G55&gt;AK$7,0,AND(AK$7&gt;$G55,AK$7&lt;$H55),$L55/12*0.5,$H55&lt;AK$7,$L55/12)</f>
        <v>125</v>
      </c>
      <c r="AL55" s="23" cm="1">
        <f t="array" aca="1" ref="AL55" ca="1">_xlfn.IFS($D55&lt;=AL$7,0,$G55&gt;AL$7,0,AND(AL$7&gt;$G55,AL$7&lt;$H55),$L55/12*0.5,$H55&lt;AL$7,$L55/12)</f>
        <v>125</v>
      </c>
      <c r="AM55" s="23" cm="1">
        <f t="array" aca="1" ref="AM55" ca="1">_xlfn.IFS($D55&lt;=AM$7,0,$G55&gt;AM$7,0,AND(AM$7&gt;$G55,AM$7&lt;$H55),$L55/12*0.5,$H55&lt;AM$7,$L55/12)</f>
        <v>125</v>
      </c>
      <c r="AN55" s="23" cm="1">
        <f t="array" aca="1" ref="AN55" ca="1">_xlfn.IFS($D55&lt;=AN$7,0,$G55&gt;AN$7,0,AND(AN$7&gt;$G55,AN$7&lt;$H55),$L55/12*0.5,$H55&lt;AN$7,$L55/12)</f>
        <v>125</v>
      </c>
      <c r="AO55" s="23" cm="1">
        <f t="array" aca="1" ref="AO55" ca="1">_xlfn.IFS($D55&lt;=AO$7,0,$G55&gt;AO$7,0,AND(AO$7&gt;$G55,AO$7&lt;$H55),$N55/12*0.5,$H55&lt;AO$7,$N55/12)</f>
        <v>129.16666666666666</v>
      </c>
      <c r="AP55" s="23" cm="1">
        <f t="array" aca="1" ref="AP55" ca="1">_xlfn.IFS($D55&lt;=AP$7,0,$G55&gt;AP$7,0,AND(AP$7&gt;$G55,AP$7&lt;$H55),$N55/12*0.5,$H55&lt;AP$7,$N55/12)</f>
        <v>129.16666666666666</v>
      </c>
      <c r="AQ55" s="23" cm="1">
        <f t="array" aca="1" ref="AQ55" ca="1">_xlfn.IFS($D55&lt;=AQ$7,0,$G55&gt;AQ$7,0,AND(AQ$7&gt;$G55,AQ$7&lt;$H55),$N55/12*0.5,$H55&lt;AQ$7,$N55/12)</f>
        <v>129.16666666666666</v>
      </c>
      <c r="AR55" s="23" cm="1">
        <f t="array" aca="1" ref="AR55" ca="1">_xlfn.IFS($D55&lt;=AR$7,0,$G55&gt;AR$7,0,AND(AR$7&gt;$G55,AR$7&lt;$H55),$N55/12*0.5,$H55&lt;AR$7,$N55/12)</f>
        <v>129.16666666666666</v>
      </c>
      <c r="AS55" s="23" cm="1">
        <f t="array" aca="1" ref="AS55" ca="1">_xlfn.IFS($D55&lt;=AS$7,0,$G55&gt;AS$7,0,AND(AS$7&gt;$G55,AS$7&lt;$H55),$N55/12*0.5,$H55&lt;AS$7,$N55/12)</f>
        <v>129.16666666666666</v>
      </c>
      <c r="AT55" s="23" cm="1">
        <f t="array" aca="1" ref="AT55" ca="1">_xlfn.IFS($D55&lt;=AT$7,0,$G55&gt;AT$7,0,AND(AT$7&gt;$G55,AT$7&lt;$H55),$N55/12*0.5,$H55&lt;AT$7,$N55/12)</f>
        <v>129.16666666666666</v>
      </c>
      <c r="AU55" s="23" cm="1">
        <f t="array" aca="1" ref="AU55" ca="1">_xlfn.IFS($D55&lt;=AU$7,0,$G55&gt;AU$7,0,AND(AU$7&gt;$G55,AU$7&lt;$H55),$N55/12*0.5,$H55&lt;AU$7,$N55/12)</f>
        <v>129.16666666666666</v>
      </c>
      <c r="AV55" s="23" cm="1">
        <f t="array" aca="1" ref="AV55" ca="1">_xlfn.IFS($D55&lt;=AV$7,0,$G55&gt;AV$7,0,AND(AV$7&gt;$G55,AV$7&lt;$H55),$N55/12*0.5,$H55&lt;AV$7,$N55/12)</f>
        <v>129.16666666666666</v>
      </c>
      <c r="AW55" s="23" cm="1">
        <f t="array" aca="1" ref="AW55" ca="1">_xlfn.IFS($D55&lt;=AW$7,0,$G55&gt;AW$7,0,AND(AW$7&gt;$G55,AW$7&lt;$H55),$N55/12*0.5,$H55&lt;AW$7,$N55/12)</f>
        <v>129.16666666666666</v>
      </c>
      <c r="AX55" s="23" cm="1">
        <f t="array" aca="1" ref="AX55" ca="1">_xlfn.IFS($D55&lt;=AX$7,0,$G55&gt;AX$7,0,AND(AX$7&gt;$G55,AX$7&lt;$H55),$N55/12*0.5,$H55&lt;AX$7,$N55/12)</f>
        <v>129.16666666666666</v>
      </c>
      <c r="AY55" s="23" cm="1">
        <f t="array" aca="1" ref="AY55" ca="1">_xlfn.IFS($D55&lt;=AY$7,0,$G55&gt;AY$7,0,AND(AY$7&gt;$G55,AY$7&lt;$H55),$N55/12*0.5,$H55&lt;AY$7,$N55/12)</f>
        <v>129.16666666666666</v>
      </c>
    </row>
    <row r="56" spans="2:51" ht="13" x14ac:dyDescent="0.15">
      <c r="B56" s="87">
        <v>49</v>
      </c>
      <c r="C56" s="87" t="s">
        <v>30</v>
      </c>
      <c r="D56" s="88" t="s">
        <v>15</v>
      </c>
      <c r="E56" s="110">
        <v>45703</v>
      </c>
      <c r="F56" s="108" t="s">
        <v>7</v>
      </c>
      <c r="G56" s="21">
        <f>E56+'Assumptions (START HERE)'!$C$17</f>
        <v>45883</v>
      </c>
      <c r="H56" s="21">
        <f>E56+'Assumptions (START HERE)'!$C$18</f>
        <v>45973</v>
      </c>
      <c r="I56" s="91"/>
      <c r="J56" s="23" cm="1">
        <f t="array" aca="1" ref="J56" ca="1">IF(ISBLANK(I56),
INDEX('Assumptions (START HERE)'!$B$23:$E$26,
MATCH(MID(CELL("filename",$A$1),FIND("]",CELL("filename",$A$1))+1,255),'Assumptions (START HERE)'!$B$23:$B$26,0),
MATCH(J$3,'Assumptions (START HERE)'!$B$23:$E$23,0)),I56)</f>
        <v>1350</v>
      </c>
      <c r="K56" s="91"/>
      <c r="L56" s="23" cm="1">
        <f t="array" aca="1" ref="L56" ca="1">IF(ISBLANK(K56),
INDEX('Assumptions (START HERE)'!$B$23:$E$26,
MATCH(MID(CELL("filename",$A$1),FIND("]",CELL("filename",$A$1))+1,255),'Assumptions (START HERE)'!$B$23:$B$26,0),
MATCH(L$3,'Assumptions (START HERE)'!$B$23:$E$23,0)),K56)</f>
        <v>1500</v>
      </c>
      <c r="M56" s="91"/>
      <c r="N56" s="23" cm="1">
        <f t="array" aca="1" ref="N56" ca="1">IF(ISBLANK(M56),
INDEX('Assumptions (START HERE)'!$B$23:$E$26,
MATCH(MID(CELL("filename",$A$1),FIND("]",CELL("filename",$A$1))+1,255),'Assumptions (START HERE)'!$B$23:$B$26,0),
MATCH(N$3,'Assumptions (START HERE)'!$B$23:$E$23,0)),M56)</f>
        <v>1550</v>
      </c>
      <c r="P56" s="23" cm="1">
        <f t="array" aca="1" ref="P56" ca="1">_xlfn.IFS($D56&lt;=P$7,0,$G56&gt;P$7,0,AND(P$7&gt;$G56,P$7&lt;$H56),$J56/12*0.5,$H56&lt;P$7,$J56/12)</f>
        <v>0</v>
      </c>
      <c r="Q56" s="23" cm="1">
        <f t="array" aca="1" ref="Q56" ca="1">_xlfn.IFS($D56&lt;=Q$7,0,$G56&gt;Q$7,0,AND(Q$7&gt;$G56,Q$7&lt;$H56),$J56/12*0.5,$H56&lt;Q$7,$J56/12)</f>
        <v>0</v>
      </c>
      <c r="R56" s="23" cm="1">
        <f t="array" aca="1" ref="R56" ca="1">_xlfn.IFS($D56&lt;=R$7,0,$G56&gt;R$7,0,AND(R$7&gt;$G56,R$7&lt;$H56),$J56/12*0.5,$H56&lt;R$7,$J56/12)</f>
        <v>0</v>
      </c>
      <c r="S56" s="23" cm="1">
        <f t="array" aca="1" ref="S56" ca="1">_xlfn.IFS($D56&lt;=S$7,0,$G56&gt;S$7,0,AND(S$7&gt;$G56,S$7&lt;$H56),$J56/12*0.5,$H56&lt;S$7,$J56/12)</f>
        <v>0</v>
      </c>
      <c r="T56" s="23" cm="1">
        <f t="array" aca="1" ref="T56" ca="1">_xlfn.IFS($D56&lt;=T$7,0,$G56&gt;T$7,0,AND(T$7&gt;$G56,T$7&lt;$H56),$J56/12*0.5,$H56&lt;T$7,$J56/12)</f>
        <v>0</v>
      </c>
      <c r="U56" s="23" cm="1">
        <f t="array" aca="1" ref="U56" ca="1">_xlfn.IFS($D56&lt;=U$7,0,$G56&gt;U$7,0,AND(U$7&gt;$G56,U$7&lt;$H56),$J56/12*0.5,$H56&lt;U$7,$J56/12)</f>
        <v>0</v>
      </c>
      <c r="V56" s="23" cm="1">
        <f t="array" aca="1" ref="V56" ca="1">_xlfn.IFS($D56&lt;=V$7,0,$G56&gt;V$7,0,AND(V$7&gt;$G56,V$7&lt;$H56),$J56/12*0.5,$H56&lt;V$7,$J56/12)</f>
        <v>0</v>
      </c>
      <c r="W56" s="23" cm="1">
        <f t="array" aca="1" ref="W56" ca="1">_xlfn.IFS($D56&lt;=W$7,0,$G56&gt;W$7,0,AND(W$7&gt;$G56,W$7&lt;$H56),$J56/12*0.5,$H56&lt;W$7,$J56/12)</f>
        <v>0</v>
      </c>
      <c r="X56" s="23" cm="1">
        <f t="array" aca="1" ref="X56" ca="1">_xlfn.IFS($D56&lt;=X$7,0,$G56&gt;X$7,0,AND(X$7&gt;$G56,X$7&lt;$H56),$J56/12*0.5,$H56&lt;X$7,$J56/12)</f>
        <v>56.25</v>
      </c>
      <c r="Y56" s="23" cm="1">
        <f t="array" aca="1" ref="Y56" ca="1">_xlfn.IFS($D56&lt;=Y$7,0,$G56&gt;Y$7,0,AND(Y$7&gt;$G56,Y$7&lt;$H56),$J56/12*0.5,$H56&lt;Y$7,$J56/12)</f>
        <v>56.25</v>
      </c>
      <c r="Z56" s="23" cm="1">
        <f t="array" aca="1" ref="Z56" ca="1">_xlfn.IFS($D56&lt;=Z$7,0,$G56&gt;Z$7,0,AND(Z$7&gt;$G56,Z$7&lt;$H56),$J56/12*0.5,$H56&lt;Z$7,$J56/12)</f>
        <v>56.25</v>
      </c>
      <c r="AA56" s="23" cm="1">
        <f t="array" aca="1" ref="AA56" ca="1">_xlfn.IFS($D56&lt;=AA$7,0,$G56&gt;AA$7,0,AND(AA$7&gt;$G56,AA$7&lt;$H56),$J56/12*0.5,$H56&lt;AA$7,$J56/12)</f>
        <v>112.5</v>
      </c>
      <c r="AB56" s="23" cm="1">
        <f t="array" aca="1" ref="AB56" ca="1">_xlfn.IFS($D56&lt;=AB$7,0,$G56&gt;AB$7,0,AND(AB$7&gt;$G56,AB$7&lt;$H56),$J56/12*0.5,$H56&lt;AB$7,$J56/12)</f>
        <v>112.5</v>
      </c>
      <c r="AC56" s="23" cm="1">
        <f t="array" aca="1" ref="AC56" ca="1">_xlfn.IFS($D56&lt;=AC$7,0,$G56&gt;AC$7,0,AND(AC$7&gt;$G56,AC$7&lt;$H56),$L56/12*0.5,$H56&lt;AC$7,$L56/12)</f>
        <v>125</v>
      </c>
      <c r="AD56" s="23" cm="1">
        <f t="array" aca="1" ref="AD56" ca="1">_xlfn.IFS($D56&lt;=AD$7,0,$G56&gt;AD$7,0,AND(AD$7&gt;$G56,AD$7&lt;$H56),$L56/12*0.5,$H56&lt;AD$7,$L56/12)</f>
        <v>125</v>
      </c>
      <c r="AE56" s="23" cm="1">
        <f t="array" aca="1" ref="AE56" ca="1">_xlfn.IFS($D56&lt;=AE$7,0,$G56&gt;AE$7,0,AND(AE$7&gt;$G56,AE$7&lt;$H56),$L56/12*0.5,$H56&lt;AE$7,$L56/12)</f>
        <v>125</v>
      </c>
      <c r="AF56" s="23" cm="1">
        <f t="array" aca="1" ref="AF56" ca="1">_xlfn.IFS($D56&lt;=AF$7,0,$G56&gt;AF$7,0,AND(AF$7&gt;$G56,AF$7&lt;$H56),$L56/12*0.5,$H56&lt;AF$7,$L56/12)</f>
        <v>125</v>
      </c>
      <c r="AG56" s="23" cm="1">
        <f t="array" aca="1" ref="AG56" ca="1">_xlfn.IFS($D56&lt;=AG$7,0,$G56&gt;AG$7,0,AND(AG$7&gt;$G56,AG$7&lt;$H56),$L56/12*0.5,$H56&lt;AG$7,$L56/12)</f>
        <v>125</v>
      </c>
      <c r="AH56" s="23" cm="1">
        <f t="array" aca="1" ref="AH56" ca="1">_xlfn.IFS($D56&lt;=AH$7,0,$G56&gt;AH$7,0,AND(AH$7&gt;$G56,AH$7&lt;$H56),$L56/12*0.5,$H56&lt;AH$7,$L56/12)</f>
        <v>125</v>
      </c>
      <c r="AI56" s="23" cm="1">
        <f t="array" aca="1" ref="AI56" ca="1">_xlfn.IFS($D56&lt;=AI$7,0,$G56&gt;AI$7,0,AND(AI$7&gt;$G56,AI$7&lt;$H56),$L56/12*0.5,$H56&lt;AI$7,$L56/12)</f>
        <v>125</v>
      </c>
      <c r="AJ56" s="23" cm="1">
        <f t="array" aca="1" ref="AJ56" ca="1">_xlfn.IFS($D56&lt;=AJ$7,0,$G56&gt;AJ$7,0,AND(AJ$7&gt;$G56,AJ$7&lt;$H56),$L56/12*0.5,$H56&lt;AJ$7,$L56/12)</f>
        <v>125</v>
      </c>
      <c r="AK56" s="23" cm="1">
        <f t="array" aca="1" ref="AK56" ca="1">_xlfn.IFS($D56&lt;=AK$7,0,$G56&gt;AK$7,0,AND(AK$7&gt;$G56,AK$7&lt;$H56),$L56/12*0.5,$H56&lt;AK$7,$L56/12)</f>
        <v>125</v>
      </c>
      <c r="AL56" s="23" cm="1">
        <f t="array" aca="1" ref="AL56" ca="1">_xlfn.IFS($D56&lt;=AL$7,0,$G56&gt;AL$7,0,AND(AL$7&gt;$G56,AL$7&lt;$H56),$L56/12*0.5,$H56&lt;AL$7,$L56/12)</f>
        <v>125</v>
      </c>
      <c r="AM56" s="23" cm="1">
        <f t="array" aca="1" ref="AM56" ca="1">_xlfn.IFS($D56&lt;=AM$7,0,$G56&gt;AM$7,0,AND(AM$7&gt;$G56,AM$7&lt;$H56),$L56/12*0.5,$H56&lt;AM$7,$L56/12)</f>
        <v>125</v>
      </c>
      <c r="AN56" s="23" cm="1">
        <f t="array" aca="1" ref="AN56" ca="1">_xlfn.IFS($D56&lt;=AN$7,0,$G56&gt;AN$7,0,AND(AN$7&gt;$G56,AN$7&lt;$H56),$L56/12*0.5,$H56&lt;AN$7,$L56/12)</f>
        <v>125</v>
      </c>
      <c r="AO56" s="23" cm="1">
        <f t="array" aca="1" ref="AO56" ca="1">_xlfn.IFS($D56&lt;=AO$7,0,$G56&gt;AO$7,0,AND(AO$7&gt;$G56,AO$7&lt;$H56),$N56/12*0.5,$H56&lt;AO$7,$N56/12)</f>
        <v>129.16666666666666</v>
      </c>
      <c r="AP56" s="23" cm="1">
        <f t="array" aca="1" ref="AP56" ca="1">_xlfn.IFS($D56&lt;=AP$7,0,$G56&gt;AP$7,0,AND(AP$7&gt;$G56,AP$7&lt;$H56),$N56/12*0.5,$H56&lt;AP$7,$N56/12)</f>
        <v>129.16666666666666</v>
      </c>
      <c r="AQ56" s="23" cm="1">
        <f t="array" aca="1" ref="AQ56" ca="1">_xlfn.IFS($D56&lt;=AQ$7,0,$G56&gt;AQ$7,0,AND(AQ$7&gt;$G56,AQ$7&lt;$H56),$N56/12*0.5,$H56&lt;AQ$7,$N56/12)</f>
        <v>129.16666666666666</v>
      </c>
      <c r="AR56" s="23" cm="1">
        <f t="array" aca="1" ref="AR56" ca="1">_xlfn.IFS($D56&lt;=AR$7,0,$G56&gt;AR$7,0,AND(AR$7&gt;$G56,AR$7&lt;$H56),$N56/12*0.5,$H56&lt;AR$7,$N56/12)</f>
        <v>129.16666666666666</v>
      </c>
      <c r="AS56" s="23" cm="1">
        <f t="array" aca="1" ref="AS56" ca="1">_xlfn.IFS($D56&lt;=AS$7,0,$G56&gt;AS$7,0,AND(AS$7&gt;$G56,AS$7&lt;$H56),$N56/12*0.5,$H56&lt;AS$7,$N56/12)</f>
        <v>129.16666666666666</v>
      </c>
      <c r="AT56" s="23" cm="1">
        <f t="array" aca="1" ref="AT56" ca="1">_xlfn.IFS($D56&lt;=AT$7,0,$G56&gt;AT$7,0,AND(AT$7&gt;$G56,AT$7&lt;$H56),$N56/12*0.5,$H56&lt;AT$7,$N56/12)</f>
        <v>129.16666666666666</v>
      </c>
      <c r="AU56" s="23" cm="1">
        <f t="array" aca="1" ref="AU56" ca="1">_xlfn.IFS($D56&lt;=AU$7,0,$G56&gt;AU$7,0,AND(AU$7&gt;$G56,AU$7&lt;$H56),$N56/12*0.5,$H56&lt;AU$7,$N56/12)</f>
        <v>129.16666666666666</v>
      </c>
      <c r="AV56" s="23" cm="1">
        <f t="array" aca="1" ref="AV56" ca="1">_xlfn.IFS($D56&lt;=AV$7,0,$G56&gt;AV$7,0,AND(AV$7&gt;$G56,AV$7&lt;$H56),$N56/12*0.5,$H56&lt;AV$7,$N56/12)</f>
        <v>129.16666666666666</v>
      </c>
      <c r="AW56" s="23" cm="1">
        <f t="array" aca="1" ref="AW56" ca="1">_xlfn.IFS($D56&lt;=AW$7,0,$G56&gt;AW$7,0,AND(AW$7&gt;$G56,AW$7&lt;$H56),$N56/12*0.5,$H56&lt;AW$7,$N56/12)</f>
        <v>129.16666666666666</v>
      </c>
      <c r="AX56" s="23" cm="1">
        <f t="array" aca="1" ref="AX56" ca="1">_xlfn.IFS($D56&lt;=AX$7,0,$G56&gt;AX$7,0,AND(AX$7&gt;$G56,AX$7&lt;$H56),$N56/12*0.5,$H56&lt;AX$7,$N56/12)</f>
        <v>129.16666666666666</v>
      </c>
      <c r="AY56" s="23" cm="1">
        <f t="array" aca="1" ref="AY56" ca="1">_xlfn.IFS($D56&lt;=AY$7,0,$G56&gt;AY$7,0,AND(AY$7&gt;$G56,AY$7&lt;$H56),$N56/12*0.5,$H56&lt;AY$7,$N56/12)</f>
        <v>129.16666666666666</v>
      </c>
    </row>
    <row r="57" spans="2:51" ht="13" x14ac:dyDescent="0.15">
      <c r="B57" s="87">
        <v>50</v>
      </c>
      <c r="C57" s="87" t="s">
        <v>30</v>
      </c>
      <c r="D57" s="88" t="s">
        <v>15</v>
      </c>
      <c r="E57" s="110">
        <v>45703</v>
      </c>
      <c r="F57" s="108" t="s">
        <v>7</v>
      </c>
      <c r="G57" s="21">
        <f>E57+'Assumptions (START HERE)'!$C$17</f>
        <v>45883</v>
      </c>
      <c r="H57" s="21">
        <f>E57+'Assumptions (START HERE)'!$C$18</f>
        <v>45973</v>
      </c>
      <c r="I57" s="91"/>
      <c r="J57" s="23" cm="1">
        <f t="array" aca="1" ref="J57" ca="1">IF(ISBLANK(I57),
INDEX('Assumptions (START HERE)'!$B$23:$E$26,
MATCH(MID(CELL("filename",$A$1),FIND("]",CELL("filename",$A$1))+1,255),'Assumptions (START HERE)'!$B$23:$B$26,0),
MATCH(J$3,'Assumptions (START HERE)'!$B$23:$E$23,0)),I57)</f>
        <v>1350</v>
      </c>
      <c r="K57" s="91"/>
      <c r="L57" s="23" cm="1">
        <f t="array" aca="1" ref="L57" ca="1">IF(ISBLANK(K57),
INDEX('Assumptions (START HERE)'!$B$23:$E$26,
MATCH(MID(CELL("filename",$A$1),FIND("]",CELL("filename",$A$1))+1,255),'Assumptions (START HERE)'!$B$23:$B$26,0),
MATCH(L$3,'Assumptions (START HERE)'!$B$23:$E$23,0)),K57)</f>
        <v>1500</v>
      </c>
      <c r="M57" s="91"/>
      <c r="N57" s="23" cm="1">
        <f t="array" aca="1" ref="N57" ca="1">IF(ISBLANK(M57),
INDEX('Assumptions (START HERE)'!$B$23:$E$26,
MATCH(MID(CELL("filename",$A$1),FIND("]",CELL("filename",$A$1))+1,255),'Assumptions (START HERE)'!$B$23:$B$26,0),
MATCH(N$3,'Assumptions (START HERE)'!$B$23:$E$23,0)),M57)</f>
        <v>1550</v>
      </c>
      <c r="P57" s="23" cm="1">
        <f t="array" aca="1" ref="P57" ca="1">_xlfn.IFS($D57&lt;=P$7,0,$G57&gt;P$7,0,AND(P$7&gt;$G57,P$7&lt;$H57),$J57/12*0.5,$H57&lt;P$7,$J57/12)</f>
        <v>0</v>
      </c>
      <c r="Q57" s="23" cm="1">
        <f t="array" aca="1" ref="Q57" ca="1">_xlfn.IFS($D57&lt;=Q$7,0,$G57&gt;Q$7,0,AND(Q$7&gt;$G57,Q$7&lt;$H57),$J57/12*0.5,$H57&lt;Q$7,$J57/12)</f>
        <v>0</v>
      </c>
      <c r="R57" s="23" cm="1">
        <f t="array" aca="1" ref="R57" ca="1">_xlfn.IFS($D57&lt;=R$7,0,$G57&gt;R$7,0,AND(R$7&gt;$G57,R$7&lt;$H57),$J57/12*0.5,$H57&lt;R$7,$J57/12)</f>
        <v>0</v>
      </c>
      <c r="S57" s="23" cm="1">
        <f t="array" aca="1" ref="S57" ca="1">_xlfn.IFS($D57&lt;=S$7,0,$G57&gt;S$7,0,AND(S$7&gt;$G57,S$7&lt;$H57),$J57/12*0.5,$H57&lt;S$7,$J57/12)</f>
        <v>0</v>
      </c>
      <c r="T57" s="23" cm="1">
        <f t="array" aca="1" ref="T57" ca="1">_xlfn.IFS($D57&lt;=T$7,0,$G57&gt;T$7,0,AND(T$7&gt;$G57,T$7&lt;$H57),$J57/12*0.5,$H57&lt;T$7,$J57/12)</f>
        <v>0</v>
      </c>
      <c r="U57" s="23" cm="1">
        <f t="array" aca="1" ref="U57" ca="1">_xlfn.IFS($D57&lt;=U$7,0,$G57&gt;U$7,0,AND(U$7&gt;$G57,U$7&lt;$H57),$J57/12*0.5,$H57&lt;U$7,$J57/12)</f>
        <v>0</v>
      </c>
      <c r="V57" s="23" cm="1">
        <f t="array" aca="1" ref="V57" ca="1">_xlfn.IFS($D57&lt;=V$7,0,$G57&gt;V$7,0,AND(V$7&gt;$G57,V$7&lt;$H57),$J57/12*0.5,$H57&lt;V$7,$J57/12)</f>
        <v>0</v>
      </c>
      <c r="W57" s="23" cm="1">
        <f t="array" aca="1" ref="W57" ca="1">_xlfn.IFS($D57&lt;=W$7,0,$G57&gt;W$7,0,AND(W$7&gt;$G57,W$7&lt;$H57),$J57/12*0.5,$H57&lt;W$7,$J57/12)</f>
        <v>0</v>
      </c>
      <c r="X57" s="23" cm="1">
        <f t="array" aca="1" ref="X57" ca="1">_xlfn.IFS($D57&lt;=X$7,0,$G57&gt;X$7,0,AND(X$7&gt;$G57,X$7&lt;$H57),$J57/12*0.5,$H57&lt;X$7,$J57/12)</f>
        <v>56.25</v>
      </c>
      <c r="Y57" s="23" cm="1">
        <f t="array" aca="1" ref="Y57" ca="1">_xlfn.IFS($D57&lt;=Y$7,0,$G57&gt;Y$7,0,AND(Y$7&gt;$G57,Y$7&lt;$H57),$J57/12*0.5,$H57&lt;Y$7,$J57/12)</f>
        <v>56.25</v>
      </c>
      <c r="Z57" s="23" cm="1">
        <f t="array" aca="1" ref="Z57" ca="1">_xlfn.IFS($D57&lt;=Z$7,0,$G57&gt;Z$7,0,AND(Z$7&gt;$G57,Z$7&lt;$H57),$J57/12*0.5,$H57&lt;Z$7,$J57/12)</f>
        <v>56.25</v>
      </c>
      <c r="AA57" s="23" cm="1">
        <f t="array" aca="1" ref="AA57" ca="1">_xlfn.IFS($D57&lt;=AA$7,0,$G57&gt;AA$7,0,AND(AA$7&gt;$G57,AA$7&lt;$H57),$J57/12*0.5,$H57&lt;AA$7,$J57/12)</f>
        <v>112.5</v>
      </c>
      <c r="AB57" s="23" cm="1">
        <f t="array" aca="1" ref="AB57" ca="1">_xlfn.IFS($D57&lt;=AB$7,0,$G57&gt;AB$7,0,AND(AB$7&gt;$G57,AB$7&lt;$H57),$J57/12*0.5,$H57&lt;AB$7,$J57/12)</f>
        <v>112.5</v>
      </c>
      <c r="AC57" s="23" cm="1">
        <f t="array" aca="1" ref="AC57" ca="1">_xlfn.IFS($D57&lt;=AC$7,0,$G57&gt;AC$7,0,AND(AC$7&gt;$G57,AC$7&lt;$H57),$L57/12*0.5,$H57&lt;AC$7,$L57/12)</f>
        <v>125</v>
      </c>
      <c r="AD57" s="23" cm="1">
        <f t="array" aca="1" ref="AD57" ca="1">_xlfn.IFS($D57&lt;=AD$7,0,$G57&gt;AD$7,0,AND(AD$7&gt;$G57,AD$7&lt;$H57),$L57/12*0.5,$H57&lt;AD$7,$L57/12)</f>
        <v>125</v>
      </c>
      <c r="AE57" s="23" cm="1">
        <f t="array" aca="1" ref="AE57" ca="1">_xlfn.IFS($D57&lt;=AE$7,0,$G57&gt;AE$7,0,AND(AE$7&gt;$G57,AE$7&lt;$H57),$L57/12*0.5,$H57&lt;AE$7,$L57/12)</f>
        <v>125</v>
      </c>
      <c r="AF57" s="23" cm="1">
        <f t="array" aca="1" ref="AF57" ca="1">_xlfn.IFS($D57&lt;=AF$7,0,$G57&gt;AF$7,0,AND(AF$7&gt;$G57,AF$7&lt;$H57),$L57/12*0.5,$H57&lt;AF$7,$L57/12)</f>
        <v>125</v>
      </c>
      <c r="AG57" s="23" cm="1">
        <f t="array" aca="1" ref="AG57" ca="1">_xlfn.IFS($D57&lt;=AG$7,0,$G57&gt;AG$7,0,AND(AG$7&gt;$G57,AG$7&lt;$H57),$L57/12*0.5,$H57&lt;AG$7,$L57/12)</f>
        <v>125</v>
      </c>
      <c r="AH57" s="23" cm="1">
        <f t="array" aca="1" ref="AH57" ca="1">_xlfn.IFS($D57&lt;=AH$7,0,$G57&gt;AH$7,0,AND(AH$7&gt;$G57,AH$7&lt;$H57),$L57/12*0.5,$H57&lt;AH$7,$L57/12)</f>
        <v>125</v>
      </c>
      <c r="AI57" s="23" cm="1">
        <f t="array" aca="1" ref="AI57" ca="1">_xlfn.IFS($D57&lt;=AI$7,0,$G57&gt;AI$7,0,AND(AI$7&gt;$G57,AI$7&lt;$H57),$L57/12*0.5,$H57&lt;AI$7,$L57/12)</f>
        <v>125</v>
      </c>
      <c r="AJ57" s="23" cm="1">
        <f t="array" aca="1" ref="AJ57" ca="1">_xlfn.IFS($D57&lt;=AJ$7,0,$G57&gt;AJ$7,0,AND(AJ$7&gt;$G57,AJ$7&lt;$H57),$L57/12*0.5,$H57&lt;AJ$7,$L57/12)</f>
        <v>125</v>
      </c>
      <c r="AK57" s="23" cm="1">
        <f t="array" aca="1" ref="AK57" ca="1">_xlfn.IFS($D57&lt;=AK$7,0,$G57&gt;AK$7,0,AND(AK$7&gt;$G57,AK$7&lt;$H57),$L57/12*0.5,$H57&lt;AK$7,$L57/12)</f>
        <v>125</v>
      </c>
      <c r="AL57" s="23" cm="1">
        <f t="array" aca="1" ref="AL57" ca="1">_xlfn.IFS($D57&lt;=AL$7,0,$G57&gt;AL$7,0,AND(AL$7&gt;$G57,AL$7&lt;$H57),$L57/12*0.5,$H57&lt;AL$7,$L57/12)</f>
        <v>125</v>
      </c>
      <c r="AM57" s="23" cm="1">
        <f t="array" aca="1" ref="AM57" ca="1">_xlfn.IFS($D57&lt;=AM$7,0,$G57&gt;AM$7,0,AND(AM$7&gt;$G57,AM$7&lt;$H57),$L57/12*0.5,$H57&lt;AM$7,$L57/12)</f>
        <v>125</v>
      </c>
      <c r="AN57" s="23" cm="1">
        <f t="array" aca="1" ref="AN57" ca="1">_xlfn.IFS($D57&lt;=AN$7,0,$G57&gt;AN$7,0,AND(AN$7&gt;$G57,AN$7&lt;$H57),$L57/12*0.5,$H57&lt;AN$7,$L57/12)</f>
        <v>125</v>
      </c>
      <c r="AO57" s="23" cm="1">
        <f t="array" aca="1" ref="AO57" ca="1">_xlfn.IFS($D57&lt;=AO$7,0,$G57&gt;AO$7,0,AND(AO$7&gt;$G57,AO$7&lt;$H57),$N57/12*0.5,$H57&lt;AO$7,$N57/12)</f>
        <v>129.16666666666666</v>
      </c>
      <c r="AP57" s="23" cm="1">
        <f t="array" aca="1" ref="AP57" ca="1">_xlfn.IFS($D57&lt;=AP$7,0,$G57&gt;AP$7,0,AND(AP$7&gt;$G57,AP$7&lt;$H57),$N57/12*0.5,$H57&lt;AP$7,$N57/12)</f>
        <v>129.16666666666666</v>
      </c>
      <c r="AQ57" s="23" cm="1">
        <f t="array" aca="1" ref="AQ57" ca="1">_xlfn.IFS($D57&lt;=AQ$7,0,$G57&gt;AQ$7,0,AND(AQ$7&gt;$G57,AQ$7&lt;$H57),$N57/12*0.5,$H57&lt;AQ$7,$N57/12)</f>
        <v>129.16666666666666</v>
      </c>
      <c r="AR57" s="23" cm="1">
        <f t="array" aca="1" ref="AR57" ca="1">_xlfn.IFS($D57&lt;=AR$7,0,$G57&gt;AR$7,0,AND(AR$7&gt;$G57,AR$7&lt;$H57),$N57/12*0.5,$H57&lt;AR$7,$N57/12)</f>
        <v>129.16666666666666</v>
      </c>
      <c r="AS57" s="23" cm="1">
        <f t="array" aca="1" ref="AS57" ca="1">_xlfn.IFS($D57&lt;=AS$7,0,$G57&gt;AS$7,0,AND(AS$7&gt;$G57,AS$7&lt;$H57),$N57/12*0.5,$H57&lt;AS$7,$N57/12)</f>
        <v>129.16666666666666</v>
      </c>
      <c r="AT57" s="23" cm="1">
        <f t="array" aca="1" ref="AT57" ca="1">_xlfn.IFS($D57&lt;=AT$7,0,$G57&gt;AT$7,0,AND(AT$7&gt;$G57,AT$7&lt;$H57),$N57/12*0.5,$H57&lt;AT$7,$N57/12)</f>
        <v>129.16666666666666</v>
      </c>
      <c r="AU57" s="23" cm="1">
        <f t="array" aca="1" ref="AU57" ca="1">_xlfn.IFS($D57&lt;=AU$7,0,$G57&gt;AU$7,0,AND(AU$7&gt;$G57,AU$7&lt;$H57),$N57/12*0.5,$H57&lt;AU$7,$N57/12)</f>
        <v>129.16666666666666</v>
      </c>
      <c r="AV57" s="23" cm="1">
        <f t="array" aca="1" ref="AV57" ca="1">_xlfn.IFS($D57&lt;=AV$7,0,$G57&gt;AV$7,0,AND(AV$7&gt;$G57,AV$7&lt;$H57),$N57/12*0.5,$H57&lt;AV$7,$N57/12)</f>
        <v>129.16666666666666</v>
      </c>
      <c r="AW57" s="23" cm="1">
        <f t="array" aca="1" ref="AW57" ca="1">_xlfn.IFS($D57&lt;=AW$7,0,$G57&gt;AW$7,0,AND(AW$7&gt;$G57,AW$7&lt;$H57),$N57/12*0.5,$H57&lt;AW$7,$N57/12)</f>
        <v>129.16666666666666</v>
      </c>
      <c r="AX57" s="23" cm="1">
        <f t="array" aca="1" ref="AX57" ca="1">_xlfn.IFS($D57&lt;=AX$7,0,$G57&gt;AX$7,0,AND(AX$7&gt;$G57,AX$7&lt;$H57),$N57/12*0.5,$H57&lt;AX$7,$N57/12)</f>
        <v>129.16666666666666</v>
      </c>
      <c r="AY57" s="23" cm="1">
        <f t="array" aca="1" ref="AY57" ca="1">_xlfn.IFS($D57&lt;=AY$7,0,$G57&gt;AY$7,0,AND(AY$7&gt;$G57,AY$7&lt;$H57),$N57/12*0.5,$H57&lt;AY$7,$N57/12)</f>
        <v>129.16666666666666</v>
      </c>
    </row>
    <row r="58" spans="2:51" ht="13" x14ac:dyDescent="0.15">
      <c r="B58" s="87">
        <v>51</v>
      </c>
      <c r="C58" s="87" t="s">
        <v>30</v>
      </c>
      <c r="D58" s="107" t="s">
        <v>17</v>
      </c>
      <c r="E58" s="110">
        <v>45731</v>
      </c>
      <c r="F58" s="108">
        <v>46601</v>
      </c>
      <c r="G58" s="21">
        <f>E58+'Assumptions (START HERE)'!$C$17</f>
        <v>45911</v>
      </c>
      <c r="H58" s="21">
        <f>E58+'Assumptions (START HERE)'!$C$18</f>
        <v>46001</v>
      </c>
      <c r="I58" s="91"/>
      <c r="J58" s="23" cm="1">
        <f t="array" aca="1" ref="J58" ca="1">IF(ISBLANK(I58),
INDEX('Assumptions (START HERE)'!$B$23:$E$26,
MATCH(MID(CELL("filename",$A$1),FIND("]",CELL("filename",$A$1))+1,255),'Assumptions (START HERE)'!$B$23:$B$26,0),
MATCH(J$3,'Assumptions (START HERE)'!$B$23:$E$23,0)),I58)</f>
        <v>1350</v>
      </c>
      <c r="K58" s="91"/>
      <c r="L58" s="23" cm="1">
        <f t="array" aca="1" ref="L58" ca="1">IF(ISBLANK(K58),
INDEX('Assumptions (START HERE)'!$B$23:$E$26,
MATCH(MID(CELL("filename",$A$1),FIND("]",CELL("filename",$A$1))+1,255),'Assumptions (START HERE)'!$B$23:$B$26,0),
MATCH(L$3,'Assumptions (START HERE)'!$B$23:$E$23,0)),K58)</f>
        <v>1500</v>
      </c>
      <c r="M58" s="91"/>
      <c r="N58" s="23" cm="1">
        <f t="array" aca="1" ref="N58" ca="1">IF(ISBLANK(M58),
INDEX('Assumptions (START HERE)'!$B$23:$E$26,
MATCH(MID(CELL("filename",$A$1),FIND("]",CELL("filename",$A$1))+1,255),'Assumptions (START HERE)'!$B$23:$B$26,0),
MATCH(N$3,'Assumptions (START HERE)'!$B$23:$E$23,0)),M58)</f>
        <v>1550</v>
      </c>
      <c r="P58" s="23" cm="1">
        <f t="array" aca="1" ref="P58" ca="1">_xlfn.IFS($D58&lt;=P$7,0,$G58&gt;P$7,0,AND(P$7&gt;$G58,P$7&lt;$H58),$J58/12*0.5,$H58&lt;P$7,$J58/12)</f>
        <v>0</v>
      </c>
      <c r="Q58" s="23" cm="1">
        <f t="array" aca="1" ref="Q58" ca="1">_xlfn.IFS($D58&lt;=Q$7,0,$G58&gt;Q$7,0,AND(Q$7&gt;$G58,Q$7&lt;$H58),$J58/12*0.5,$H58&lt;Q$7,$J58/12)</f>
        <v>0</v>
      </c>
      <c r="R58" s="23" cm="1">
        <f t="array" aca="1" ref="R58" ca="1">_xlfn.IFS($D58&lt;=R$7,0,$G58&gt;R$7,0,AND(R$7&gt;$G58,R$7&lt;$H58),$J58/12*0.5,$H58&lt;R$7,$J58/12)</f>
        <v>0</v>
      </c>
      <c r="S58" s="23" cm="1">
        <f t="array" aca="1" ref="S58" ca="1">_xlfn.IFS($D58&lt;=S$7,0,$G58&gt;S$7,0,AND(S$7&gt;$G58,S$7&lt;$H58),$J58/12*0.5,$H58&lt;S$7,$J58/12)</f>
        <v>0</v>
      </c>
      <c r="T58" s="23" cm="1">
        <f t="array" aca="1" ref="T58" ca="1">_xlfn.IFS($D58&lt;=T$7,0,$G58&gt;T$7,0,AND(T$7&gt;$G58,T$7&lt;$H58),$J58/12*0.5,$H58&lt;T$7,$J58/12)</f>
        <v>0</v>
      </c>
      <c r="U58" s="23" cm="1">
        <f t="array" aca="1" ref="U58" ca="1">_xlfn.IFS($D58&lt;=U$7,0,$G58&gt;U$7,0,AND(U$7&gt;$G58,U$7&lt;$H58),$J58/12*0.5,$H58&lt;U$7,$J58/12)</f>
        <v>0</v>
      </c>
      <c r="V58" s="23" cm="1">
        <f t="array" aca="1" ref="V58" ca="1">_xlfn.IFS($D58&lt;=V$7,0,$G58&gt;V$7,0,AND(V$7&gt;$G58,V$7&lt;$H58),$J58/12*0.5,$H58&lt;V$7,$J58/12)</f>
        <v>0</v>
      </c>
      <c r="W58" s="23" cm="1">
        <f t="array" aca="1" ref="W58" ca="1">_xlfn.IFS($D58&lt;=W$7,0,$G58&gt;W$7,0,AND(W$7&gt;$G58,W$7&lt;$H58),$J58/12*0.5,$H58&lt;W$7,$J58/12)</f>
        <v>0</v>
      </c>
      <c r="X58" s="23" cm="1">
        <f t="array" aca="1" ref="X58" ca="1">_xlfn.IFS($D58&lt;=X$7,0,$G58&gt;X$7,0,AND(X$7&gt;$G58,X$7&lt;$H58),$J58/12*0.5,$H58&lt;X$7,$J58/12)</f>
        <v>0</v>
      </c>
      <c r="Y58" s="23" cm="1">
        <f t="array" aca="1" ref="Y58" ca="1">_xlfn.IFS($D58&lt;=Y$7,0,$G58&gt;Y$7,0,AND(Y$7&gt;$G58,Y$7&lt;$H58),$J58/12*0.5,$H58&lt;Y$7,$J58/12)</f>
        <v>56.25</v>
      </c>
      <c r="Z58" s="23" cm="1">
        <f t="array" aca="1" ref="Z58" ca="1">_xlfn.IFS($D58&lt;=Z$7,0,$G58&gt;Z$7,0,AND(Z$7&gt;$G58,Z$7&lt;$H58),$J58/12*0.5,$H58&lt;Z$7,$J58/12)</f>
        <v>56.25</v>
      </c>
      <c r="AA58" s="23" cm="1">
        <f t="array" aca="1" ref="AA58" ca="1">_xlfn.IFS($D58&lt;=AA$7,0,$G58&gt;AA$7,0,AND(AA$7&gt;$G58,AA$7&lt;$H58),$J58/12*0.5,$H58&lt;AA$7,$J58/12)</f>
        <v>56.25</v>
      </c>
      <c r="AB58" s="23" cm="1">
        <f t="array" aca="1" ref="AB58" ca="1">_xlfn.IFS($D58&lt;=AB$7,0,$G58&gt;AB$7,0,AND(AB$7&gt;$G58,AB$7&lt;$H58),$J58/12*0.5,$H58&lt;AB$7,$J58/12)</f>
        <v>112.5</v>
      </c>
      <c r="AC58" s="23" cm="1">
        <f t="array" aca="1" ref="AC58" ca="1">_xlfn.IFS($D58&lt;=AC$7,0,$G58&gt;AC$7,0,AND(AC$7&gt;$G58,AC$7&lt;$H58),$L58/12*0.5,$H58&lt;AC$7,$L58/12)</f>
        <v>125</v>
      </c>
      <c r="AD58" s="23" cm="1">
        <f t="array" aca="1" ref="AD58" ca="1">_xlfn.IFS($D58&lt;=AD$7,0,$G58&gt;AD$7,0,AND(AD$7&gt;$G58,AD$7&lt;$H58),$L58/12*0.5,$H58&lt;AD$7,$L58/12)</f>
        <v>125</v>
      </c>
      <c r="AE58" s="23" cm="1">
        <f t="array" aca="1" ref="AE58" ca="1">_xlfn.IFS($D58&lt;=AE$7,0,$G58&gt;AE$7,0,AND(AE$7&gt;$G58,AE$7&lt;$H58),$L58/12*0.5,$H58&lt;AE$7,$L58/12)</f>
        <v>125</v>
      </c>
      <c r="AF58" s="23" cm="1">
        <f t="array" aca="1" ref="AF58" ca="1">_xlfn.IFS($D58&lt;=AF$7,0,$G58&gt;AF$7,0,AND(AF$7&gt;$G58,AF$7&lt;$H58),$L58/12*0.5,$H58&lt;AF$7,$L58/12)</f>
        <v>125</v>
      </c>
      <c r="AG58" s="23" cm="1">
        <f t="array" aca="1" ref="AG58" ca="1">_xlfn.IFS($D58&lt;=AG$7,0,$G58&gt;AG$7,0,AND(AG$7&gt;$G58,AG$7&lt;$H58),$L58/12*0.5,$H58&lt;AG$7,$L58/12)</f>
        <v>125</v>
      </c>
      <c r="AH58" s="23" cm="1">
        <f t="array" aca="1" ref="AH58" ca="1">_xlfn.IFS($D58&lt;=AH$7,0,$G58&gt;AH$7,0,AND(AH$7&gt;$G58,AH$7&lt;$H58),$L58/12*0.5,$H58&lt;AH$7,$L58/12)</f>
        <v>125</v>
      </c>
      <c r="AI58" s="23" cm="1">
        <f t="array" aca="1" ref="AI58" ca="1">_xlfn.IFS($D58&lt;=AI$7,0,$G58&gt;AI$7,0,AND(AI$7&gt;$G58,AI$7&lt;$H58),$L58/12*0.5,$H58&lt;AI$7,$L58/12)</f>
        <v>125</v>
      </c>
      <c r="AJ58" s="23" cm="1">
        <f t="array" aca="1" ref="AJ58" ca="1">_xlfn.IFS($D58&lt;=AJ$7,0,$G58&gt;AJ$7,0,AND(AJ$7&gt;$G58,AJ$7&lt;$H58),$L58/12*0.5,$H58&lt;AJ$7,$L58/12)</f>
        <v>125</v>
      </c>
      <c r="AK58" s="23" cm="1">
        <f t="array" aca="1" ref="AK58" ca="1">_xlfn.IFS($D58&lt;=AK$7,0,$G58&gt;AK$7,0,AND(AK$7&gt;$G58,AK$7&lt;$H58),$L58/12*0.5,$H58&lt;AK$7,$L58/12)</f>
        <v>125</v>
      </c>
      <c r="AL58" s="23" cm="1">
        <f t="array" aca="1" ref="AL58" ca="1">_xlfn.IFS($D58&lt;=AL$7,0,$G58&gt;AL$7,0,AND(AL$7&gt;$G58,AL$7&lt;$H58),$L58/12*0.5,$H58&lt;AL$7,$L58/12)</f>
        <v>125</v>
      </c>
      <c r="AM58" s="23" cm="1">
        <f t="array" aca="1" ref="AM58" ca="1">_xlfn.IFS($D58&lt;=AM$7,0,$G58&gt;AM$7,0,AND(AM$7&gt;$G58,AM$7&lt;$H58),$L58/12*0.5,$H58&lt;AM$7,$L58/12)</f>
        <v>125</v>
      </c>
      <c r="AN58" s="23" cm="1">
        <f t="array" aca="1" ref="AN58" ca="1">_xlfn.IFS($D58&lt;=AN$7,0,$G58&gt;AN$7,0,AND(AN$7&gt;$G58,AN$7&lt;$H58),$L58/12*0.5,$H58&lt;AN$7,$L58/12)</f>
        <v>125</v>
      </c>
      <c r="AO58" s="23" cm="1">
        <f t="array" aca="1" ref="AO58" ca="1">_xlfn.IFS($D58&lt;=AO$7,0,$G58&gt;AO$7,0,AND(AO$7&gt;$G58,AO$7&lt;$H58),$N58/12*0.5,$H58&lt;AO$7,$N58/12)</f>
        <v>129.16666666666666</v>
      </c>
      <c r="AP58" s="23" cm="1">
        <f t="array" aca="1" ref="AP58" ca="1">_xlfn.IFS($D58&lt;=AP$7,0,$G58&gt;AP$7,0,AND(AP$7&gt;$G58,AP$7&lt;$H58),$N58/12*0.5,$H58&lt;AP$7,$N58/12)</f>
        <v>129.16666666666666</v>
      </c>
      <c r="AQ58" s="23" cm="1">
        <f t="array" aca="1" ref="AQ58" ca="1">_xlfn.IFS($D58&lt;=AQ$7,0,$G58&gt;AQ$7,0,AND(AQ$7&gt;$G58,AQ$7&lt;$H58),$N58/12*0.5,$H58&lt;AQ$7,$N58/12)</f>
        <v>129.16666666666666</v>
      </c>
      <c r="AR58" s="23" cm="1">
        <f t="array" aca="1" ref="AR58" ca="1">_xlfn.IFS($D58&lt;=AR$7,0,$G58&gt;AR$7,0,AND(AR$7&gt;$G58,AR$7&lt;$H58),$N58/12*0.5,$H58&lt;AR$7,$N58/12)</f>
        <v>129.16666666666666</v>
      </c>
      <c r="AS58" s="23" cm="1">
        <f t="array" aca="1" ref="AS58" ca="1">_xlfn.IFS($D58&lt;=AS$7,0,$G58&gt;AS$7,0,AND(AS$7&gt;$G58,AS$7&lt;$H58),$N58/12*0.5,$H58&lt;AS$7,$N58/12)</f>
        <v>129.16666666666666</v>
      </c>
      <c r="AT58" s="23" cm="1">
        <f t="array" aca="1" ref="AT58" ca="1">_xlfn.IFS($D58&lt;=AT$7,0,$G58&gt;AT$7,0,AND(AT$7&gt;$G58,AT$7&lt;$H58),$N58/12*0.5,$H58&lt;AT$7,$N58/12)</f>
        <v>129.16666666666666</v>
      </c>
      <c r="AU58" s="23" cm="1">
        <f t="array" aca="1" ref="AU58" ca="1">_xlfn.IFS($D58&lt;=AU$7,0,$G58&gt;AU$7,0,AND(AU$7&gt;$G58,AU$7&lt;$H58),$N58/12*0.5,$H58&lt;AU$7,$N58/12)</f>
        <v>129.16666666666666</v>
      </c>
      <c r="AV58" s="23" cm="1">
        <f t="array" aca="1" ref="AV58" ca="1">_xlfn.IFS($D58&lt;=AV$7,0,$G58&gt;AV$7,0,AND(AV$7&gt;$G58,AV$7&lt;$H58),$N58/12*0.5,$H58&lt;AV$7,$N58/12)</f>
        <v>129.16666666666666</v>
      </c>
      <c r="AW58" s="23" cm="1">
        <f t="array" aca="1" ref="AW58" ca="1">_xlfn.IFS($D58&lt;=AW$7,0,$G58&gt;AW$7,0,AND(AW$7&gt;$G58,AW$7&lt;$H58),$N58/12*0.5,$H58&lt;AW$7,$N58/12)</f>
        <v>129.16666666666666</v>
      </c>
      <c r="AX58" s="23" cm="1">
        <f t="array" aca="1" ref="AX58" ca="1">_xlfn.IFS($D58&lt;=AX$7,0,$G58&gt;AX$7,0,AND(AX$7&gt;$G58,AX$7&lt;$H58),$N58/12*0.5,$H58&lt;AX$7,$N58/12)</f>
        <v>129.16666666666666</v>
      </c>
      <c r="AY58" s="23" cm="1">
        <f t="array" aca="1" ref="AY58" ca="1">_xlfn.IFS($D58&lt;=AY$7,0,$G58&gt;AY$7,0,AND(AY$7&gt;$G58,AY$7&lt;$H58),$N58/12*0.5,$H58&lt;AY$7,$N58/12)</f>
        <v>129.16666666666666</v>
      </c>
    </row>
    <row r="59" spans="2:51" ht="13" x14ac:dyDescent="0.15">
      <c r="B59" s="87">
        <v>52</v>
      </c>
      <c r="C59" s="87" t="s">
        <v>30</v>
      </c>
      <c r="D59" s="88" t="s">
        <v>13</v>
      </c>
      <c r="E59" s="110">
        <v>45731</v>
      </c>
      <c r="F59" s="108">
        <v>46310</v>
      </c>
      <c r="G59" s="21">
        <f>E59+'Assumptions (START HERE)'!$C$17</f>
        <v>45911</v>
      </c>
      <c r="H59" s="21">
        <f>E59+'Assumptions (START HERE)'!$C$18</f>
        <v>46001</v>
      </c>
      <c r="I59" s="91"/>
      <c r="J59" s="23" cm="1">
        <f t="array" aca="1" ref="J59" ca="1">IF(ISBLANK(I59),
INDEX('Assumptions (START HERE)'!$B$23:$E$26,
MATCH(MID(CELL("filename",$A$1),FIND("]",CELL("filename",$A$1))+1,255),'Assumptions (START HERE)'!$B$23:$B$26,0),
MATCH(J$3,'Assumptions (START HERE)'!$B$23:$E$23,0)),I59)</f>
        <v>1350</v>
      </c>
      <c r="K59" s="91"/>
      <c r="L59" s="23" cm="1">
        <f t="array" aca="1" ref="L59" ca="1">IF(ISBLANK(K59),
INDEX('Assumptions (START HERE)'!$B$23:$E$26,
MATCH(MID(CELL("filename",$A$1),FIND("]",CELL("filename",$A$1))+1,255),'Assumptions (START HERE)'!$B$23:$B$26,0),
MATCH(L$3,'Assumptions (START HERE)'!$B$23:$E$23,0)),K59)</f>
        <v>1500</v>
      </c>
      <c r="M59" s="91"/>
      <c r="N59" s="23" cm="1">
        <f t="array" aca="1" ref="N59" ca="1">IF(ISBLANK(M59),
INDEX('Assumptions (START HERE)'!$B$23:$E$26,
MATCH(MID(CELL("filename",$A$1),FIND("]",CELL("filename",$A$1))+1,255),'Assumptions (START HERE)'!$B$23:$B$26,0),
MATCH(N$3,'Assumptions (START HERE)'!$B$23:$E$23,0)),M59)</f>
        <v>1550</v>
      </c>
      <c r="P59" s="23" cm="1">
        <f t="array" aca="1" ref="P59" ca="1">_xlfn.IFS($D59&lt;=P$7,0,$G59&gt;P$7,0,AND(P$7&gt;$G59,P$7&lt;$H59),$J59/12*0.5,$H59&lt;P$7,$J59/12)</f>
        <v>0</v>
      </c>
      <c r="Q59" s="23" cm="1">
        <f t="array" aca="1" ref="Q59" ca="1">_xlfn.IFS($D59&lt;=Q$7,0,$G59&gt;Q$7,0,AND(Q$7&gt;$G59,Q$7&lt;$H59),$J59/12*0.5,$H59&lt;Q$7,$J59/12)</f>
        <v>0</v>
      </c>
      <c r="R59" s="23" cm="1">
        <f t="array" aca="1" ref="R59" ca="1">_xlfn.IFS($D59&lt;=R$7,0,$G59&gt;R$7,0,AND(R$7&gt;$G59,R$7&lt;$H59),$J59/12*0.5,$H59&lt;R$7,$J59/12)</f>
        <v>0</v>
      </c>
      <c r="S59" s="23" cm="1">
        <f t="array" aca="1" ref="S59" ca="1">_xlfn.IFS($D59&lt;=S$7,0,$G59&gt;S$7,0,AND(S$7&gt;$G59,S$7&lt;$H59),$J59/12*0.5,$H59&lt;S$7,$J59/12)</f>
        <v>0</v>
      </c>
      <c r="T59" s="23" cm="1">
        <f t="array" aca="1" ref="T59" ca="1">_xlfn.IFS($D59&lt;=T$7,0,$G59&gt;T$7,0,AND(T$7&gt;$G59,T$7&lt;$H59),$J59/12*0.5,$H59&lt;T$7,$J59/12)</f>
        <v>0</v>
      </c>
      <c r="U59" s="23" cm="1">
        <f t="array" aca="1" ref="U59" ca="1">_xlfn.IFS($D59&lt;=U$7,0,$G59&gt;U$7,0,AND(U$7&gt;$G59,U$7&lt;$H59),$J59/12*0.5,$H59&lt;U$7,$J59/12)</f>
        <v>0</v>
      </c>
      <c r="V59" s="23" cm="1">
        <f t="array" aca="1" ref="V59" ca="1">_xlfn.IFS($D59&lt;=V$7,0,$G59&gt;V$7,0,AND(V$7&gt;$G59,V$7&lt;$H59),$J59/12*0.5,$H59&lt;V$7,$J59/12)</f>
        <v>0</v>
      </c>
      <c r="W59" s="23" cm="1">
        <f t="array" aca="1" ref="W59" ca="1">_xlfn.IFS($D59&lt;=W$7,0,$G59&gt;W$7,0,AND(W$7&gt;$G59,W$7&lt;$H59),$J59/12*0.5,$H59&lt;W$7,$J59/12)</f>
        <v>0</v>
      </c>
      <c r="X59" s="23" cm="1">
        <f t="array" aca="1" ref="X59" ca="1">_xlfn.IFS($D59&lt;=X$7,0,$G59&gt;X$7,0,AND(X$7&gt;$G59,X$7&lt;$H59),$J59/12*0.5,$H59&lt;X$7,$J59/12)</f>
        <v>0</v>
      </c>
      <c r="Y59" s="23" cm="1">
        <f t="array" aca="1" ref="Y59" ca="1">_xlfn.IFS($D59&lt;=Y$7,0,$G59&gt;Y$7,0,AND(Y$7&gt;$G59,Y$7&lt;$H59),$J59/12*0.5,$H59&lt;Y$7,$J59/12)</f>
        <v>56.25</v>
      </c>
      <c r="Z59" s="23" cm="1">
        <f t="array" aca="1" ref="Z59" ca="1">_xlfn.IFS($D59&lt;=Z$7,0,$G59&gt;Z$7,0,AND(Z$7&gt;$G59,Z$7&lt;$H59),$J59/12*0.5,$H59&lt;Z$7,$J59/12)</f>
        <v>56.25</v>
      </c>
      <c r="AA59" s="23" cm="1">
        <f t="array" aca="1" ref="AA59" ca="1">_xlfn.IFS($D59&lt;=AA$7,0,$G59&gt;AA$7,0,AND(AA$7&gt;$G59,AA$7&lt;$H59),$J59/12*0.5,$H59&lt;AA$7,$J59/12)</f>
        <v>56.25</v>
      </c>
      <c r="AB59" s="23" cm="1">
        <f t="array" aca="1" ref="AB59" ca="1">_xlfn.IFS($D59&lt;=AB$7,0,$G59&gt;AB$7,0,AND(AB$7&gt;$G59,AB$7&lt;$H59),$J59/12*0.5,$H59&lt;AB$7,$J59/12)</f>
        <v>112.5</v>
      </c>
      <c r="AC59" s="23" cm="1">
        <f t="array" aca="1" ref="AC59" ca="1">_xlfn.IFS($D59&lt;=AC$7,0,$G59&gt;AC$7,0,AND(AC$7&gt;$G59,AC$7&lt;$H59),$L59/12*0.5,$H59&lt;AC$7,$L59/12)</f>
        <v>125</v>
      </c>
      <c r="AD59" s="23" cm="1">
        <f t="array" aca="1" ref="AD59" ca="1">_xlfn.IFS($D59&lt;=AD$7,0,$G59&gt;AD$7,0,AND(AD$7&gt;$G59,AD$7&lt;$H59),$L59/12*0.5,$H59&lt;AD$7,$L59/12)</f>
        <v>125</v>
      </c>
      <c r="AE59" s="23" cm="1">
        <f t="array" aca="1" ref="AE59" ca="1">_xlfn.IFS($D59&lt;=AE$7,0,$G59&gt;AE$7,0,AND(AE$7&gt;$G59,AE$7&lt;$H59),$L59/12*0.5,$H59&lt;AE$7,$L59/12)</f>
        <v>125</v>
      </c>
      <c r="AF59" s="23" cm="1">
        <f t="array" aca="1" ref="AF59" ca="1">_xlfn.IFS($D59&lt;=AF$7,0,$G59&gt;AF$7,0,AND(AF$7&gt;$G59,AF$7&lt;$H59),$L59/12*0.5,$H59&lt;AF$7,$L59/12)</f>
        <v>125</v>
      </c>
      <c r="AG59" s="23" cm="1">
        <f t="array" aca="1" ref="AG59" ca="1">_xlfn.IFS($D59&lt;=AG$7,0,$G59&gt;AG$7,0,AND(AG$7&gt;$G59,AG$7&lt;$H59),$L59/12*0.5,$H59&lt;AG$7,$L59/12)</f>
        <v>125</v>
      </c>
      <c r="AH59" s="23" cm="1">
        <f t="array" aca="1" ref="AH59" ca="1">_xlfn.IFS($D59&lt;=AH$7,0,$G59&gt;AH$7,0,AND(AH$7&gt;$G59,AH$7&lt;$H59),$L59/12*0.5,$H59&lt;AH$7,$L59/12)</f>
        <v>125</v>
      </c>
      <c r="AI59" s="23" cm="1">
        <f t="array" aca="1" ref="AI59" ca="1">_xlfn.IFS($D59&lt;=AI$7,0,$G59&gt;AI$7,0,AND(AI$7&gt;$G59,AI$7&lt;$H59),$L59/12*0.5,$H59&lt;AI$7,$L59/12)</f>
        <v>125</v>
      </c>
      <c r="AJ59" s="23" cm="1">
        <f t="array" aca="1" ref="AJ59" ca="1">_xlfn.IFS($D59&lt;=AJ$7,0,$G59&gt;AJ$7,0,AND(AJ$7&gt;$G59,AJ$7&lt;$H59),$L59/12*0.5,$H59&lt;AJ$7,$L59/12)</f>
        <v>125</v>
      </c>
      <c r="AK59" s="23" cm="1">
        <f t="array" aca="1" ref="AK59" ca="1">_xlfn.IFS($D59&lt;=AK$7,0,$G59&gt;AK$7,0,AND(AK$7&gt;$G59,AK$7&lt;$H59),$L59/12*0.5,$H59&lt;AK$7,$L59/12)</f>
        <v>125</v>
      </c>
      <c r="AL59" s="23" cm="1">
        <f t="array" aca="1" ref="AL59" ca="1">_xlfn.IFS($D59&lt;=AL$7,0,$G59&gt;AL$7,0,AND(AL$7&gt;$G59,AL$7&lt;$H59),$L59/12*0.5,$H59&lt;AL$7,$L59/12)</f>
        <v>125</v>
      </c>
      <c r="AM59" s="23" cm="1">
        <f t="array" aca="1" ref="AM59" ca="1">_xlfn.IFS($D59&lt;=AM$7,0,$G59&gt;AM$7,0,AND(AM$7&gt;$G59,AM$7&lt;$H59),$L59/12*0.5,$H59&lt;AM$7,$L59/12)</f>
        <v>125</v>
      </c>
      <c r="AN59" s="23" cm="1">
        <f t="array" aca="1" ref="AN59" ca="1">_xlfn.IFS($D59&lt;=AN$7,0,$G59&gt;AN$7,0,AND(AN$7&gt;$G59,AN$7&lt;$H59),$L59/12*0.5,$H59&lt;AN$7,$L59/12)</f>
        <v>125</v>
      </c>
      <c r="AO59" s="23" cm="1">
        <f t="array" aca="1" ref="AO59" ca="1">_xlfn.IFS($D59&lt;=AO$7,0,$G59&gt;AO$7,0,AND(AO$7&gt;$G59,AO$7&lt;$H59),$N59/12*0.5,$H59&lt;AO$7,$N59/12)</f>
        <v>129.16666666666666</v>
      </c>
      <c r="AP59" s="23" cm="1">
        <f t="array" aca="1" ref="AP59" ca="1">_xlfn.IFS($D59&lt;=AP$7,0,$G59&gt;AP$7,0,AND(AP$7&gt;$G59,AP$7&lt;$H59),$N59/12*0.5,$H59&lt;AP$7,$N59/12)</f>
        <v>129.16666666666666</v>
      </c>
      <c r="AQ59" s="23" cm="1">
        <f t="array" aca="1" ref="AQ59" ca="1">_xlfn.IFS($D59&lt;=AQ$7,0,$G59&gt;AQ$7,0,AND(AQ$7&gt;$G59,AQ$7&lt;$H59),$N59/12*0.5,$H59&lt;AQ$7,$N59/12)</f>
        <v>129.16666666666666</v>
      </c>
      <c r="AR59" s="23" cm="1">
        <f t="array" aca="1" ref="AR59" ca="1">_xlfn.IFS($D59&lt;=AR$7,0,$G59&gt;AR$7,0,AND(AR$7&gt;$G59,AR$7&lt;$H59),$N59/12*0.5,$H59&lt;AR$7,$N59/12)</f>
        <v>129.16666666666666</v>
      </c>
      <c r="AS59" s="23" cm="1">
        <f t="array" aca="1" ref="AS59" ca="1">_xlfn.IFS($D59&lt;=AS$7,0,$G59&gt;AS$7,0,AND(AS$7&gt;$G59,AS$7&lt;$H59),$N59/12*0.5,$H59&lt;AS$7,$N59/12)</f>
        <v>129.16666666666666</v>
      </c>
      <c r="AT59" s="23" cm="1">
        <f t="array" aca="1" ref="AT59" ca="1">_xlfn.IFS($D59&lt;=AT$7,0,$G59&gt;AT$7,0,AND(AT$7&gt;$G59,AT$7&lt;$H59),$N59/12*0.5,$H59&lt;AT$7,$N59/12)</f>
        <v>129.16666666666666</v>
      </c>
      <c r="AU59" s="23" cm="1">
        <f t="array" aca="1" ref="AU59" ca="1">_xlfn.IFS($D59&lt;=AU$7,0,$G59&gt;AU$7,0,AND(AU$7&gt;$G59,AU$7&lt;$H59),$N59/12*0.5,$H59&lt;AU$7,$N59/12)</f>
        <v>129.16666666666666</v>
      </c>
      <c r="AV59" s="23" cm="1">
        <f t="array" aca="1" ref="AV59" ca="1">_xlfn.IFS($D59&lt;=AV$7,0,$G59&gt;AV$7,0,AND(AV$7&gt;$G59,AV$7&lt;$H59),$N59/12*0.5,$H59&lt;AV$7,$N59/12)</f>
        <v>129.16666666666666</v>
      </c>
      <c r="AW59" s="23" cm="1">
        <f t="array" aca="1" ref="AW59" ca="1">_xlfn.IFS($D59&lt;=AW$7,0,$G59&gt;AW$7,0,AND(AW$7&gt;$G59,AW$7&lt;$H59),$N59/12*0.5,$H59&lt;AW$7,$N59/12)</f>
        <v>129.16666666666666</v>
      </c>
      <c r="AX59" s="23" cm="1">
        <f t="array" aca="1" ref="AX59" ca="1">_xlfn.IFS($D59&lt;=AX$7,0,$G59&gt;AX$7,0,AND(AX$7&gt;$G59,AX$7&lt;$H59),$N59/12*0.5,$H59&lt;AX$7,$N59/12)</f>
        <v>129.16666666666666</v>
      </c>
      <c r="AY59" s="23" cm="1">
        <f t="array" aca="1" ref="AY59" ca="1">_xlfn.IFS($D59&lt;=AY$7,0,$G59&gt;AY$7,0,AND(AY$7&gt;$G59,AY$7&lt;$H59),$N59/12*0.5,$H59&lt;AY$7,$N59/12)</f>
        <v>129.16666666666666</v>
      </c>
    </row>
    <row r="60" spans="2:51" ht="13" x14ac:dyDescent="0.15">
      <c r="B60" s="87">
        <v>53</v>
      </c>
      <c r="C60" s="87" t="s">
        <v>30</v>
      </c>
      <c r="D60" s="88" t="s">
        <v>15</v>
      </c>
      <c r="E60" s="110">
        <v>45731</v>
      </c>
      <c r="F60" s="108" t="s">
        <v>7</v>
      </c>
      <c r="G60" s="21">
        <f>E60+'Assumptions (START HERE)'!$C$17</f>
        <v>45911</v>
      </c>
      <c r="H60" s="21">
        <f>E60+'Assumptions (START HERE)'!$C$18</f>
        <v>46001</v>
      </c>
      <c r="I60" s="91"/>
      <c r="J60" s="23" cm="1">
        <f t="array" aca="1" ref="J60" ca="1">IF(ISBLANK(I60),
INDEX('Assumptions (START HERE)'!$B$23:$E$26,
MATCH(MID(CELL("filename",$A$1),FIND("]",CELL("filename",$A$1))+1,255),'Assumptions (START HERE)'!$B$23:$B$26,0),
MATCH(J$3,'Assumptions (START HERE)'!$B$23:$E$23,0)),I60)</f>
        <v>1350</v>
      </c>
      <c r="K60" s="91"/>
      <c r="L60" s="23" cm="1">
        <f t="array" aca="1" ref="L60" ca="1">IF(ISBLANK(K60),
INDEX('Assumptions (START HERE)'!$B$23:$E$26,
MATCH(MID(CELL("filename",$A$1),FIND("]",CELL("filename",$A$1))+1,255),'Assumptions (START HERE)'!$B$23:$B$26,0),
MATCH(L$3,'Assumptions (START HERE)'!$B$23:$E$23,0)),K60)</f>
        <v>1500</v>
      </c>
      <c r="M60" s="91"/>
      <c r="N60" s="23" cm="1">
        <f t="array" aca="1" ref="N60" ca="1">IF(ISBLANK(M60),
INDEX('Assumptions (START HERE)'!$B$23:$E$26,
MATCH(MID(CELL("filename",$A$1),FIND("]",CELL("filename",$A$1))+1,255),'Assumptions (START HERE)'!$B$23:$B$26,0),
MATCH(N$3,'Assumptions (START HERE)'!$B$23:$E$23,0)),M60)</f>
        <v>1550</v>
      </c>
      <c r="P60" s="23" cm="1">
        <f t="array" aca="1" ref="P60" ca="1">_xlfn.IFS($D60&lt;=P$7,0,$G60&gt;P$7,0,AND(P$7&gt;$G60,P$7&lt;$H60),$J60/12*0.5,$H60&lt;P$7,$J60/12)</f>
        <v>0</v>
      </c>
      <c r="Q60" s="23" cm="1">
        <f t="array" aca="1" ref="Q60" ca="1">_xlfn.IFS($D60&lt;=Q$7,0,$G60&gt;Q$7,0,AND(Q$7&gt;$G60,Q$7&lt;$H60),$J60/12*0.5,$H60&lt;Q$7,$J60/12)</f>
        <v>0</v>
      </c>
      <c r="R60" s="23" cm="1">
        <f t="array" aca="1" ref="R60" ca="1">_xlfn.IFS($D60&lt;=R$7,0,$G60&gt;R$7,0,AND(R$7&gt;$G60,R$7&lt;$H60),$J60/12*0.5,$H60&lt;R$7,$J60/12)</f>
        <v>0</v>
      </c>
      <c r="S60" s="23" cm="1">
        <f t="array" aca="1" ref="S60" ca="1">_xlfn.IFS($D60&lt;=S$7,0,$G60&gt;S$7,0,AND(S$7&gt;$G60,S$7&lt;$H60),$J60/12*0.5,$H60&lt;S$7,$J60/12)</f>
        <v>0</v>
      </c>
      <c r="T60" s="23" cm="1">
        <f t="array" aca="1" ref="T60" ca="1">_xlfn.IFS($D60&lt;=T$7,0,$G60&gt;T$7,0,AND(T$7&gt;$G60,T$7&lt;$H60),$J60/12*0.5,$H60&lt;T$7,$J60/12)</f>
        <v>0</v>
      </c>
      <c r="U60" s="23" cm="1">
        <f t="array" aca="1" ref="U60" ca="1">_xlfn.IFS($D60&lt;=U$7,0,$G60&gt;U$7,0,AND(U$7&gt;$G60,U$7&lt;$H60),$J60/12*0.5,$H60&lt;U$7,$J60/12)</f>
        <v>0</v>
      </c>
      <c r="V60" s="23" cm="1">
        <f t="array" aca="1" ref="V60" ca="1">_xlfn.IFS($D60&lt;=V$7,0,$G60&gt;V$7,0,AND(V$7&gt;$G60,V$7&lt;$H60),$J60/12*0.5,$H60&lt;V$7,$J60/12)</f>
        <v>0</v>
      </c>
      <c r="W60" s="23" cm="1">
        <f t="array" aca="1" ref="W60" ca="1">_xlfn.IFS($D60&lt;=W$7,0,$G60&gt;W$7,0,AND(W$7&gt;$G60,W$7&lt;$H60),$J60/12*0.5,$H60&lt;W$7,$J60/12)</f>
        <v>0</v>
      </c>
      <c r="X60" s="23" cm="1">
        <f t="array" aca="1" ref="X60" ca="1">_xlfn.IFS($D60&lt;=X$7,0,$G60&gt;X$7,0,AND(X$7&gt;$G60,X$7&lt;$H60),$J60/12*0.5,$H60&lt;X$7,$J60/12)</f>
        <v>0</v>
      </c>
      <c r="Y60" s="23" cm="1">
        <f t="array" aca="1" ref="Y60" ca="1">_xlfn.IFS($D60&lt;=Y$7,0,$G60&gt;Y$7,0,AND(Y$7&gt;$G60,Y$7&lt;$H60),$J60/12*0.5,$H60&lt;Y$7,$J60/12)</f>
        <v>56.25</v>
      </c>
      <c r="Z60" s="23" cm="1">
        <f t="array" aca="1" ref="Z60" ca="1">_xlfn.IFS($D60&lt;=Z$7,0,$G60&gt;Z$7,0,AND(Z$7&gt;$G60,Z$7&lt;$H60),$J60/12*0.5,$H60&lt;Z$7,$J60/12)</f>
        <v>56.25</v>
      </c>
      <c r="AA60" s="23" cm="1">
        <f t="array" aca="1" ref="AA60" ca="1">_xlfn.IFS($D60&lt;=AA$7,0,$G60&gt;AA$7,0,AND(AA$7&gt;$G60,AA$7&lt;$H60),$J60/12*0.5,$H60&lt;AA$7,$J60/12)</f>
        <v>56.25</v>
      </c>
      <c r="AB60" s="23" cm="1">
        <f t="array" aca="1" ref="AB60" ca="1">_xlfn.IFS($D60&lt;=AB$7,0,$G60&gt;AB$7,0,AND(AB$7&gt;$G60,AB$7&lt;$H60),$J60/12*0.5,$H60&lt;AB$7,$J60/12)</f>
        <v>112.5</v>
      </c>
      <c r="AC60" s="23" cm="1">
        <f t="array" aca="1" ref="AC60" ca="1">_xlfn.IFS($D60&lt;=AC$7,0,$G60&gt;AC$7,0,AND(AC$7&gt;$G60,AC$7&lt;$H60),$L60/12*0.5,$H60&lt;AC$7,$L60/12)</f>
        <v>125</v>
      </c>
      <c r="AD60" s="23" cm="1">
        <f t="array" aca="1" ref="AD60" ca="1">_xlfn.IFS($D60&lt;=AD$7,0,$G60&gt;AD$7,0,AND(AD$7&gt;$G60,AD$7&lt;$H60),$L60/12*0.5,$H60&lt;AD$7,$L60/12)</f>
        <v>125</v>
      </c>
      <c r="AE60" s="23" cm="1">
        <f t="array" aca="1" ref="AE60" ca="1">_xlfn.IFS($D60&lt;=AE$7,0,$G60&gt;AE$7,0,AND(AE$7&gt;$G60,AE$7&lt;$H60),$L60/12*0.5,$H60&lt;AE$7,$L60/12)</f>
        <v>125</v>
      </c>
      <c r="AF60" s="23" cm="1">
        <f t="array" aca="1" ref="AF60" ca="1">_xlfn.IFS($D60&lt;=AF$7,0,$G60&gt;AF$7,0,AND(AF$7&gt;$G60,AF$7&lt;$H60),$L60/12*0.5,$H60&lt;AF$7,$L60/12)</f>
        <v>125</v>
      </c>
      <c r="AG60" s="23" cm="1">
        <f t="array" aca="1" ref="AG60" ca="1">_xlfn.IFS($D60&lt;=AG$7,0,$G60&gt;AG$7,0,AND(AG$7&gt;$G60,AG$7&lt;$H60),$L60/12*0.5,$H60&lt;AG$7,$L60/12)</f>
        <v>125</v>
      </c>
      <c r="AH60" s="23" cm="1">
        <f t="array" aca="1" ref="AH60" ca="1">_xlfn.IFS($D60&lt;=AH$7,0,$G60&gt;AH$7,0,AND(AH$7&gt;$G60,AH$7&lt;$H60),$L60/12*0.5,$H60&lt;AH$7,$L60/12)</f>
        <v>125</v>
      </c>
      <c r="AI60" s="23" cm="1">
        <f t="array" aca="1" ref="AI60" ca="1">_xlfn.IFS($D60&lt;=AI$7,0,$G60&gt;AI$7,0,AND(AI$7&gt;$G60,AI$7&lt;$H60),$L60/12*0.5,$H60&lt;AI$7,$L60/12)</f>
        <v>125</v>
      </c>
      <c r="AJ60" s="23" cm="1">
        <f t="array" aca="1" ref="AJ60" ca="1">_xlfn.IFS($D60&lt;=AJ$7,0,$G60&gt;AJ$7,0,AND(AJ$7&gt;$G60,AJ$7&lt;$H60),$L60/12*0.5,$H60&lt;AJ$7,$L60/12)</f>
        <v>125</v>
      </c>
      <c r="AK60" s="23" cm="1">
        <f t="array" aca="1" ref="AK60" ca="1">_xlfn.IFS($D60&lt;=AK$7,0,$G60&gt;AK$7,0,AND(AK$7&gt;$G60,AK$7&lt;$H60),$L60/12*0.5,$H60&lt;AK$7,$L60/12)</f>
        <v>125</v>
      </c>
      <c r="AL60" s="23" cm="1">
        <f t="array" aca="1" ref="AL60" ca="1">_xlfn.IFS($D60&lt;=AL$7,0,$G60&gt;AL$7,0,AND(AL$7&gt;$G60,AL$7&lt;$H60),$L60/12*0.5,$H60&lt;AL$7,$L60/12)</f>
        <v>125</v>
      </c>
      <c r="AM60" s="23" cm="1">
        <f t="array" aca="1" ref="AM60" ca="1">_xlfn.IFS($D60&lt;=AM$7,0,$G60&gt;AM$7,0,AND(AM$7&gt;$G60,AM$7&lt;$H60),$L60/12*0.5,$H60&lt;AM$7,$L60/12)</f>
        <v>125</v>
      </c>
      <c r="AN60" s="23" cm="1">
        <f t="array" aca="1" ref="AN60" ca="1">_xlfn.IFS($D60&lt;=AN$7,0,$G60&gt;AN$7,0,AND(AN$7&gt;$G60,AN$7&lt;$H60),$L60/12*0.5,$H60&lt;AN$7,$L60/12)</f>
        <v>125</v>
      </c>
      <c r="AO60" s="23" cm="1">
        <f t="array" aca="1" ref="AO60" ca="1">_xlfn.IFS($D60&lt;=AO$7,0,$G60&gt;AO$7,0,AND(AO$7&gt;$G60,AO$7&lt;$H60),$N60/12*0.5,$H60&lt;AO$7,$N60/12)</f>
        <v>129.16666666666666</v>
      </c>
      <c r="AP60" s="23" cm="1">
        <f t="array" aca="1" ref="AP60" ca="1">_xlfn.IFS($D60&lt;=AP$7,0,$G60&gt;AP$7,0,AND(AP$7&gt;$G60,AP$7&lt;$H60),$N60/12*0.5,$H60&lt;AP$7,$N60/12)</f>
        <v>129.16666666666666</v>
      </c>
      <c r="AQ60" s="23" cm="1">
        <f t="array" aca="1" ref="AQ60" ca="1">_xlfn.IFS($D60&lt;=AQ$7,0,$G60&gt;AQ$7,0,AND(AQ$7&gt;$G60,AQ$7&lt;$H60),$N60/12*0.5,$H60&lt;AQ$7,$N60/12)</f>
        <v>129.16666666666666</v>
      </c>
      <c r="AR60" s="23" cm="1">
        <f t="array" aca="1" ref="AR60" ca="1">_xlfn.IFS($D60&lt;=AR$7,0,$G60&gt;AR$7,0,AND(AR$7&gt;$G60,AR$7&lt;$H60),$N60/12*0.5,$H60&lt;AR$7,$N60/12)</f>
        <v>129.16666666666666</v>
      </c>
      <c r="AS60" s="23" cm="1">
        <f t="array" aca="1" ref="AS60" ca="1">_xlfn.IFS($D60&lt;=AS$7,0,$G60&gt;AS$7,0,AND(AS$7&gt;$G60,AS$7&lt;$H60),$N60/12*0.5,$H60&lt;AS$7,$N60/12)</f>
        <v>129.16666666666666</v>
      </c>
      <c r="AT60" s="23" cm="1">
        <f t="array" aca="1" ref="AT60" ca="1">_xlfn.IFS($D60&lt;=AT$7,0,$G60&gt;AT$7,0,AND(AT$7&gt;$G60,AT$7&lt;$H60),$N60/12*0.5,$H60&lt;AT$7,$N60/12)</f>
        <v>129.16666666666666</v>
      </c>
      <c r="AU60" s="23" cm="1">
        <f t="array" aca="1" ref="AU60" ca="1">_xlfn.IFS($D60&lt;=AU$7,0,$G60&gt;AU$7,0,AND(AU$7&gt;$G60,AU$7&lt;$H60),$N60/12*0.5,$H60&lt;AU$7,$N60/12)</f>
        <v>129.16666666666666</v>
      </c>
      <c r="AV60" s="23" cm="1">
        <f t="array" aca="1" ref="AV60" ca="1">_xlfn.IFS($D60&lt;=AV$7,0,$G60&gt;AV$7,0,AND(AV$7&gt;$G60,AV$7&lt;$H60),$N60/12*0.5,$H60&lt;AV$7,$N60/12)</f>
        <v>129.16666666666666</v>
      </c>
      <c r="AW60" s="23" cm="1">
        <f t="array" aca="1" ref="AW60" ca="1">_xlfn.IFS($D60&lt;=AW$7,0,$G60&gt;AW$7,0,AND(AW$7&gt;$G60,AW$7&lt;$H60),$N60/12*0.5,$H60&lt;AW$7,$N60/12)</f>
        <v>129.16666666666666</v>
      </c>
      <c r="AX60" s="23" cm="1">
        <f t="array" aca="1" ref="AX60" ca="1">_xlfn.IFS($D60&lt;=AX$7,0,$G60&gt;AX$7,0,AND(AX$7&gt;$G60,AX$7&lt;$H60),$N60/12*0.5,$H60&lt;AX$7,$N60/12)</f>
        <v>129.16666666666666</v>
      </c>
      <c r="AY60" s="23" cm="1">
        <f t="array" aca="1" ref="AY60" ca="1">_xlfn.IFS($D60&lt;=AY$7,0,$G60&gt;AY$7,0,AND(AY$7&gt;$G60,AY$7&lt;$H60),$N60/12*0.5,$H60&lt;AY$7,$N60/12)</f>
        <v>129.16666666666666</v>
      </c>
    </row>
    <row r="61" spans="2:51" ht="13" x14ac:dyDescent="0.15">
      <c r="B61" s="87">
        <v>54</v>
      </c>
      <c r="C61" s="87" t="s">
        <v>30</v>
      </c>
      <c r="D61" s="88" t="s">
        <v>15</v>
      </c>
      <c r="E61" s="110">
        <v>45731</v>
      </c>
      <c r="F61" s="108">
        <v>46218</v>
      </c>
      <c r="G61" s="21">
        <f>E61+'Assumptions (START HERE)'!$C$17</f>
        <v>45911</v>
      </c>
      <c r="H61" s="21">
        <f>E61+'Assumptions (START HERE)'!$C$18</f>
        <v>46001</v>
      </c>
      <c r="I61" s="91"/>
      <c r="J61" s="23" cm="1">
        <f t="array" aca="1" ref="J61" ca="1">IF(ISBLANK(I61),
INDEX('Assumptions (START HERE)'!$B$23:$E$26,
MATCH(MID(CELL("filename",$A$1),FIND("]",CELL("filename",$A$1))+1,255),'Assumptions (START HERE)'!$B$23:$B$26,0),
MATCH(J$3,'Assumptions (START HERE)'!$B$23:$E$23,0)),I61)</f>
        <v>1350</v>
      </c>
      <c r="K61" s="91"/>
      <c r="L61" s="23" cm="1">
        <f t="array" aca="1" ref="L61" ca="1">IF(ISBLANK(K61),
INDEX('Assumptions (START HERE)'!$B$23:$E$26,
MATCH(MID(CELL("filename",$A$1),FIND("]",CELL("filename",$A$1))+1,255),'Assumptions (START HERE)'!$B$23:$B$26,0),
MATCH(L$3,'Assumptions (START HERE)'!$B$23:$E$23,0)),K61)</f>
        <v>1500</v>
      </c>
      <c r="M61" s="91"/>
      <c r="N61" s="23" cm="1">
        <f t="array" aca="1" ref="N61" ca="1">IF(ISBLANK(M61),
INDEX('Assumptions (START HERE)'!$B$23:$E$26,
MATCH(MID(CELL("filename",$A$1),FIND("]",CELL("filename",$A$1))+1,255),'Assumptions (START HERE)'!$B$23:$B$26,0),
MATCH(N$3,'Assumptions (START HERE)'!$B$23:$E$23,0)),M61)</f>
        <v>1550</v>
      </c>
      <c r="P61" s="23" cm="1">
        <f t="array" aca="1" ref="P61" ca="1">_xlfn.IFS($D61&lt;=P$7,0,$G61&gt;P$7,0,AND(P$7&gt;$G61,P$7&lt;$H61),$J61/12*0.5,$H61&lt;P$7,$J61/12)</f>
        <v>0</v>
      </c>
      <c r="Q61" s="23" cm="1">
        <f t="array" aca="1" ref="Q61" ca="1">_xlfn.IFS($D61&lt;=Q$7,0,$G61&gt;Q$7,0,AND(Q$7&gt;$G61,Q$7&lt;$H61),$J61/12*0.5,$H61&lt;Q$7,$J61/12)</f>
        <v>0</v>
      </c>
      <c r="R61" s="23" cm="1">
        <f t="array" aca="1" ref="R61" ca="1">_xlfn.IFS($D61&lt;=R$7,0,$G61&gt;R$7,0,AND(R$7&gt;$G61,R$7&lt;$H61),$J61/12*0.5,$H61&lt;R$7,$J61/12)</f>
        <v>0</v>
      </c>
      <c r="S61" s="23" cm="1">
        <f t="array" aca="1" ref="S61" ca="1">_xlfn.IFS($D61&lt;=S$7,0,$G61&gt;S$7,0,AND(S$7&gt;$G61,S$7&lt;$H61),$J61/12*0.5,$H61&lt;S$7,$J61/12)</f>
        <v>0</v>
      </c>
      <c r="T61" s="23" cm="1">
        <f t="array" aca="1" ref="T61" ca="1">_xlfn.IFS($D61&lt;=T$7,0,$G61&gt;T$7,0,AND(T$7&gt;$G61,T$7&lt;$H61),$J61/12*0.5,$H61&lt;T$7,$J61/12)</f>
        <v>0</v>
      </c>
      <c r="U61" s="23" cm="1">
        <f t="array" aca="1" ref="U61" ca="1">_xlfn.IFS($D61&lt;=U$7,0,$G61&gt;U$7,0,AND(U$7&gt;$G61,U$7&lt;$H61),$J61/12*0.5,$H61&lt;U$7,$J61/12)</f>
        <v>0</v>
      </c>
      <c r="V61" s="23" cm="1">
        <f t="array" aca="1" ref="V61" ca="1">_xlfn.IFS($D61&lt;=V$7,0,$G61&gt;V$7,0,AND(V$7&gt;$G61,V$7&lt;$H61),$J61/12*0.5,$H61&lt;V$7,$J61/12)</f>
        <v>0</v>
      </c>
      <c r="W61" s="23" cm="1">
        <f t="array" aca="1" ref="W61" ca="1">_xlfn.IFS($D61&lt;=W$7,0,$G61&gt;W$7,0,AND(W$7&gt;$G61,W$7&lt;$H61),$J61/12*0.5,$H61&lt;W$7,$J61/12)</f>
        <v>0</v>
      </c>
      <c r="X61" s="23" cm="1">
        <f t="array" aca="1" ref="X61" ca="1">_xlfn.IFS($D61&lt;=X$7,0,$G61&gt;X$7,0,AND(X$7&gt;$G61,X$7&lt;$H61),$J61/12*0.5,$H61&lt;X$7,$J61/12)</f>
        <v>0</v>
      </c>
      <c r="Y61" s="23" cm="1">
        <f t="array" aca="1" ref="Y61" ca="1">_xlfn.IFS($D61&lt;=Y$7,0,$G61&gt;Y$7,0,AND(Y$7&gt;$G61,Y$7&lt;$H61),$J61/12*0.5,$H61&lt;Y$7,$J61/12)</f>
        <v>56.25</v>
      </c>
      <c r="Z61" s="23" cm="1">
        <f t="array" aca="1" ref="Z61" ca="1">_xlfn.IFS($D61&lt;=Z$7,0,$G61&gt;Z$7,0,AND(Z$7&gt;$G61,Z$7&lt;$H61),$J61/12*0.5,$H61&lt;Z$7,$J61/12)</f>
        <v>56.25</v>
      </c>
      <c r="AA61" s="23" cm="1">
        <f t="array" aca="1" ref="AA61" ca="1">_xlfn.IFS($D61&lt;=AA$7,0,$G61&gt;AA$7,0,AND(AA$7&gt;$G61,AA$7&lt;$H61),$J61/12*0.5,$H61&lt;AA$7,$J61/12)</f>
        <v>56.25</v>
      </c>
      <c r="AB61" s="23" cm="1">
        <f t="array" aca="1" ref="AB61" ca="1">_xlfn.IFS($D61&lt;=AB$7,0,$G61&gt;AB$7,0,AND(AB$7&gt;$G61,AB$7&lt;$H61),$J61/12*0.5,$H61&lt;AB$7,$J61/12)</f>
        <v>112.5</v>
      </c>
      <c r="AC61" s="23" cm="1">
        <f t="array" aca="1" ref="AC61" ca="1">_xlfn.IFS($D61&lt;=AC$7,0,$G61&gt;AC$7,0,AND(AC$7&gt;$G61,AC$7&lt;$H61),$L61/12*0.5,$H61&lt;AC$7,$L61/12)</f>
        <v>125</v>
      </c>
      <c r="AD61" s="23" cm="1">
        <f t="array" aca="1" ref="AD61" ca="1">_xlfn.IFS($D61&lt;=AD$7,0,$G61&gt;AD$7,0,AND(AD$7&gt;$G61,AD$7&lt;$H61),$L61/12*0.5,$H61&lt;AD$7,$L61/12)</f>
        <v>125</v>
      </c>
      <c r="AE61" s="23" cm="1">
        <f t="array" aca="1" ref="AE61" ca="1">_xlfn.IFS($D61&lt;=AE$7,0,$G61&gt;AE$7,0,AND(AE$7&gt;$G61,AE$7&lt;$H61),$L61/12*0.5,$H61&lt;AE$7,$L61/12)</f>
        <v>125</v>
      </c>
      <c r="AF61" s="23" cm="1">
        <f t="array" aca="1" ref="AF61" ca="1">_xlfn.IFS($D61&lt;=AF$7,0,$G61&gt;AF$7,0,AND(AF$7&gt;$G61,AF$7&lt;$H61),$L61/12*0.5,$H61&lt;AF$7,$L61/12)</f>
        <v>125</v>
      </c>
      <c r="AG61" s="23" cm="1">
        <f t="array" aca="1" ref="AG61" ca="1">_xlfn.IFS($D61&lt;=AG$7,0,$G61&gt;AG$7,0,AND(AG$7&gt;$G61,AG$7&lt;$H61),$L61/12*0.5,$H61&lt;AG$7,$L61/12)</f>
        <v>125</v>
      </c>
      <c r="AH61" s="23" cm="1">
        <f t="array" aca="1" ref="AH61" ca="1">_xlfn.IFS($D61&lt;=AH$7,0,$G61&gt;AH$7,0,AND(AH$7&gt;$G61,AH$7&lt;$H61),$L61/12*0.5,$H61&lt;AH$7,$L61/12)</f>
        <v>125</v>
      </c>
      <c r="AI61" s="23" cm="1">
        <f t="array" aca="1" ref="AI61" ca="1">_xlfn.IFS($D61&lt;=AI$7,0,$G61&gt;AI$7,0,AND(AI$7&gt;$G61,AI$7&lt;$H61),$L61/12*0.5,$H61&lt;AI$7,$L61/12)</f>
        <v>125</v>
      </c>
      <c r="AJ61" s="23" cm="1">
        <f t="array" aca="1" ref="AJ61" ca="1">_xlfn.IFS($D61&lt;=AJ$7,0,$G61&gt;AJ$7,0,AND(AJ$7&gt;$G61,AJ$7&lt;$H61),$L61/12*0.5,$H61&lt;AJ$7,$L61/12)</f>
        <v>125</v>
      </c>
      <c r="AK61" s="23" cm="1">
        <f t="array" aca="1" ref="AK61" ca="1">_xlfn.IFS($D61&lt;=AK$7,0,$G61&gt;AK$7,0,AND(AK$7&gt;$G61,AK$7&lt;$H61),$L61/12*0.5,$H61&lt;AK$7,$L61/12)</f>
        <v>125</v>
      </c>
      <c r="AL61" s="23" cm="1">
        <f t="array" aca="1" ref="AL61" ca="1">_xlfn.IFS($D61&lt;=AL$7,0,$G61&gt;AL$7,0,AND(AL$7&gt;$G61,AL$7&lt;$H61),$L61/12*0.5,$H61&lt;AL$7,$L61/12)</f>
        <v>125</v>
      </c>
      <c r="AM61" s="23" cm="1">
        <f t="array" aca="1" ref="AM61" ca="1">_xlfn.IFS($D61&lt;=AM$7,0,$G61&gt;AM$7,0,AND(AM$7&gt;$G61,AM$7&lt;$H61),$L61/12*0.5,$H61&lt;AM$7,$L61/12)</f>
        <v>125</v>
      </c>
      <c r="AN61" s="23" cm="1">
        <f t="array" aca="1" ref="AN61" ca="1">_xlfn.IFS($D61&lt;=AN$7,0,$G61&gt;AN$7,0,AND(AN$7&gt;$G61,AN$7&lt;$H61),$L61/12*0.5,$H61&lt;AN$7,$L61/12)</f>
        <v>125</v>
      </c>
      <c r="AO61" s="23" cm="1">
        <f t="array" aca="1" ref="AO61" ca="1">_xlfn.IFS($D61&lt;=AO$7,0,$G61&gt;AO$7,0,AND(AO$7&gt;$G61,AO$7&lt;$H61),$N61/12*0.5,$H61&lt;AO$7,$N61/12)</f>
        <v>129.16666666666666</v>
      </c>
      <c r="AP61" s="23" cm="1">
        <f t="array" aca="1" ref="AP61" ca="1">_xlfn.IFS($D61&lt;=AP$7,0,$G61&gt;AP$7,0,AND(AP$7&gt;$G61,AP$7&lt;$H61),$N61/12*0.5,$H61&lt;AP$7,$N61/12)</f>
        <v>129.16666666666666</v>
      </c>
      <c r="AQ61" s="23" cm="1">
        <f t="array" aca="1" ref="AQ61" ca="1">_xlfn.IFS($D61&lt;=AQ$7,0,$G61&gt;AQ$7,0,AND(AQ$7&gt;$G61,AQ$7&lt;$H61),$N61/12*0.5,$H61&lt;AQ$7,$N61/12)</f>
        <v>129.16666666666666</v>
      </c>
      <c r="AR61" s="23" cm="1">
        <f t="array" aca="1" ref="AR61" ca="1">_xlfn.IFS($D61&lt;=AR$7,0,$G61&gt;AR$7,0,AND(AR$7&gt;$G61,AR$7&lt;$H61),$N61/12*0.5,$H61&lt;AR$7,$N61/12)</f>
        <v>129.16666666666666</v>
      </c>
      <c r="AS61" s="23" cm="1">
        <f t="array" aca="1" ref="AS61" ca="1">_xlfn.IFS($D61&lt;=AS$7,0,$G61&gt;AS$7,0,AND(AS$7&gt;$G61,AS$7&lt;$H61),$N61/12*0.5,$H61&lt;AS$7,$N61/12)</f>
        <v>129.16666666666666</v>
      </c>
      <c r="AT61" s="23" cm="1">
        <f t="array" aca="1" ref="AT61" ca="1">_xlfn.IFS($D61&lt;=AT$7,0,$G61&gt;AT$7,0,AND(AT$7&gt;$G61,AT$7&lt;$H61),$N61/12*0.5,$H61&lt;AT$7,$N61/12)</f>
        <v>129.16666666666666</v>
      </c>
      <c r="AU61" s="23" cm="1">
        <f t="array" aca="1" ref="AU61" ca="1">_xlfn.IFS($D61&lt;=AU$7,0,$G61&gt;AU$7,0,AND(AU$7&gt;$G61,AU$7&lt;$H61),$N61/12*0.5,$H61&lt;AU$7,$N61/12)</f>
        <v>129.16666666666666</v>
      </c>
      <c r="AV61" s="23" cm="1">
        <f t="array" aca="1" ref="AV61" ca="1">_xlfn.IFS($D61&lt;=AV$7,0,$G61&gt;AV$7,0,AND(AV$7&gt;$G61,AV$7&lt;$H61),$N61/12*0.5,$H61&lt;AV$7,$N61/12)</f>
        <v>129.16666666666666</v>
      </c>
      <c r="AW61" s="23" cm="1">
        <f t="array" aca="1" ref="AW61" ca="1">_xlfn.IFS($D61&lt;=AW$7,0,$G61&gt;AW$7,0,AND(AW$7&gt;$G61,AW$7&lt;$H61),$N61/12*0.5,$H61&lt;AW$7,$N61/12)</f>
        <v>129.16666666666666</v>
      </c>
      <c r="AX61" s="23" cm="1">
        <f t="array" aca="1" ref="AX61" ca="1">_xlfn.IFS($D61&lt;=AX$7,0,$G61&gt;AX$7,0,AND(AX$7&gt;$G61,AX$7&lt;$H61),$N61/12*0.5,$H61&lt;AX$7,$N61/12)</f>
        <v>129.16666666666666</v>
      </c>
      <c r="AY61" s="23" cm="1">
        <f t="array" aca="1" ref="AY61" ca="1">_xlfn.IFS($D61&lt;=AY$7,0,$G61&gt;AY$7,0,AND(AY$7&gt;$G61,AY$7&lt;$H61),$N61/12*0.5,$H61&lt;AY$7,$N61/12)</f>
        <v>129.16666666666666</v>
      </c>
    </row>
    <row r="62" spans="2:51" ht="13" x14ac:dyDescent="0.15">
      <c r="B62" s="87">
        <v>55</v>
      </c>
      <c r="C62" s="87" t="s">
        <v>30</v>
      </c>
      <c r="D62" s="88" t="s">
        <v>15</v>
      </c>
      <c r="E62" s="110">
        <v>45731</v>
      </c>
      <c r="F62" s="108">
        <v>45976</v>
      </c>
      <c r="G62" s="21">
        <f>E62+'Assumptions (START HERE)'!$C$17</f>
        <v>45911</v>
      </c>
      <c r="H62" s="21">
        <f>E62+'Assumptions (START HERE)'!$C$18</f>
        <v>46001</v>
      </c>
      <c r="I62" s="91"/>
      <c r="J62" s="23" cm="1">
        <f t="array" aca="1" ref="J62" ca="1">IF(ISBLANK(I62),
INDEX('Assumptions (START HERE)'!$B$23:$E$26,
MATCH(MID(CELL("filename",$A$1),FIND("]",CELL("filename",$A$1))+1,255),'Assumptions (START HERE)'!$B$23:$B$26,0),
MATCH(J$3,'Assumptions (START HERE)'!$B$23:$E$23,0)),I62)</f>
        <v>1350</v>
      </c>
      <c r="K62" s="91"/>
      <c r="L62" s="23" cm="1">
        <f t="array" aca="1" ref="L62" ca="1">IF(ISBLANK(K62),
INDEX('Assumptions (START HERE)'!$B$23:$E$26,
MATCH(MID(CELL("filename",$A$1),FIND("]",CELL("filename",$A$1))+1,255),'Assumptions (START HERE)'!$B$23:$B$26,0),
MATCH(L$3,'Assumptions (START HERE)'!$B$23:$E$23,0)),K62)</f>
        <v>1500</v>
      </c>
      <c r="M62" s="91"/>
      <c r="N62" s="23" cm="1">
        <f t="array" aca="1" ref="N62" ca="1">IF(ISBLANK(M62),
INDEX('Assumptions (START HERE)'!$B$23:$E$26,
MATCH(MID(CELL("filename",$A$1),FIND("]",CELL("filename",$A$1))+1,255),'Assumptions (START HERE)'!$B$23:$B$26,0),
MATCH(N$3,'Assumptions (START HERE)'!$B$23:$E$23,0)),M62)</f>
        <v>1550</v>
      </c>
      <c r="P62" s="23" cm="1">
        <f t="array" aca="1" ref="P62" ca="1">_xlfn.IFS($D62&lt;=P$7,0,$G62&gt;P$7,0,AND(P$7&gt;$G62,P$7&lt;$H62),$J62/12*0.5,$H62&lt;P$7,$J62/12)</f>
        <v>0</v>
      </c>
      <c r="Q62" s="23" cm="1">
        <f t="array" aca="1" ref="Q62" ca="1">_xlfn.IFS($D62&lt;=Q$7,0,$G62&gt;Q$7,0,AND(Q$7&gt;$G62,Q$7&lt;$H62),$J62/12*0.5,$H62&lt;Q$7,$J62/12)</f>
        <v>0</v>
      </c>
      <c r="R62" s="23" cm="1">
        <f t="array" aca="1" ref="R62" ca="1">_xlfn.IFS($D62&lt;=R$7,0,$G62&gt;R$7,0,AND(R$7&gt;$G62,R$7&lt;$H62),$J62/12*0.5,$H62&lt;R$7,$J62/12)</f>
        <v>0</v>
      </c>
      <c r="S62" s="23" cm="1">
        <f t="array" aca="1" ref="S62" ca="1">_xlfn.IFS($D62&lt;=S$7,0,$G62&gt;S$7,0,AND(S$7&gt;$G62,S$7&lt;$H62),$J62/12*0.5,$H62&lt;S$7,$J62/12)</f>
        <v>0</v>
      </c>
      <c r="T62" s="23" cm="1">
        <f t="array" aca="1" ref="T62" ca="1">_xlfn.IFS($D62&lt;=T$7,0,$G62&gt;T$7,0,AND(T$7&gt;$G62,T$7&lt;$H62),$J62/12*0.5,$H62&lt;T$7,$J62/12)</f>
        <v>0</v>
      </c>
      <c r="U62" s="23" cm="1">
        <f t="array" aca="1" ref="U62" ca="1">_xlfn.IFS($D62&lt;=U$7,0,$G62&gt;U$7,0,AND(U$7&gt;$G62,U$7&lt;$H62),$J62/12*0.5,$H62&lt;U$7,$J62/12)</f>
        <v>0</v>
      </c>
      <c r="V62" s="23" cm="1">
        <f t="array" aca="1" ref="V62" ca="1">_xlfn.IFS($D62&lt;=V$7,0,$G62&gt;V$7,0,AND(V$7&gt;$G62,V$7&lt;$H62),$J62/12*0.5,$H62&lt;V$7,$J62/12)</f>
        <v>0</v>
      </c>
      <c r="W62" s="23" cm="1">
        <f t="array" aca="1" ref="W62" ca="1">_xlfn.IFS($D62&lt;=W$7,0,$G62&gt;W$7,0,AND(W$7&gt;$G62,W$7&lt;$H62),$J62/12*0.5,$H62&lt;W$7,$J62/12)</f>
        <v>0</v>
      </c>
      <c r="X62" s="23" cm="1">
        <f t="array" aca="1" ref="X62" ca="1">_xlfn.IFS($D62&lt;=X$7,0,$G62&gt;X$7,0,AND(X$7&gt;$G62,X$7&lt;$H62),$J62/12*0.5,$H62&lt;X$7,$J62/12)</f>
        <v>0</v>
      </c>
      <c r="Y62" s="23" cm="1">
        <f t="array" aca="1" ref="Y62" ca="1">_xlfn.IFS($D62&lt;=Y$7,0,$G62&gt;Y$7,0,AND(Y$7&gt;$G62,Y$7&lt;$H62),$J62/12*0.5,$H62&lt;Y$7,$J62/12)</f>
        <v>56.25</v>
      </c>
      <c r="Z62" s="23" cm="1">
        <f t="array" aca="1" ref="Z62" ca="1">_xlfn.IFS($D62&lt;=Z$7,0,$G62&gt;Z$7,0,AND(Z$7&gt;$G62,Z$7&lt;$H62),$J62/12*0.5,$H62&lt;Z$7,$J62/12)</f>
        <v>56.25</v>
      </c>
      <c r="AA62" s="23" cm="1">
        <f t="array" aca="1" ref="AA62" ca="1">_xlfn.IFS($D62&lt;=AA$7,0,$G62&gt;AA$7,0,AND(AA$7&gt;$G62,AA$7&lt;$H62),$J62/12*0.5,$H62&lt;AA$7,$J62/12)</f>
        <v>56.25</v>
      </c>
      <c r="AB62" s="23" cm="1">
        <f t="array" aca="1" ref="AB62" ca="1">_xlfn.IFS($D62&lt;=AB$7,0,$G62&gt;AB$7,0,AND(AB$7&gt;$G62,AB$7&lt;$H62),$J62/12*0.5,$H62&lt;AB$7,$J62/12)</f>
        <v>112.5</v>
      </c>
      <c r="AC62" s="23" cm="1">
        <f t="array" aca="1" ref="AC62" ca="1">_xlfn.IFS($D62&lt;=AC$7,0,$G62&gt;AC$7,0,AND(AC$7&gt;$G62,AC$7&lt;$H62),$L62/12*0.5,$H62&lt;AC$7,$L62/12)</f>
        <v>125</v>
      </c>
      <c r="AD62" s="23" cm="1">
        <f t="array" aca="1" ref="AD62" ca="1">_xlfn.IFS($D62&lt;=AD$7,0,$G62&gt;AD$7,0,AND(AD$7&gt;$G62,AD$7&lt;$H62),$L62/12*0.5,$H62&lt;AD$7,$L62/12)</f>
        <v>125</v>
      </c>
      <c r="AE62" s="23" cm="1">
        <f t="array" aca="1" ref="AE62" ca="1">_xlfn.IFS($D62&lt;=AE$7,0,$G62&gt;AE$7,0,AND(AE$7&gt;$G62,AE$7&lt;$H62),$L62/12*0.5,$H62&lt;AE$7,$L62/12)</f>
        <v>125</v>
      </c>
      <c r="AF62" s="23" cm="1">
        <f t="array" aca="1" ref="AF62" ca="1">_xlfn.IFS($D62&lt;=AF$7,0,$G62&gt;AF$7,0,AND(AF$7&gt;$G62,AF$7&lt;$H62),$L62/12*0.5,$H62&lt;AF$7,$L62/12)</f>
        <v>125</v>
      </c>
      <c r="AG62" s="23" cm="1">
        <f t="array" aca="1" ref="AG62" ca="1">_xlfn.IFS($D62&lt;=AG$7,0,$G62&gt;AG$7,0,AND(AG$7&gt;$G62,AG$7&lt;$H62),$L62/12*0.5,$H62&lt;AG$7,$L62/12)</f>
        <v>125</v>
      </c>
      <c r="AH62" s="23" cm="1">
        <f t="array" aca="1" ref="AH62" ca="1">_xlfn.IFS($D62&lt;=AH$7,0,$G62&gt;AH$7,0,AND(AH$7&gt;$G62,AH$7&lt;$H62),$L62/12*0.5,$H62&lt;AH$7,$L62/12)</f>
        <v>125</v>
      </c>
      <c r="AI62" s="23" cm="1">
        <f t="array" aca="1" ref="AI62" ca="1">_xlfn.IFS($D62&lt;=AI$7,0,$G62&gt;AI$7,0,AND(AI$7&gt;$G62,AI$7&lt;$H62),$L62/12*0.5,$H62&lt;AI$7,$L62/12)</f>
        <v>125</v>
      </c>
      <c r="AJ62" s="23" cm="1">
        <f t="array" aca="1" ref="AJ62" ca="1">_xlfn.IFS($D62&lt;=AJ$7,0,$G62&gt;AJ$7,0,AND(AJ$7&gt;$G62,AJ$7&lt;$H62),$L62/12*0.5,$H62&lt;AJ$7,$L62/12)</f>
        <v>125</v>
      </c>
      <c r="AK62" s="23" cm="1">
        <f t="array" aca="1" ref="AK62" ca="1">_xlfn.IFS($D62&lt;=AK$7,0,$G62&gt;AK$7,0,AND(AK$7&gt;$G62,AK$7&lt;$H62),$L62/12*0.5,$H62&lt;AK$7,$L62/12)</f>
        <v>125</v>
      </c>
      <c r="AL62" s="23" cm="1">
        <f t="array" aca="1" ref="AL62" ca="1">_xlfn.IFS($D62&lt;=AL$7,0,$G62&gt;AL$7,0,AND(AL$7&gt;$G62,AL$7&lt;$H62),$L62/12*0.5,$H62&lt;AL$7,$L62/12)</f>
        <v>125</v>
      </c>
      <c r="AM62" s="23" cm="1">
        <f t="array" aca="1" ref="AM62" ca="1">_xlfn.IFS($D62&lt;=AM$7,0,$G62&gt;AM$7,0,AND(AM$7&gt;$G62,AM$7&lt;$H62),$L62/12*0.5,$H62&lt;AM$7,$L62/12)</f>
        <v>125</v>
      </c>
      <c r="AN62" s="23" cm="1">
        <f t="array" aca="1" ref="AN62" ca="1">_xlfn.IFS($D62&lt;=AN$7,0,$G62&gt;AN$7,0,AND(AN$7&gt;$G62,AN$7&lt;$H62),$L62/12*0.5,$H62&lt;AN$7,$L62/12)</f>
        <v>125</v>
      </c>
      <c r="AO62" s="23" cm="1">
        <f t="array" aca="1" ref="AO62" ca="1">_xlfn.IFS($D62&lt;=AO$7,0,$G62&gt;AO$7,0,AND(AO$7&gt;$G62,AO$7&lt;$H62),$N62/12*0.5,$H62&lt;AO$7,$N62/12)</f>
        <v>129.16666666666666</v>
      </c>
      <c r="AP62" s="23" cm="1">
        <f t="array" aca="1" ref="AP62" ca="1">_xlfn.IFS($D62&lt;=AP$7,0,$G62&gt;AP$7,0,AND(AP$7&gt;$G62,AP$7&lt;$H62),$N62/12*0.5,$H62&lt;AP$7,$N62/12)</f>
        <v>129.16666666666666</v>
      </c>
      <c r="AQ62" s="23" cm="1">
        <f t="array" aca="1" ref="AQ62" ca="1">_xlfn.IFS($D62&lt;=AQ$7,0,$G62&gt;AQ$7,0,AND(AQ$7&gt;$G62,AQ$7&lt;$H62),$N62/12*0.5,$H62&lt;AQ$7,$N62/12)</f>
        <v>129.16666666666666</v>
      </c>
      <c r="AR62" s="23" cm="1">
        <f t="array" aca="1" ref="AR62" ca="1">_xlfn.IFS($D62&lt;=AR$7,0,$G62&gt;AR$7,0,AND(AR$7&gt;$G62,AR$7&lt;$H62),$N62/12*0.5,$H62&lt;AR$7,$N62/12)</f>
        <v>129.16666666666666</v>
      </c>
      <c r="AS62" s="23" cm="1">
        <f t="array" aca="1" ref="AS62" ca="1">_xlfn.IFS($D62&lt;=AS$7,0,$G62&gt;AS$7,0,AND(AS$7&gt;$G62,AS$7&lt;$H62),$N62/12*0.5,$H62&lt;AS$7,$N62/12)</f>
        <v>129.16666666666666</v>
      </c>
      <c r="AT62" s="23" cm="1">
        <f t="array" aca="1" ref="AT62" ca="1">_xlfn.IFS($D62&lt;=AT$7,0,$G62&gt;AT$7,0,AND(AT$7&gt;$G62,AT$7&lt;$H62),$N62/12*0.5,$H62&lt;AT$7,$N62/12)</f>
        <v>129.16666666666666</v>
      </c>
      <c r="AU62" s="23" cm="1">
        <f t="array" aca="1" ref="AU62" ca="1">_xlfn.IFS($D62&lt;=AU$7,0,$G62&gt;AU$7,0,AND(AU$7&gt;$G62,AU$7&lt;$H62),$N62/12*0.5,$H62&lt;AU$7,$N62/12)</f>
        <v>129.16666666666666</v>
      </c>
      <c r="AV62" s="23" cm="1">
        <f t="array" aca="1" ref="AV62" ca="1">_xlfn.IFS($D62&lt;=AV$7,0,$G62&gt;AV$7,0,AND(AV$7&gt;$G62,AV$7&lt;$H62),$N62/12*0.5,$H62&lt;AV$7,$N62/12)</f>
        <v>129.16666666666666</v>
      </c>
      <c r="AW62" s="23" cm="1">
        <f t="array" aca="1" ref="AW62" ca="1">_xlfn.IFS($D62&lt;=AW$7,0,$G62&gt;AW$7,0,AND(AW$7&gt;$G62,AW$7&lt;$H62),$N62/12*0.5,$H62&lt;AW$7,$N62/12)</f>
        <v>129.16666666666666</v>
      </c>
      <c r="AX62" s="23" cm="1">
        <f t="array" aca="1" ref="AX62" ca="1">_xlfn.IFS($D62&lt;=AX$7,0,$G62&gt;AX$7,0,AND(AX$7&gt;$G62,AX$7&lt;$H62),$N62/12*0.5,$H62&lt;AX$7,$N62/12)</f>
        <v>129.16666666666666</v>
      </c>
      <c r="AY62" s="23" cm="1">
        <f t="array" aca="1" ref="AY62" ca="1">_xlfn.IFS($D62&lt;=AY$7,0,$G62&gt;AY$7,0,AND(AY$7&gt;$G62,AY$7&lt;$H62),$N62/12*0.5,$H62&lt;AY$7,$N62/12)</f>
        <v>129.16666666666666</v>
      </c>
    </row>
    <row r="63" spans="2:51" ht="13" x14ac:dyDescent="0.15">
      <c r="B63" s="87">
        <v>56</v>
      </c>
      <c r="C63" s="87" t="s">
        <v>30</v>
      </c>
      <c r="D63" s="88" t="s">
        <v>19</v>
      </c>
      <c r="E63" s="110">
        <v>45762</v>
      </c>
      <c r="F63" s="108" t="s">
        <v>7</v>
      </c>
      <c r="G63" s="21">
        <f>E63+'Assumptions (START HERE)'!$C$17</f>
        <v>45942</v>
      </c>
      <c r="H63" s="21">
        <f>E63+'Assumptions (START HERE)'!$C$18</f>
        <v>46032</v>
      </c>
      <c r="I63" s="91"/>
      <c r="J63" s="23" cm="1">
        <f t="array" aca="1" ref="J63" ca="1">IF(ISBLANK(I63),
INDEX('Assumptions (START HERE)'!$B$23:$E$26,
MATCH(MID(CELL("filename",$A$1),FIND("]",CELL("filename",$A$1))+1,255),'Assumptions (START HERE)'!$B$23:$B$26,0),
MATCH(J$3,'Assumptions (START HERE)'!$B$23:$E$23,0)),I63)</f>
        <v>1350</v>
      </c>
      <c r="K63" s="91"/>
      <c r="L63" s="23" cm="1">
        <f t="array" aca="1" ref="L63" ca="1">IF(ISBLANK(K63),
INDEX('Assumptions (START HERE)'!$B$23:$E$26,
MATCH(MID(CELL("filename",$A$1),FIND("]",CELL("filename",$A$1))+1,255),'Assumptions (START HERE)'!$B$23:$B$26,0),
MATCH(L$3,'Assumptions (START HERE)'!$B$23:$E$23,0)),K63)</f>
        <v>1500</v>
      </c>
      <c r="M63" s="91"/>
      <c r="N63" s="23" cm="1">
        <f t="array" aca="1" ref="N63" ca="1">IF(ISBLANK(M63),
INDEX('Assumptions (START HERE)'!$B$23:$E$26,
MATCH(MID(CELL("filename",$A$1),FIND("]",CELL("filename",$A$1))+1,255),'Assumptions (START HERE)'!$B$23:$B$26,0),
MATCH(N$3,'Assumptions (START HERE)'!$B$23:$E$23,0)),M63)</f>
        <v>1550</v>
      </c>
      <c r="P63" s="23" cm="1">
        <f t="array" aca="1" ref="P63" ca="1">_xlfn.IFS($D63&lt;=P$7,0,$G63&gt;P$7,0,AND(P$7&gt;$G63,P$7&lt;$H63),$J63/12*0.5,$H63&lt;P$7,$J63/12)</f>
        <v>0</v>
      </c>
      <c r="Q63" s="23" cm="1">
        <f t="array" aca="1" ref="Q63" ca="1">_xlfn.IFS($D63&lt;=Q$7,0,$G63&gt;Q$7,0,AND(Q$7&gt;$G63,Q$7&lt;$H63),$J63/12*0.5,$H63&lt;Q$7,$J63/12)</f>
        <v>0</v>
      </c>
      <c r="R63" s="23" cm="1">
        <f t="array" aca="1" ref="R63" ca="1">_xlfn.IFS($D63&lt;=R$7,0,$G63&gt;R$7,0,AND(R$7&gt;$G63,R$7&lt;$H63),$J63/12*0.5,$H63&lt;R$7,$J63/12)</f>
        <v>0</v>
      </c>
      <c r="S63" s="23" cm="1">
        <f t="array" aca="1" ref="S63" ca="1">_xlfn.IFS($D63&lt;=S$7,0,$G63&gt;S$7,0,AND(S$7&gt;$G63,S$7&lt;$H63),$J63/12*0.5,$H63&lt;S$7,$J63/12)</f>
        <v>0</v>
      </c>
      <c r="T63" s="23" cm="1">
        <f t="array" aca="1" ref="T63" ca="1">_xlfn.IFS($D63&lt;=T$7,0,$G63&gt;T$7,0,AND(T$7&gt;$G63,T$7&lt;$H63),$J63/12*0.5,$H63&lt;T$7,$J63/12)</f>
        <v>0</v>
      </c>
      <c r="U63" s="23" cm="1">
        <f t="array" aca="1" ref="U63" ca="1">_xlfn.IFS($D63&lt;=U$7,0,$G63&gt;U$7,0,AND(U$7&gt;$G63,U$7&lt;$H63),$J63/12*0.5,$H63&lt;U$7,$J63/12)</f>
        <v>0</v>
      </c>
      <c r="V63" s="23" cm="1">
        <f t="array" aca="1" ref="V63" ca="1">_xlfn.IFS($D63&lt;=V$7,0,$G63&gt;V$7,0,AND(V$7&gt;$G63,V$7&lt;$H63),$J63/12*0.5,$H63&lt;V$7,$J63/12)</f>
        <v>0</v>
      </c>
      <c r="W63" s="23" cm="1">
        <f t="array" aca="1" ref="W63" ca="1">_xlfn.IFS($D63&lt;=W$7,0,$G63&gt;W$7,0,AND(W$7&gt;$G63,W$7&lt;$H63),$J63/12*0.5,$H63&lt;W$7,$J63/12)</f>
        <v>0</v>
      </c>
      <c r="X63" s="23" cm="1">
        <f t="array" aca="1" ref="X63" ca="1">_xlfn.IFS($D63&lt;=X$7,0,$G63&gt;X$7,0,AND(X$7&gt;$G63,X$7&lt;$H63),$J63/12*0.5,$H63&lt;X$7,$J63/12)</f>
        <v>0</v>
      </c>
      <c r="Y63" s="23" cm="1">
        <f t="array" aca="1" ref="Y63" ca="1">_xlfn.IFS($D63&lt;=Y$7,0,$G63&gt;Y$7,0,AND(Y$7&gt;$G63,Y$7&lt;$H63),$J63/12*0.5,$H63&lt;Y$7,$J63/12)</f>
        <v>0</v>
      </c>
      <c r="Z63" s="23" cm="1">
        <f t="array" aca="1" ref="Z63" ca="1">_xlfn.IFS($D63&lt;=Z$7,0,$G63&gt;Z$7,0,AND(Z$7&gt;$G63,Z$7&lt;$H63),$J63/12*0.5,$H63&lt;Z$7,$J63/12)</f>
        <v>56.25</v>
      </c>
      <c r="AA63" s="23" cm="1">
        <f t="array" aca="1" ref="AA63" ca="1">_xlfn.IFS($D63&lt;=AA$7,0,$G63&gt;AA$7,0,AND(AA$7&gt;$G63,AA$7&lt;$H63),$J63/12*0.5,$H63&lt;AA$7,$J63/12)</f>
        <v>56.25</v>
      </c>
      <c r="AB63" s="23" cm="1">
        <f t="array" aca="1" ref="AB63" ca="1">_xlfn.IFS($D63&lt;=AB$7,0,$G63&gt;AB$7,0,AND(AB$7&gt;$G63,AB$7&lt;$H63),$J63/12*0.5,$H63&lt;AB$7,$J63/12)</f>
        <v>56.25</v>
      </c>
      <c r="AC63" s="23" cm="1">
        <f t="array" aca="1" ref="AC63" ca="1">_xlfn.IFS($D63&lt;=AC$7,0,$G63&gt;AC$7,0,AND(AC$7&gt;$G63,AC$7&lt;$H63),$L63/12*0.5,$H63&lt;AC$7,$L63/12)</f>
        <v>125</v>
      </c>
      <c r="AD63" s="23" cm="1">
        <f t="array" aca="1" ref="AD63" ca="1">_xlfn.IFS($D63&lt;=AD$7,0,$G63&gt;AD$7,0,AND(AD$7&gt;$G63,AD$7&lt;$H63),$L63/12*0.5,$H63&lt;AD$7,$L63/12)</f>
        <v>125</v>
      </c>
      <c r="AE63" s="23" cm="1">
        <f t="array" aca="1" ref="AE63" ca="1">_xlfn.IFS($D63&lt;=AE$7,0,$G63&gt;AE$7,0,AND(AE$7&gt;$G63,AE$7&lt;$H63),$L63/12*0.5,$H63&lt;AE$7,$L63/12)</f>
        <v>125</v>
      </c>
      <c r="AF63" s="23" cm="1">
        <f t="array" aca="1" ref="AF63" ca="1">_xlfn.IFS($D63&lt;=AF$7,0,$G63&gt;AF$7,0,AND(AF$7&gt;$G63,AF$7&lt;$H63),$L63/12*0.5,$H63&lt;AF$7,$L63/12)</f>
        <v>125</v>
      </c>
      <c r="AG63" s="23" cm="1">
        <f t="array" aca="1" ref="AG63" ca="1">_xlfn.IFS($D63&lt;=AG$7,0,$G63&gt;AG$7,0,AND(AG$7&gt;$G63,AG$7&lt;$H63),$L63/12*0.5,$H63&lt;AG$7,$L63/12)</f>
        <v>125</v>
      </c>
      <c r="AH63" s="23" cm="1">
        <f t="array" aca="1" ref="AH63" ca="1">_xlfn.IFS($D63&lt;=AH$7,0,$G63&gt;AH$7,0,AND(AH$7&gt;$G63,AH$7&lt;$H63),$L63/12*0.5,$H63&lt;AH$7,$L63/12)</f>
        <v>125</v>
      </c>
      <c r="AI63" s="23" cm="1">
        <f t="array" aca="1" ref="AI63" ca="1">_xlfn.IFS($D63&lt;=AI$7,0,$G63&gt;AI$7,0,AND(AI$7&gt;$G63,AI$7&lt;$H63),$L63/12*0.5,$H63&lt;AI$7,$L63/12)</f>
        <v>125</v>
      </c>
      <c r="AJ63" s="23" cm="1">
        <f t="array" aca="1" ref="AJ63" ca="1">_xlfn.IFS($D63&lt;=AJ$7,0,$G63&gt;AJ$7,0,AND(AJ$7&gt;$G63,AJ$7&lt;$H63),$L63/12*0.5,$H63&lt;AJ$7,$L63/12)</f>
        <v>125</v>
      </c>
      <c r="AK63" s="23" cm="1">
        <f t="array" aca="1" ref="AK63" ca="1">_xlfn.IFS($D63&lt;=AK$7,0,$G63&gt;AK$7,0,AND(AK$7&gt;$G63,AK$7&lt;$H63),$L63/12*0.5,$H63&lt;AK$7,$L63/12)</f>
        <v>125</v>
      </c>
      <c r="AL63" s="23" cm="1">
        <f t="array" aca="1" ref="AL63" ca="1">_xlfn.IFS($D63&lt;=AL$7,0,$G63&gt;AL$7,0,AND(AL$7&gt;$G63,AL$7&lt;$H63),$L63/12*0.5,$H63&lt;AL$7,$L63/12)</f>
        <v>125</v>
      </c>
      <c r="AM63" s="23" cm="1">
        <f t="array" aca="1" ref="AM63" ca="1">_xlfn.IFS($D63&lt;=AM$7,0,$G63&gt;AM$7,0,AND(AM$7&gt;$G63,AM$7&lt;$H63),$L63/12*0.5,$H63&lt;AM$7,$L63/12)</f>
        <v>125</v>
      </c>
      <c r="AN63" s="23" cm="1">
        <f t="array" aca="1" ref="AN63" ca="1">_xlfn.IFS($D63&lt;=AN$7,0,$G63&gt;AN$7,0,AND(AN$7&gt;$G63,AN$7&lt;$H63),$L63/12*0.5,$H63&lt;AN$7,$L63/12)</f>
        <v>125</v>
      </c>
      <c r="AO63" s="23" cm="1">
        <f t="array" aca="1" ref="AO63" ca="1">_xlfn.IFS($D63&lt;=AO$7,0,$G63&gt;AO$7,0,AND(AO$7&gt;$G63,AO$7&lt;$H63),$N63/12*0.5,$H63&lt;AO$7,$N63/12)</f>
        <v>129.16666666666666</v>
      </c>
      <c r="AP63" s="23" cm="1">
        <f t="array" aca="1" ref="AP63" ca="1">_xlfn.IFS($D63&lt;=AP$7,0,$G63&gt;AP$7,0,AND(AP$7&gt;$G63,AP$7&lt;$H63),$N63/12*0.5,$H63&lt;AP$7,$N63/12)</f>
        <v>129.16666666666666</v>
      </c>
      <c r="AQ63" s="23" cm="1">
        <f t="array" aca="1" ref="AQ63" ca="1">_xlfn.IFS($D63&lt;=AQ$7,0,$G63&gt;AQ$7,0,AND(AQ$7&gt;$G63,AQ$7&lt;$H63),$N63/12*0.5,$H63&lt;AQ$7,$N63/12)</f>
        <v>129.16666666666666</v>
      </c>
      <c r="AR63" s="23" cm="1">
        <f t="array" aca="1" ref="AR63" ca="1">_xlfn.IFS($D63&lt;=AR$7,0,$G63&gt;AR$7,0,AND(AR$7&gt;$G63,AR$7&lt;$H63),$N63/12*0.5,$H63&lt;AR$7,$N63/12)</f>
        <v>129.16666666666666</v>
      </c>
      <c r="AS63" s="23" cm="1">
        <f t="array" aca="1" ref="AS63" ca="1">_xlfn.IFS($D63&lt;=AS$7,0,$G63&gt;AS$7,0,AND(AS$7&gt;$G63,AS$7&lt;$H63),$N63/12*0.5,$H63&lt;AS$7,$N63/12)</f>
        <v>129.16666666666666</v>
      </c>
      <c r="AT63" s="23" cm="1">
        <f t="array" aca="1" ref="AT63" ca="1">_xlfn.IFS($D63&lt;=AT$7,0,$G63&gt;AT$7,0,AND(AT$7&gt;$G63,AT$7&lt;$H63),$N63/12*0.5,$H63&lt;AT$7,$N63/12)</f>
        <v>129.16666666666666</v>
      </c>
      <c r="AU63" s="23" cm="1">
        <f t="array" aca="1" ref="AU63" ca="1">_xlfn.IFS($D63&lt;=AU$7,0,$G63&gt;AU$7,0,AND(AU$7&gt;$G63,AU$7&lt;$H63),$N63/12*0.5,$H63&lt;AU$7,$N63/12)</f>
        <v>129.16666666666666</v>
      </c>
      <c r="AV63" s="23" cm="1">
        <f t="array" aca="1" ref="AV63" ca="1">_xlfn.IFS($D63&lt;=AV$7,0,$G63&gt;AV$7,0,AND(AV$7&gt;$G63,AV$7&lt;$H63),$N63/12*0.5,$H63&lt;AV$7,$N63/12)</f>
        <v>129.16666666666666</v>
      </c>
      <c r="AW63" s="23" cm="1">
        <f t="array" aca="1" ref="AW63" ca="1">_xlfn.IFS($D63&lt;=AW$7,0,$G63&gt;AW$7,0,AND(AW$7&gt;$G63,AW$7&lt;$H63),$N63/12*0.5,$H63&lt;AW$7,$N63/12)</f>
        <v>129.16666666666666</v>
      </c>
      <c r="AX63" s="23" cm="1">
        <f t="array" aca="1" ref="AX63" ca="1">_xlfn.IFS($D63&lt;=AX$7,0,$G63&gt;AX$7,0,AND(AX$7&gt;$G63,AX$7&lt;$H63),$N63/12*0.5,$H63&lt;AX$7,$N63/12)</f>
        <v>129.16666666666666</v>
      </c>
      <c r="AY63" s="23" cm="1">
        <f t="array" aca="1" ref="AY63" ca="1">_xlfn.IFS($D63&lt;=AY$7,0,$G63&gt;AY$7,0,AND(AY$7&gt;$G63,AY$7&lt;$H63),$N63/12*0.5,$H63&lt;AY$7,$N63/12)</f>
        <v>129.16666666666666</v>
      </c>
    </row>
    <row r="64" spans="2:51" ht="13" x14ac:dyDescent="0.15">
      <c r="B64" s="87">
        <v>57</v>
      </c>
      <c r="C64" s="87" t="s">
        <v>30</v>
      </c>
      <c r="D64" s="88" t="s">
        <v>18</v>
      </c>
      <c r="E64" s="110">
        <v>45762</v>
      </c>
      <c r="F64" s="108" t="s">
        <v>7</v>
      </c>
      <c r="G64" s="21">
        <f>E64+'Assumptions (START HERE)'!$C$17</f>
        <v>45942</v>
      </c>
      <c r="H64" s="21">
        <f>E64+'Assumptions (START HERE)'!$C$18</f>
        <v>46032</v>
      </c>
      <c r="I64" s="91"/>
      <c r="J64" s="23" cm="1">
        <f t="array" aca="1" ref="J64" ca="1">IF(ISBLANK(I64),
INDEX('Assumptions (START HERE)'!$B$23:$E$26,
MATCH(MID(CELL("filename",$A$1),FIND("]",CELL("filename",$A$1))+1,255),'Assumptions (START HERE)'!$B$23:$B$26,0),
MATCH(J$3,'Assumptions (START HERE)'!$B$23:$E$23,0)),I64)</f>
        <v>1350</v>
      </c>
      <c r="K64" s="91"/>
      <c r="L64" s="23" cm="1">
        <f t="array" aca="1" ref="L64" ca="1">IF(ISBLANK(K64),
INDEX('Assumptions (START HERE)'!$B$23:$E$26,
MATCH(MID(CELL("filename",$A$1),FIND("]",CELL("filename",$A$1))+1,255),'Assumptions (START HERE)'!$B$23:$B$26,0),
MATCH(L$3,'Assumptions (START HERE)'!$B$23:$E$23,0)),K64)</f>
        <v>1500</v>
      </c>
      <c r="M64" s="91"/>
      <c r="N64" s="23" cm="1">
        <f t="array" aca="1" ref="N64" ca="1">IF(ISBLANK(M64),
INDEX('Assumptions (START HERE)'!$B$23:$E$26,
MATCH(MID(CELL("filename",$A$1),FIND("]",CELL("filename",$A$1))+1,255),'Assumptions (START HERE)'!$B$23:$B$26,0),
MATCH(N$3,'Assumptions (START HERE)'!$B$23:$E$23,0)),M64)</f>
        <v>1550</v>
      </c>
      <c r="P64" s="23" cm="1">
        <f t="array" aca="1" ref="P64" ca="1">_xlfn.IFS($D64&lt;=P$7,0,$G64&gt;P$7,0,AND(P$7&gt;$G64,P$7&lt;$H64),$J64/12*0.5,$H64&lt;P$7,$J64/12)</f>
        <v>0</v>
      </c>
      <c r="Q64" s="23" cm="1">
        <f t="array" aca="1" ref="Q64" ca="1">_xlfn.IFS($D64&lt;=Q$7,0,$G64&gt;Q$7,0,AND(Q$7&gt;$G64,Q$7&lt;$H64),$J64/12*0.5,$H64&lt;Q$7,$J64/12)</f>
        <v>0</v>
      </c>
      <c r="R64" s="23" cm="1">
        <f t="array" aca="1" ref="R64" ca="1">_xlfn.IFS($D64&lt;=R$7,0,$G64&gt;R$7,0,AND(R$7&gt;$G64,R$7&lt;$H64),$J64/12*0.5,$H64&lt;R$7,$J64/12)</f>
        <v>0</v>
      </c>
      <c r="S64" s="23" cm="1">
        <f t="array" aca="1" ref="S64" ca="1">_xlfn.IFS($D64&lt;=S$7,0,$G64&gt;S$7,0,AND(S$7&gt;$G64,S$7&lt;$H64),$J64/12*0.5,$H64&lt;S$7,$J64/12)</f>
        <v>0</v>
      </c>
      <c r="T64" s="23" cm="1">
        <f t="array" aca="1" ref="T64" ca="1">_xlfn.IFS($D64&lt;=T$7,0,$G64&gt;T$7,0,AND(T$7&gt;$G64,T$7&lt;$H64),$J64/12*0.5,$H64&lt;T$7,$J64/12)</f>
        <v>0</v>
      </c>
      <c r="U64" s="23" cm="1">
        <f t="array" aca="1" ref="U64" ca="1">_xlfn.IFS($D64&lt;=U$7,0,$G64&gt;U$7,0,AND(U$7&gt;$G64,U$7&lt;$H64),$J64/12*0.5,$H64&lt;U$7,$J64/12)</f>
        <v>0</v>
      </c>
      <c r="V64" s="23" cm="1">
        <f t="array" aca="1" ref="V64" ca="1">_xlfn.IFS($D64&lt;=V$7,0,$G64&gt;V$7,0,AND(V$7&gt;$G64,V$7&lt;$H64),$J64/12*0.5,$H64&lt;V$7,$J64/12)</f>
        <v>0</v>
      </c>
      <c r="W64" s="23" cm="1">
        <f t="array" aca="1" ref="W64" ca="1">_xlfn.IFS($D64&lt;=W$7,0,$G64&gt;W$7,0,AND(W$7&gt;$G64,W$7&lt;$H64),$J64/12*0.5,$H64&lt;W$7,$J64/12)</f>
        <v>0</v>
      </c>
      <c r="X64" s="23" cm="1">
        <f t="array" aca="1" ref="X64" ca="1">_xlfn.IFS($D64&lt;=X$7,0,$G64&gt;X$7,0,AND(X$7&gt;$G64,X$7&lt;$H64),$J64/12*0.5,$H64&lt;X$7,$J64/12)</f>
        <v>0</v>
      </c>
      <c r="Y64" s="23" cm="1">
        <f t="array" aca="1" ref="Y64" ca="1">_xlfn.IFS($D64&lt;=Y$7,0,$G64&gt;Y$7,0,AND(Y$7&gt;$G64,Y$7&lt;$H64),$J64/12*0.5,$H64&lt;Y$7,$J64/12)</f>
        <v>0</v>
      </c>
      <c r="Z64" s="23" cm="1">
        <f t="array" aca="1" ref="Z64" ca="1">_xlfn.IFS($D64&lt;=Z$7,0,$G64&gt;Z$7,0,AND(Z$7&gt;$G64,Z$7&lt;$H64),$J64/12*0.5,$H64&lt;Z$7,$J64/12)</f>
        <v>56.25</v>
      </c>
      <c r="AA64" s="23" cm="1">
        <f t="array" aca="1" ref="AA64" ca="1">_xlfn.IFS($D64&lt;=AA$7,0,$G64&gt;AA$7,0,AND(AA$7&gt;$G64,AA$7&lt;$H64),$J64/12*0.5,$H64&lt;AA$7,$J64/12)</f>
        <v>56.25</v>
      </c>
      <c r="AB64" s="23" cm="1">
        <f t="array" aca="1" ref="AB64" ca="1">_xlfn.IFS($D64&lt;=AB$7,0,$G64&gt;AB$7,0,AND(AB$7&gt;$G64,AB$7&lt;$H64),$J64/12*0.5,$H64&lt;AB$7,$J64/12)</f>
        <v>56.25</v>
      </c>
      <c r="AC64" s="23" cm="1">
        <f t="array" aca="1" ref="AC64" ca="1">_xlfn.IFS($D64&lt;=AC$7,0,$G64&gt;AC$7,0,AND(AC$7&gt;$G64,AC$7&lt;$H64),$L64/12*0.5,$H64&lt;AC$7,$L64/12)</f>
        <v>125</v>
      </c>
      <c r="AD64" s="23" cm="1">
        <f t="array" aca="1" ref="AD64" ca="1">_xlfn.IFS($D64&lt;=AD$7,0,$G64&gt;AD$7,0,AND(AD$7&gt;$G64,AD$7&lt;$H64),$L64/12*0.5,$H64&lt;AD$7,$L64/12)</f>
        <v>125</v>
      </c>
      <c r="AE64" s="23" cm="1">
        <f t="array" aca="1" ref="AE64" ca="1">_xlfn.IFS($D64&lt;=AE$7,0,$G64&gt;AE$7,0,AND(AE$7&gt;$G64,AE$7&lt;$H64),$L64/12*0.5,$H64&lt;AE$7,$L64/12)</f>
        <v>125</v>
      </c>
      <c r="AF64" s="23" cm="1">
        <f t="array" aca="1" ref="AF64" ca="1">_xlfn.IFS($D64&lt;=AF$7,0,$G64&gt;AF$7,0,AND(AF$7&gt;$G64,AF$7&lt;$H64),$L64/12*0.5,$H64&lt;AF$7,$L64/12)</f>
        <v>125</v>
      </c>
      <c r="AG64" s="23" cm="1">
        <f t="array" aca="1" ref="AG64" ca="1">_xlfn.IFS($D64&lt;=AG$7,0,$G64&gt;AG$7,0,AND(AG$7&gt;$G64,AG$7&lt;$H64),$L64/12*0.5,$H64&lt;AG$7,$L64/12)</f>
        <v>125</v>
      </c>
      <c r="AH64" s="23" cm="1">
        <f t="array" aca="1" ref="AH64" ca="1">_xlfn.IFS($D64&lt;=AH$7,0,$G64&gt;AH$7,0,AND(AH$7&gt;$G64,AH$7&lt;$H64),$L64/12*0.5,$H64&lt;AH$7,$L64/12)</f>
        <v>125</v>
      </c>
      <c r="AI64" s="23" cm="1">
        <f t="array" aca="1" ref="AI64" ca="1">_xlfn.IFS($D64&lt;=AI$7,0,$G64&gt;AI$7,0,AND(AI$7&gt;$G64,AI$7&lt;$H64),$L64/12*0.5,$H64&lt;AI$7,$L64/12)</f>
        <v>125</v>
      </c>
      <c r="AJ64" s="23" cm="1">
        <f t="array" aca="1" ref="AJ64" ca="1">_xlfn.IFS($D64&lt;=AJ$7,0,$G64&gt;AJ$7,0,AND(AJ$7&gt;$G64,AJ$7&lt;$H64),$L64/12*0.5,$H64&lt;AJ$7,$L64/12)</f>
        <v>125</v>
      </c>
      <c r="AK64" s="23" cm="1">
        <f t="array" aca="1" ref="AK64" ca="1">_xlfn.IFS($D64&lt;=AK$7,0,$G64&gt;AK$7,0,AND(AK$7&gt;$G64,AK$7&lt;$H64),$L64/12*0.5,$H64&lt;AK$7,$L64/12)</f>
        <v>125</v>
      </c>
      <c r="AL64" s="23" cm="1">
        <f t="array" aca="1" ref="AL64" ca="1">_xlfn.IFS($D64&lt;=AL$7,0,$G64&gt;AL$7,0,AND(AL$7&gt;$G64,AL$7&lt;$H64),$L64/12*0.5,$H64&lt;AL$7,$L64/12)</f>
        <v>125</v>
      </c>
      <c r="AM64" s="23" cm="1">
        <f t="array" aca="1" ref="AM64" ca="1">_xlfn.IFS($D64&lt;=AM$7,0,$G64&gt;AM$7,0,AND(AM$7&gt;$G64,AM$7&lt;$H64),$L64/12*0.5,$H64&lt;AM$7,$L64/12)</f>
        <v>125</v>
      </c>
      <c r="AN64" s="23" cm="1">
        <f t="array" aca="1" ref="AN64" ca="1">_xlfn.IFS($D64&lt;=AN$7,0,$G64&gt;AN$7,0,AND(AN$7&gt;$G64,AN$7&lt;$H64),$L64/12*0.5,$H64&lt;AN$7,$L64/12)</f>
        <v>125</v>
      </c>
      <c r="AO64" s="23" cm="1">
        <f t="array" aca="1" ref="AO64" ca="1">_xlfn.IFS($D64&lt;=AO$7,0,$G64&gt;AO$7,0,AND(AO$7&gt;$G64,AO$7&lt;$H64),$N64/12*0.5,$H64&lt;AO$7,$N64/12)</f>
        <v>129.16666666666666</v>
      </c>
      <c r="AP64" s="23" cm="1">
        <f t="array" aca="1" ref="AP64" ca="1">_xlfn.IFS($D64&lt;=AP$7,0,$G64&gt;AP$7,0,AND(AP$7&gt;$G64,AP$7&lt;$H64),$N64/12*0.5,$H64&lt;AP$7,$N64/12)</f>
        <v>129.16666666666666</v>
      </c>
      <c r="AQ64" s="23" cm="1">
        <f t="array" aca="1" ref="AQ64" ca="1">_xlfn.IFS($D64&lt;=AQ$7,0,$G64&gt;AQ$7,0,AND(AQ$7&gt;$G64,AQ$7&lt;$H64),$N64/12*0.5,$H64&lt;AQ$7,$N64/12)</f>
        <v>129.16666666666666</v>
      </c>
      <c r="AR64" s="23" cm="1">
        <f t="array" aca="1" ref="AR64" ca="1">_xlfn.IFS($D64&lt;=AR$7,0,$G64&gt;AR$7,0,AND(AR$7&gt;$G64,AR$7&lt;$H64),$N64/12*0.5,$H64&lt;AR$7,$N64/12)</f>
        <v>129.16666666666666</v>
      </c>
      <c r="AS64" s="23" cm="1">
        <f t="array" aca="1" ref="AS64" ca="1">_xlfn.IFS($D64&lt;=AS$7,0,$G64&gt;AS$7,0,AND(AS$7&gt;$G64,AS$7&lt;$H64),$N64/12*0.5,$H64&lt;AS$7,$N64/12)</f>
        <v>129.16666666666666</v>
      </c>
      <c r="AT64" s="23" cm="1">
        <f t="array" aca="1" ref="AT64" ca="1">_xlfn.IFS($D64&lt;=AT$7,0,$G64&gt;AT$7,0,AND(AT$7&gt;$G64,AT$7&lt;$H64),$N64/12*0.5,$H64&lt;AT$7,$N64/12)</f>
        <v>129.16666666666666</v>
      </c>
      <c r="AU64" s="23" cm="1">
        <f t="array" aca="1" ref="AU64" ca="1">_xlfn.IFS($D64&lt;=AU$7,0,$G64&gt;AU$7,0,AND(AU$7&gt;$G64,AU$7&lt;$H64),$N64/12*0.5,$H64&lt;AU$7,$N64/12)</f>
        <v>129.16666666666666</v>
      </c>
      <c r="AV64" s="23" cm="1">
        <f t="array" aca="1" ref="AV64" ca="1">_xlfn.IFS($D64&lt;=AV$7,0,$G64&gt;AV$7,0,AND(AV$7&gt;$G64,AV$7&lt;$H64),$N64/12*0.5,$H64&lt;AV$7,$N64/12)</f>
        <v>129.16666666666666</v>
      </c>
      <c r="AW64" s="23" cm="1">
        <f t="array" aca="1" ref="AW64" ca="1">_xlfn.IFS($D64&lt;=AW$7,0,$G64&gt;AW$7,0,AND(AW$7&gt;$G64,AW$7&lt;$H64),$N64/12*0.5,$H64&lt;AW$7,$N64/12)</f>
        <v>129.16666666666666</v>
      </c>
      <c r="AX64" s="23" cm="1">
        <f t="array" aca="1" ref="AX64" ca="1">_xlfn.IFS($D64&lt;=AX$7,0,$G64&gt;AX$7,0,AND(AX$7&gt;$G64,AX$7&lt;$H64),$N64/12*0.5,$H64&lt;AX$7,$N64/12)</f>
        <v>129.16666666666666</v>
      </c>
      <c r="AY64" s="23" cm="1">
        <f t="array" aca="1" ref="AY64" ca="1">_xlfn.IFS($D64&lt;=AY$7,0,$G64&gt;AY$7,0,AND(AY$7&gt;$G64,AY$7&lt;$H64),$N64/12*0.5,$H64&lt;AY$7,$N64/12)</f>
        <v>129.16666666666666</v>
      </c>
    </row>
    <row r="65" spans="2:51" ht="13" x14ac:dyDescent="0.15">
      <c r="B65" s="87">
        <v>58</v>
      </c>
      <c r="C65" s="87" t="s">
        <v>30</v>
      </c>
      <c r="D65" s="88" t="s">
        <v>18</v>
      </c>
      <c r="E65" s="110">
        <v>45762</v>
      </c>
      <c r="F65" s="108">
        <v>46006</v>
      </c>
      <c r="G65" s="21">
        <f>E65+'Assumptions (START HERE)'!$C$17</f>
        <v>45942</v>
      </c>
      <c r="H65" s="21">
        <f>E65+'Assumptions (START HERE)'!$C$18</f>
        <v>46032</v>
      </c>
      <c r="I65" s="91"/>
      <c r="J65" s="23" cm="1">
        <f t="array" aca="1" ref="J65" ca="1">IF(ISBLANK(I65),
INDEX('Assumptions (START HERE)'!$B$23:$E$26,
MATCH(MID(CELL("filename",$A$1),FIND("]",CELL("filename",$A$1))+1,255),'Assumptions (START HERE)'!$B$23:$B$26,0),
MATCH(J$3,'Assumptions (START HERE)'!$B$23:$E$23,0)),I65)</f>
        <v>1350</v>
      </c>
      <c r="K65" s="91"/>
      <c r="L65" s="23" cm="1">
        <f t="array" aca="1" ref="L65" ca="1">IF(ISBLANK(K65),
INDEX('Assumptions (START HERE)'!$B$23:$E$26,
MATCH(MID(CELL("filename",$A$1),FIND("]",CELL("filename",$A$1))+1,255),'Assumptions (START HERE)'!$B$23:$B$26,0),
MATCH(L$3,'Assumptions (START HERE)'!$B$23:$E$23,0)),K65)</f>
        <v>1500</v>
      </c>
      <c r="M65" s="91"/>
      <c r="N65" s="23" cm="1">
        <f t="array" aca="1" ref="N65" ca="1">IF(ISBLANK(M65),
INDEX('Assumptions (START HERE)'!$B$23:$E$26,
MATCH(MID(CELL("filename",$A$1),FIND("]",CELL("filename",$A$1))+1,255),'Assumptions (START HERE)'!$B$23:$B$26,0),
MATCH(N$3,'Assumptions (START HERE)'!$B$23:$E$23,0)),M65)</f>
        <v>1550</v>
      </c>
      <c r="P65" s="23" cm="1">
        <f t="array" aca="1" ref="P65" ca="1">_xlfn.IFS($D65&lt;=P$7,0,$G65&gt;P$7,0,AND(P$7&gt;$G65,P$7&lt;$H65),$J65/12*0.5,$H65&lt;P$7,$J65/12)</f>
        <v>0</v>
      </c>
      <c r="Q65" s="23" cm="1">
        <f t="array" aca="1" ref="Q65" ca="1">_xlfn.IFS($D65&lt;=Q$7,0,$G65&gt;Q$7,0,AND(Q$7&gt;$G65,Q$7&lt;$H65),$J65/12*0.5,$H65&lt;Q$7,$J65/12)</f>
        <v>0</v>
      </c>
      <c r="R65" s="23" cm="1">
        <f t="array" aca="1" ref="R65" ca="1">_xlfn.IFS($D65&lt;=R$7,0,$G65&gt;R$7,0,AND(R$7&gt;$G65,R$7&lt;$H65),$J65/12*0.5,$H65&lt;R$7,$J65/12)</f>
        <v>0</v>
      </c>
      <c r="S65" s="23" cm="1">
        <f t="array" aca="1" ref="S65" ca="1">_xlfn.IFS($D65&lt;=S$7,0,$G65&gt;S$7,0,AND(S$7&gt;$G65,S$7&lt;$H65),$J65/12*0.5,$H65&lt;S$7,$J65/12)</f>
        <v>0</v>
      </c>
      <c r="T65" s="23" cm="1">
        <f t="array" aca="1" ref="T65" ca="1">_xlfn.IFS($D65&lt;=T$7,0,$G65&gt;T$7,0,AND(T$7&gt;$G65,T$7&lt;$H65),$J65/12*0.5,$H65&lt;T$7,$J65/12)</f>
        <v>0</v>
      </c>
      <c r="U65" s="23" cm="1">
        <f t="array" aca="1" ref="U65" ca="1">_xlfn.IFS($D65&lt;=U$7,0,$G65&gt;U$7,0,AND(U$7&gt;$G65,U$7&lt;$H65),$J65/12*0.5,$H65&lt;U$7,$J65/12)</f>
        <v>0</v>
      </c>
      <c r="V65" s="23" cm="1">
        <f t="array" aca="1" ref="V65" ca="1">_xlfn.IFS($D65&lt;=V$7,0,$G65&gt;V$7,0,AND(V$7&gt;$G65,V$7&lt;$H65),$J65/12*0.5,$H65&lt;V$7,$J65/12)</f>
        <v>0</v>
      </c>
      <c r="W65" s="23" cm="1">
        <f t="array" aca="1" ref="W65" ca="1">_xlfn.IFS($D65&lt;=W$7,0,$G65&gt;W$7,0,AND(W$7&gt;$G65,W$7&lt;$H65),$J65/12*0.5,$H65&lt;W$7,$J65/12)</f>
        <v>0</v>
      </c>
      <c r="X65" s="23" cm="1">
        <f t="array" aca="1" ref="X65" ca="1">_xlfn.IFS($D65&lt;=X$7,0,$G65&gt;X$7,0,AND(X$7&gt;$G65,X$7&lt;$H65),$J65/12*0.5,$H65&lt;X$7,$J65/12)</f>
        <v>0</v>
      </c>
      <c r="Y65" s="23" cm="1">
        <f t="array" aca="1" ref="Y65" ca="1">_xlfn.IFS($D65&lt;=Y$7,0,$G65&gt;Y$7,0,AND(Y$7&gt;$G65,Y$7&lt;$H65),$J65/12*0.5,$H65&lt;Y$7,$J65/12)</f>
        <v>0</v>
      </c>
      <c r="Z65" s="23" cm="1">
        <f t="array" aca="1" ref="Z65" ca="1">_xlfn.IFS($D65&lt;=Z$7,0,$G65&gt;Z$7,0,AND(Z$7&gt;$G65,Z$7&lt;$H65),$J65/12*0.5,$H65&lt;Z$7,$J65/12)</f>
        <v>56.25</v>
      </c>
      <c r="AA65" s="23" cm="1">
        <f t="array" aca="1" ref="AA65" ca="1">_xlfn.IFS($D65&lt;=AA$7,0,$G65&gt;AA$7,0,AND(AA$7&gt;$G65,AA$7&lt;$H65),$J65/12*0.5,$H65&lt;AA$7,$J65/12)</f>
        <v>56.25</v>
      </c>
      <c r="AB65" s="23" cm="1">
        <f t="array" aca="1" ref="AB65" ca="1">_xlfn.IFS($D65&lt;=AB$7,0,$G65&gt;AB$7,0,AND(AB$7&gt;$G65,AB$7&lt;$H65),$J65/12*0.5,$H65&lt;AB$7,$J65/12)</f>
        <v>56.25</v>
      </c>
      <c r="AC65" s="23" cm="1">
        <f t="array" aca="1" ref="AC65" ca="1">_xlfn.IFS($D65&lt;=AC$7,0,$G65&gt;AC$7,0,AND(AC$7&gt;$G65,AC$7&lt;$H65),$L65/12*0.5,$H65&lt;AC$7,$L65/12)</f>
        <v>125</v>
      </c>
      <c r="AD65" s="23" cm="1">
        <f t="array" aca="1" ref="AD65" ca="1">_xlfn.IFS($D65&lt;=AD$7,0,$G65&gt;AD$7,0,AND(AD$7&gt;$G65,AD$7&lt;$H65),$L65/12*0.5,$H65&lt;AD$7,$L65/12)</f>
        <v>125</v>
      </c>
      <c r="AE65" s="23" cm="1">
        <f t="array" aca="1" ref="AE65" ca="1">_xlfn.IFS($D65&lt;=AE$7,0,$G65&gt;AE$7,0,AND(AE$7&gt;$G65,AE$7&lt;$H65),$L65/12*0.5,$H65&lt;AE$7,$L65/12)</f>
        <v>125</v>
      </c>
      <c r="AF65" s="23" cm="1">
        <f t="array" aca="1" ref="AF65" ca="1">_xlfn.IFS($D65&lt;=AF$7,0,$G65&gt;AF$7,0,AND(AF$7&gt;$G65,AF$7&lt;$H65),$L65/12*0.5,$H65&lt;AF$7,$L65/12)</f>
        <v>125</v>
      </c>
      <c r="AG65" s="23" cm="1">
        <f t="array" aca="1" ref="AG65" ca="1">_xlfn.IFS($D65&lt;=AG$7,0,$G65&gt;AG$7,0,AND(AG$7&gt;$G65,AG$7&lt;$H65),$L65/12*0.5,$H65&lt;AG$7,$L65/12)</f>
        <v>125</v>
      </c>
      <c r="AH65" s="23" cm="1">
        <f t="array" aca="1" ref="AH65" ca="1">_xlfn.IFS($D65&lt;=AH$7,0,$G65&gt;AH$7,0,AND(AH$7&gt;$G65,AH$7&lt;$H65),$L65/12*0.5,$H65&lt;AH$7,$L65/12)</f>
        <v>125</v>
      </c>
      <c r="AI65" s="23" cm="1">
        <f t="array" aca="1" ref="AI65" ca="1">_xlfn.IFS($D65&lt;=AI$7,0,$G65&gt;AI$7,0,AND(AI$7&gt;$G65,AI$7&lt;$H65),$L65/12*0.5,$H65&lt;AI$7,$L65/12)</f>
        <v>125</v>
      </c>
      <c r="AJ65" s="23" cm="1">
        <f t="array" aca="1" ref="AJ65" ca="1">_xlfn.IFS($D65&lt;=AJ$7,0,$G65&gt;AJ$7,0,AND(AJ$7&gt;$G65,AJ$7&lt;$H65),$L65/12*0.5,$H65&lt;AJ$7,$L65/12)</f>
        <v>125</v>
      </c>
      <c r="AK65" s="23" cm="1">
        <f t="array" aca="1" ref="AK65" ca="1">_xlfn.IFS($D65&lt;=AK$7,0,$G65&gt;AK$7,0,AND(AK$7&gt;$G65,AK$7&lt;$H65),$L65/12*0.5,$H65&lt;AK$7,$L65/12)</f>
        <v>125</v>
      </c>
      <c r="AL65" s="23" cm="1">
        <f t="array" aca="1" ref="AL65" ca="1">_xlfn.IFS($D65&lt;=AL$7,0,$G65&gt;AL$7,0,AND(AL$7&gt;$G65,AL$7&lt;$H65),$L65/12*0.5,$H65&lt;AL$7,$L65/12)</f>
        <v>125</v>
      </c>
      <c r="AM65" s="23" cm="1">
        <f t="array" aca="1" ref="AM65" ca="1">_xlfn.IFS($D65&lt;=AM$7,0,$G65&gt;AM$7,0,AND(AM$7&gt;$G65,AM$7&lt;$H65),$L65/12*0.5,$H65&lt;AM$7,$L65/12)</f>
        <v>125</v>
      </c>
      <c r="AN65" s="23" cm="1">
        <f t="array" aca="1" ref="AN65" ca="1">_xlfn.IFS($D65&lt;=AN$7,0,$G65&gt;AN$7,0,AND(AN$7&gt;$G65,AN$7&lt;$H65),$L65/12*0.5,$H65&lt;AN$7,$L65/12)</f>
        <v>125</v>
      </c>
      <c r="AO65" s="23" cm="1">
        <f t="array" aca="1" ref="AO65" ca="1">_xlfn.IFS($D65&lt;=AO$7,0,$G65&gt;AO$7,0,AND(AO$7&gt;$G65,AO$7&lt;$H65),$N65/12*0.5,$H65&lt;AO$7,$N65/12)</f>
        <v>129.16666666666666</v>
      </c>
      <c r="AP65" s="23" cm="1">
        <f t="array" aca="1" ref="AP65" ca="1">_xlfn.IFS($D65&lt;=AP$7,0,$G65&gt;AP$7,0,AND(AP$7&gt;$G65,AP$7&lt;$H65),$N65/12*0.5,$H65&lt;AP$7,$N65/12)</f>
        <v>129.16666666666666</v>
      </c>
      <c r="AQ65" s="23" cm="1">
        <f t="array" aca="1" ref="AQ65" ca="1">_xlfn.IFS($D65&lt;=AQ$7,0,$G65&gt;AQ$7,0,AND(AQ$7&gt;$G65,AQ$7&lt;$H65),$N65/12*0.5,$H65&lt;AQ$7,$N65/12)</f>
        <v>129.16666666666666</v>
      </c>
      <c r="AR65" s="23" cm="1">
        <f t="array" aca="1" ref="AR65" ca="1">_xlfn.IFS($D65&lt;=AR$7,0,$G65&gt;AR$7,0,AND(AR$7&gt;$G65,AR$7&lt;$H65),$N65/12*0.5,$H65&lt;AR$7,$N65/12)</f>
        <v>129.16666666666666</v>
      </c>
      <c r="AS65" s="23" cm="1">
        <f t="array" aca="1" ref="AS65" ca="1">_xlfn.IFS($D65&lt;=AS$7,0,$G65&gt;AS$7,0,AND(AS$7&gt;$G65,AS$7&lt;$H65),$N65/12*0.5,$H65&lt;AS$7,$N65/12)</f>
        <v>129.16666666666666</v>
      </c>
      <c r="AT65" s="23" cm="1">
        <f t="array" aca="1" ref="AT65" ca="1">_xlfn.IFS($D65&lt;=AT$7,0,$G65&gt;AT$7,0,AND(AT$7&gt;$G65,AT$7&lt;$H65),$N65/12*0.5,$H65&lt;AT$7,$N65/12)</f>
        <v>129.16666666666666</v>
      </c>
      <c r="AU65" s="23" cm="1">
        <f t="array" aca="1" ref="AU65" ca="1">_xlfn.IFS($D65&lt;=AU$7,0,$G65&gt;AU$7,0,AND(AU$7&gt;$G65,AU$7&lt;$H65),$N65/12*0.5,$H65&lt;AU$7,$N65/12)</f>
        <v>129.16666666666666</v>
      </c>
      <c r="AV65" s="23" cm="1">
        <f t="array" aca="1" ref="AV65" ca="1">_xlfn.IFS($D65&lt;=AV$7,0,$G65&gt;AV$7,0,AND(AV$7&gt;$G65,AV$7&lt;$H65),$N65/12*0.5,$H65&lt;AV$7,$N65/12)</f>
        <v>129.16666666666666</v>
      </c>
      <c r="AW65" s="23" cm="1">
        <f t="array" aca="1" ref="AW65" ca="1">_xlfn.IFS($D65&lt;=AW$7,0,$G65&gt;AW$7,0,AND(AW$7&gt;$G65,AW$7&lt;$H65),$N65/12*0.5,$H65&lt;AW$7,$N65/12)</f>
        <v>129.16666666666666</v>
      </c>
      <c r="AX65" s="23" cm="1">
        <f t="array" aca="1" ref="AX65" ca="1">_xlfn.IFS($D65&lt;=AX$7,0,$G65&gt;AX$7,0,AND(AX$7&gt;$G65,AX$7&lt;$H65),$N65/12*0.5,$H65&lt;AX$7,$N65/12)</f>
        <v>129.16666666666666</v>
      </c>
      <c r="AY65" s="23" cm="1">
        <f t="array" aca="1" ref="AY65" ca="1">_xlfn.IFS($D65&lt;=AY$7,0,$G65&gt;AY$7,0,AND(AY$7&gt;$G65,AY$7&lt;$H65),$N65/12*0.5,$H65&lt;AY$7,$N65/12)</f>
        <v>129.16666666666666</v>
      </c>
    </row>
    <row r="66" spans="2:51" ht="13" x14ac:dyDescent="0.15">
      <c r="B66" s="87">
        <v>59</v>
      </c>
      <c r="C66" s="87" t="s">
        <v>30</v>
      </c>
      <c r="D66" s="107" t="s">
        <v>17</v>
      </c>
      <c r="E66" s="110">
        <v>45762</v>
      </c>
      <c r="F66" s="108" t="s">
        <v>7</v>
      </c>
      <c r="G66" s="21">
        <f>E66+'Assumptions (START HERE)'!$C$17</f>
        <v>45942</v>
      </c>
      <c r="H66" s="21">
        <f>E66+'Assumptions (START HERE)'!$C$18</f>
        <v>46032</v>
      </c>
      <c r="I66" s="91"/>
      <c r="J66" s="23" cm="1">
        <f t="array" aca="1" ref="J66" ca="1">IF(ISBLANK(I66),
INDEX('Assumptions (START HERE)'!$B$23:$E$26,
MATCH(MID(CELL("filename",$A$1),FIND("]",CELL("filename",$A$1))+1,255),'Assumptions (START HERE)'!$B$23:$B$26,0),
MATCH(J$3,'Assumptions (START HERE)'!$B$23:$E$23,0)),I66)</f>
        <v>1350</v>
      </c>
      <c r="K66" s="91"/>
      <c r="L66" s="23" cm="1">
        <f t="array" aca="1" ref="L66" ca="1">IF(ISBLANK(K66),
INDEX('Assumptions (START HERE)'!$B$23:$E$26,
MATCH(MID(CELL("filename",$A$1),FIND("]",CELL("filename",$A$1))+1,255),'Assumptions (START HERE)'!$B$23:$B$26,0),
MATCH(L$3,'Assumptions (START HERE)'!$B$23:$E$23,0)),K66)</f>
        <v>1500</v>
      </c>
      <c r="M66" s="91"/>
      <c r="N66" s="23" cm="1">
        <f t="array" aca="1" ref="N66" ca="1">IF(ISBLANK(M66),
INDEX('Assumptions (START HERE)'!$B$23:$E$26,
MATCH(MID(CELL("filename",$A$1),FIND("]",CELL("filename",$A$1))+1,255),'Assumptions (START HERE)'!$B$23:$B$26,0),
MATCH(N$3,'Assumptions (START HERE)'!$B$23:$E$23,0)),M66)</f>
        <v>1550</v>
      </c>
      <c r="P66" s="23" cm="1">
        <f t="array" aca="1" ref="P66" ca="1">_xlfn.IFS($D66&lt;=P$7,0,$G66&gt;P$7,0,AND(P$7&gt;$G66,P$7&lt;$H66),$J66/12*0.5,$H66&lt;P$7,$J66/12)</f>
        <v>0</v>
      </c>
      <c r="Q66" s="23" cm="1">
        <f t="array" aca="1" ref="Q66" ca="1">_xlfn.IFS($D66&lt;=Q$7,0,$G66&gt;Q$7,0,AND(Q$7&gt;$G66,Q$7&lt;$H66),$J66/12*0.5,$H66&lt;Q$7,$J66/12)</f>
        <v>0</v>
      </c>
      <c r="R66" s="23" cm="1">
        <f t="array" aca="1" ref="R66" ca="1">_xlfn.IFS($D66&lt;=R$7,0,$G66&gt;R$7,0,AND(R$7&gt;$G66,R$7&lt;$H66),$J66/12*0.5,$H66&lt;R$7,$J66/12)</f>
        <v>0</v>
      </c>
      <c r="S66" s="23" cm="1">
        <f t="array" aca="1" ref="S66" ca="1">_xlfn.IFS($D66&lt;=S$7,0,$G66&gt;S$7,0,AND(S$7&gt;$G66,S$7&lt;$H66),$J66/12*0.5,$H66&lt;S$7,$J66/12)</f>
        <v>0</v>
      </c>
      <c r="T66" s="23" cm="1">
        <f t="array" aca="1" ref="T66" ca="1">_xlfn.IFS($D66&lt;=T$7,0,$G66&gt;T$7,0,AND(T$7&gt;$G66,T$7&lt;$H66),$J66/12*0.5,$H66&lt;T$7,$J66/12)</f>
        <v>0</v>
      </c>
      <c r="U66" s="23" cm="1">
        <f t="array" aca="1" ref="U66" ca="1">_xlfn.IFS($D66&lt;=U$7,0,$G66&gt;U$7,0,AND(U$7&gt;$G66,U$7&lt;$H66),$J66/12*0.5,$H66&lt;U$7,$J66/12)</f>
        <v>0</v>
      </c>
      <c r="V66" s="23" cm="1">
        <f t="array" aca="1" ref="V66" ca="1">_xlfn.IFS($D66&lt;=V$7,0,$G66&gt;V$7,0,AND(V$7&gt;$G66,V$7&lt;$H66),$J66/12*0.5,$H66&lt;V$7,$J66/12)</f>
        <v>0</v>
      </c>
      <c r="W66" s="23" cm="1">
        <f t="array" aca="1" ref="W66" ca="1">_xlfn.IFS($D66&lt;=W$7,0,$G66&gt;W$7,0,AND(W$7&gt;$G66,W$7&lt;$H66),$J66/12*0.5,$H66&lt;W$7,$J66/12)</f>
        <v>0</v>
      </c>
      <c r="X66" s="23" cm="1">
        <f t="array" aca="1" ref="X66" ca="1">_xlfn.IFS($D66&lt;=X$7,0,$G66&gt;X$7,0,AND(X$7&gt;$G66,X$7&lt;$H66),$J66/12*0.5,$H66&lt;X$7,$J66/12)</f>
        <v>0</v>
      </c>
      <c r="Y66" s="23" cm="1">
        <f t="array" aca="1" ref="Y66" ca="1">_xlfn.IFS($D66&lt;=Y$7,0,$G66&gt;Y$7,0,AND(Y$7&gt;$G66,Y$7&lt;$H66),$J66/12*0.5,$H66&lt;Y$7,$J66/12)</f>
        <v>0</v>
      </c>
      <c r="Z66" s="23" cm="1">
        <f t="array" aca="1" ref="Z66" ca="1">_xlfn.IFS($D66&lt;=Z$7,0,$G66&gt;Z$7,0,AND(Z$7&gt;$G66,Z$7&lt;$H66),$J66/12*0.5,$H66&lt;Z$7,$J66/12)</f>
        <v>56.25</v>
      </c>
      <c r="AA66" s="23" cm="1">
        <f t="array" aca="1" ref="AA66" ca="1">_xlfn.IFS($D66&lt;=AA$7,0,$G66&gt;AA$7,0,AND(AA$7&gt;$G66,AA$7&lt;$H66),$J66/12*0.5,$H66&lt;AA$7,$J66/12)</f>
        <v>56.25</v>
      </c>
      <c r="AB66" s="23" cm="1">
        <f t="array" aca="1" ref="AB66" ca="1">_xlfn.IFS($D66&lt;=AB$7,0,$G66&gt;AB$7,0,AND(AB$7&gt;$G66,AB$7&lt;$H66),$J66/12*0.5,$H66&lt;AB$7,$J66/12)</f>
        <v>56.25</v>
      </c>
      <c r="AC66" s="23" cm="1">
        <f t="array" aca="1" ref="AC66" ca="1">_xlfn.IFS($D66&lt;=AC$7,0,$G66&gt;AC$7,0,AND(AC$7&gt;$G66,AC$7&lt;$H66),$L66/12*0.5,$H66&lt;AC$7,$L66/12)</f>
        <v>125</v>
      </c>
      <c r="AD66" s="23" cm="1">
        <f t="array" aca="1" ref="AD66" ca="1">_xlfn.IFS($D66&lt;=AD$7,0,$G66&gt;AD$7,0,AND(AD$7&gt;$G66,AD$7&lt;$H66),$L66/12*0.5,$H66&lt;AD$7,$L66/12)</f>
        <v>125</v>
      </c>
      <c r="AE66" s="23" cm="1">
        <f t="array" aca="1" ref="AE66" ca="1">_xlfn.IFS($D66&lt;=AE$7,0,$G66&gt;AE$7,0,AND(AE$7&gt;$G66,AE$7&lt;$H66),$L66/12*0.5,$H66&lt;AE$7,$L66/12)</f>
        <v>125</v>
      </c>
      <c r="AF66" s="23" cm="1">
        <f t="array" aca="1" ref="AF66" ca="1">_xlfn.IFS($D66&lt;=AF$7,0,$G66&gt;AF$7,0,AND(AF$7&gt;$G66,AF$7&lt;$H66),$L66/12*0.5,$H66&lt;AF$7,$L66/12)</f>
        <v>125</v>
      </c>
      <c r="AG66" s="23" cm="1">
        <f t="array" aca="1" ref="AG66" ca="1">_xlfn.IFS($D66&lt;=AG$7,0,$G66&gt;AG$7,0,AND(AG$7&gt;$G66,AG$7&lt;$H66),$L66/12*0.5,$H66&lt;AG$7,$L66/12)</f>
        <v>125</v>
      </c>
      <c r="AH66" s="23" cm="1">
        <f t="array" aca="1" ref="AH66" ca="1">_xlfn.IFS($D66&lt;=AH$7,0,$G66&gt;AH$7,0,AND(AH$7&gt;$G66,AH$7&lt;$H66),$L66/12*0.5,$H66&lt;AH$7,$L66/12)</f>
        <v>125</v>
      </c>
      <c r="AI66" s="23" cm="1">
        <f t="array" aca="1" ref="AI66" ca="1">_xlfn.IFS($D66&lt;=AI$7,0,$G66&gt;AI$7,0,AND(AI$7&gt;$G66,AI$7&lt;$H66),$L66/12*0.5,$H66&lt;AI$7,$L66/12)</f>
        <v>125</v>
      </c>
      <c r="AJ66" s="23" cm="1">
        <f t="array" aca="1" ref="AJ66" ca="1">_xlfn.IFS($D66&lt;=AJ$7,0,$G66&gt;AJ$7,0,AND(AJ$7&gt;$G66,AJ$7&lt;$H66),$L66/12*0.5,$H66&lt;AJ$7,$L66/12)</f>
        <v>125</v>
      </c>
      <c r="AK66" s="23" cm="1">
        <f t="array" aca="1" ref="AK66" ca="1">_xlfn.IFS($D66&lt;=AK$7,0,$G66&gt;AK$7,0,AND(AK$7&gt;$G66,AK$7&lt;$H66),$L66/12*0.5,$H66&lt;AK$7,$L66/12)</f>
        <v>125</v>
      </c>
      <c r="AL66" s="23" cm="1">
        <f t="array" aca="1" ref="AL66" ca="1">_xlfn.IFS($D66&lt;=AL$7,0,$G66&gt;AL$7,0,AND(AL$7&gt;$G66,AL$7&lt;$H66),$L66/12*0.5,$H66&lt;AL$7,$L66/12)</f>
        <v>125</v>
      </c>
      <c r="AM66" s="23" cm="1">
        <f t="array" aca="1" ref="AM66" ca="1">_xlfn.IFS($D66&lt;=AM$7,0,$G66&gt;AM$7,0,AND(AM$7&gt;$G66,AM$7&lt;$H66),$L66/12*0.5,$H66&lt;AM$7,$L66/12)</f>
        <v>125</v>
      </c>
      <c r="AN66" s="23" cm="1">
        <f t="array" aca="1" ref="AN66" ca="1">_xlfn.IFS($D66&lt;=AN$7,0,$G66&gt;AN$7,0,AND(AN$7&gt;$G66,AN$7&lt;$H66),$L66/12*0.5,$H66&lt;AN$7,$L66/12)</f>
        <v>125</v>
      </c>
      <c r="AO66" s="23" cm="1">
        <f t="array" aca="1" ref="AO66" ca="1">_xlfn.IFS($D66&lt;=AO$7,0,$G66&gt;AO$7,0,AND(AO$7&gt;$G66,AO$7&lt;$H66),$N66/12*0.5,$H66&lt;AO$7,$N66/12)</f>
        <v>129.16666666666666</v>
      </c>
      <c r="AP66" s="23" cm="1">
        <f t="array" aca="1" ref="AP66" ca="1">_xlfn.IFS($D66&lt;=AP$7,0,$G66&gt;AP$7,0,AND(AP$7&gt;$G66,AP$7&lt;$H66),$N66/12*0.5,$H66&lt;AP$7,$N66/12)</f>
        <v>129.16666666666666</v>
      </c>
      <c r="AQ66" s="23" cm="1">
        <f t="array" aca="1" ref="AQ66" ca="1">_xlfn.IFS($D66&lt;=AQ$7,0,$G66&gt;AQ$7,0,AND(AQ$7&gt;$G66,AQ$7&lt;$H66),$N66/12*0.5,$H66&lt;AQ$7,$N66/12)</f>
        <v>129.16666666666666</v>
      </c>
      <c r="AR66" s="23" cm="1">
        <f t="array" aca="1" ref="AR66" ca="1">_xlfn.IFS($D66&lt;=AR$7,0,$G66&gt;AR$7,0,AND(AR$7&gt;$G66,AR$7&lt;$H66),$N66/12*0.5,$H66&lt;AR$7,$N66/12)</f>
        <v>129.16666666666666</v>
      </c>
      <c r="AS66" s="23" cm="1">
        <f t="array" aca="1" ref="AS66" ca="1">_xlfn.IFS($D66&lt;=AS$7,0,$G66&gt;AS$7,0,AND(AS$7&gt;$G66,AS$7&lt;$H66),$N66/12*0.5,$H66&lt;AS$7,$N66/12)</f>
        <v>129.16666666666666</v>
      </c>
      <c r="AT66" s="23" cm="1">
        <f t="array" aca="1" ref="AT66" ca="1">_xlfn.IFS($D66&lt;=AT$7,0,$G66&gt;AT$7,0,AND(AT$7&gt;$G66,AT$7&lt;$H66),$N66/12*0.5,$H66&lt;AT$7,$N66/12)</f>
        <v>129.16666666666666</v>
      </c>
      <c r="AU66" s="23" cm="1">
        <f t="array" aca="1" ref="AU66" ca="1">_xlfn.IFS($D66&lt;=AU$7,0,$G66&gt;AU$7,0,AND(AU$7&gt;$G66,AU$7&lt;$H66),$N66/12*0.5,$H66&lt;AU$7,$N66/12)</f>
        <v>129.16666666666666</v>
      </c>
      <c r="AV66" s="23" cm="1">
        <f t="array" aca="1" ref="AV66" ca="1">_xlfn.IFS($D66&lt;=AV$7,0,$G66&gt;AV$7,0,AND(AV$7&gt;$G66,AV$7&lt;$H66),$N66/12*0.5,$H66&lt;AV$7,$N66/12)</f>
        <v>129.16666666666666</v>
      </c>
      <c r="AW66" s="23" cm="1">
        <f t="array" aca="1" ref="AW66" ca="1">_xlfn.IFS($D66&lt;=AW$7,0,$G66&gt;AW$7,0,AND(AW$7&gt;$G66,AW$7&lt;$H66),$N66/12*0.5,$H66&lt;AW$7,$N66/12)</f>
        <v>129.16666666666666</v>
      </c>
      <c r="AX66" s="23" cm="1">
        <f t="array" aca="1" ref="AX66" ca="1">_xlfn.IFS($D66&lt;=AX$7,0,$G66&gt;AX$7,0,AND(AX$7&gt;$G66,AX$7&lt;$H66),$N66/12*0.5,$H66&lt;AX$7,$N66/12)</f>
        <v>129.16666666666666</v>
      </c>
      <c r="AY66" s="23" cm="1">
        <f t="array" aca="1" ref="AY66" ca="1">_xlfn.IFS($D66&lt;=AY$7,0,$G66&gt;AY$7,0,AND(AY$7&gt;$G66,AY$7&lt;$H66),$N66/12*0.5,$H66&lt;AY$7,$N66/12)</f>
        <v>129.16666666666666</v>
      </c>
    </row>
    <row r="67" spans="2:51" ht="13" x14ac:dyDescent="0.15">
      <c r="B67" s="87">
        <v>60</v>
      </c>
      <c r="C67" s="87" t="s">
        <v>30</v>
      </c>
      <c r="D67" s="107" t="s">
        <v>18</v>
      </c>
      <c r="E67" s="110">
        <v>45762</v>
      </c>
      <c r="F67" s="108">
        <v>46188</v>
      </c>
      <c r="G67" s="21">
        <f>E67+'Assumptions (START HERE)'!$C$17</f>
        <v>45942</v>
      </c>
      <c r="H67" s="21">
        <f>E67+'Assumptions (START HERE)'!$C$18</f>
        <v>46032</v>
      </c>
      <c r="I67" s="91"/>
      <c r="J67" s="23" cm="1">
        <f t="array" aca="1" ref="J67" ca="1">IF(ISBLANK(I67),
INDEX('Assumptions (START HERE)'!$B$23:$E$26,
MATCH(MID(CELL("filename",$A$1),FIND("]",CELL("filename",$A$1))+1,255),'Assumptions (START HERE)'!$B$23:$B$26,0),
MATCH(J$3,'Assumptions (START HERE)'!$B$23:$E$23,0)),I67)</f>
        <v>1350</v>
      </c>
      <c r="K67" s="91"/>
      <c r="L67" s="23" cm="1">
        <f t="array" aca="1" ref="L67" ca="1">IF(ISBLANK(K67),
INDEX('Assumptions (START HERE)'!$B$23:$E$26,
MATCH(MID(CELL("filename",$A$1),FIND("]",CELL("filename",$A$1))+1,255),'Assumptions (START HERE)'!$B$23:$B$26,0),
MATCH(L$3,'Assumptions (START HERE)'!$B$23:$E$23,0)),K67)</f>
        <v>1500</v>
      </c>
      <c r="M67" s="91"/>
      <c r="N67" s="23" cm="1">
        <f t="array" aca="1" ref="N67" ca="1">IF(ISBLANK(M67),
INDEX('Assumptions (START HERE)'!$B$23:$E$26,
MATCH(MID(CELL("filename",$A$1),FIND("]",CELL("filename",$A$1))+1,255),'Assumptions (START HERE)'!$B$23:$B$26,0),
MATCH(N$3,'Assumptions (START HERE)'!$B$23:$E$23,0)),M67)</f>
        <v>1550</v>
      </c>
      <c r="P67" s="23" cm="1">
        <f t="array" aca="1" ref="P67" ca="1">_xlfn.IFS($D67&lt;=P$7,0,$G67&gt;P$7,0,AND(P$7&gt;$G67,P$7&lt;$H67),$J67/12*0.5,$H67&lt;P$7,$J67/12)</f>
        <v>0</v>
      </c>
      <c r="Q67" s="23" cm="1">
        <f t="array" aca="1" ref="Q67" ca="1">_xlfn.IFS($D67&lt;=Q$7,0,$G67&gt;Q$7,0,AND(Q$7&gt;$G67,Q$7&lt;$H67),$J67/12*0.5,$H67&lt;Q$7,$J67/12)</f>
        <v>0</v>
      </c>
      <c r="R67" s="23" cm="1">
        <f t="array" aca="1" ref="R67" ca="1">_xlfn.IFS($D67&lt;=R$7,0,$G67&gt;R$7,0,AND(R$7&gt;$G67,R$7&lt;$H67),$J67/12*0.5,$H67&lt;R$7,$J67/12)</f>
        <v>0</v>
      </c>
      <c r="S67" s="23" cm="1">
        <f t="array" aca="1" ref="S67" ca="1">_xlfn.IFS($D67&lt;=S$7,0,$G67&gt;S$7,0,AND(S$7&gt;$G67,S$7&lt;$H67),$J67/12*0.5,$H67&lt;S$7,$J67/12)</f>
        <v>0</v>
      </c>
      <c r="T67" s="23" cm="1">
        <f t="array" aca="1" ref="T67" ca="1">_xlfn.IFS($D67&lt;=T$7,0,$G67&gt;T$7,0,AND(T$7&gt;$G67,T$7&lt;$H67),$J67/12*0.5,$H67&lt;T$7,$J67/12)</f>
        <v>0</v>
      </c>
      <c r="U67" s="23" cm="1">
        <f t="array" aca="1" ref="U67" ca="1">_xlfn.IFS($D67&lt;=U$7,0,$G67&gt;U$7,0,AND(U$7&gt;$G67,U$7&lt;$H67),$J67/12*0.5,$H67&lt;U$7,$J67/12)</f>
        <v>0</v>
      </c>
      <c r="V67" s="23" cm="1">
        <f t="array" aca="1" ref="V67" ca="1">_xlfn.IFS($D67&lt;=V$7,0,$G67&gt;V$7,0,AND(V$7&gt;$G67,V$7&lt;$H67),$J67/12*0.5,$H67&lt;V$7,$J67/12)</f>
        <v>0</v>
      </c>
      <c r="W67" s="23" cm="1">
        <f t="array" aca="1" ref="W67" ca="1">_xlfn.IFS($D67&lt;=W$7,0,$G67&gt;W$7,0,AND(W$7&gt;$G67,W$7&lt;$H67),$J67/12*0.5,$H67&lt;W$7,$J67/12)</f>
        <v>0</v>
      </c>
      <c r="X67" s="23" cm="1">
        <f t="array" aca="1" ref="X67" ca="1">_xlfn.IFS($D67&lt;=X$7,0,$G67&gt;X$7,0,AND(X$7&gt;$G67,X$7&lt;$H67),$J67/12*0.5,$H67&lt;X$7,$J67/12)</f>
        <v>0</v>
      </c>
      <c r="Y67" s="23" cm="1">
        <f t="array" aca="1" ref="Y67" ca="1">_xlfn.IFS($D67&lt;=Y$7,0,$G67&gt;Y$7,0,AND(Y$7&gt;$G67,Y$7&lt;$H67),$J67/12*0.5,$H67&lt;Y$7,$J67/12)</f>
        <v>0</v>
      </c>
      <c r="Z67" s="23" cm="1">
        <f t="array" aca="1" ref="Z67" ca="1">_xlfn.IFS($D67&lt;=Z$7,0,$G67&gt;Z$7,0,AND(Z$7&gt;$G67,Z$7&lt;$H67),$J67/12*0.5,$H67&lt;Z$7,$J67/12)</f>
        <v>56.25</v>
      </c>
      <c r="AA67" s="23" cm="1">
        <f t="array" aca="1" ref="AA67" ca="1">_xlfn.IFS($D67&lt;=AA$7,0,$G67&gt;AA$7,0,AND(AA$7&gt;$G67,AA$7&lt;$H67),$J67/12*0.5,$H67&lt;AA$7,$J67/12)</f>
        <v>56.25</v>
      </c>
      <c r="AB67" s="23" cm="1">
        <f t="array" aca="1" ref="AB67" ca="1">_xlfn.IFS($D67&lt;=AB$7,0,$G67&gt;AB$7,0,AND(AB$7&gt;$G67,AB$7&lt;$H67),$J67/12*0.5,$H67&lt;AB$7,$J67/12)</f>
        <v>56.25</v>
      </c>
      <c r="AC67" s="23" cm="1">
        <f t="array" aca="1" ref="AC67" ca="1">_xlfn.IFS($D67&lt;=AC$7,0,$G67&gt;AC$7,0,AND(AC$7&gt;$G67,AC$7&lt;$H67),$L67/12*0.5,$H67&lt;AC$7,$L67/12)</f>
        <v>125</v>
      </c>
      <c r="AD67" s="23" cm="1">
        <f t="array" aca="1" ref="AD67" ca="1">_xlfn.IFS($D67&lt;=AD$7,0,$G67&gt;AD$7,0,AND(AD$7&gt;$G67,AD$7&lt;$H67),$L67/12*0.5,$H67&lt;AD$7,$L67/12)</f>
        <v>125</v>
      </c>
      <c r="AE67" s="23" cm="1">
        <f t="array" aca="1" ref="AE67" ca="1">_xlfn.IFS($D67&lt;=AE$7,0,$G67&gt;AE$7,0,AND(AE$7&gt;$G67,AE$7&lt;$H67),$L67/12*0.5,$H67&lt;AE$7,$L67/12)</f>
        <v>125</v>
      </c>
      <c r="AF67" s="23" cm="1">
        <f t="array" aca="1" ref="AF67" ca="1">_xlfn.IFS($D67&lt;=AF$7,0,$G67&gt;AF$7,0,AND(AF$7&gt;$G67,AF$7&lt;$H67),$L67/12*0.5,$H67&lt;AF$7,$L67/12)</f>
        <v>125</v>
      </c>
      <c r="AG67" s="23" cm="1">
        <f t="array" aca="1" ref="AG67" ca="1">_xlfn.IFS($D67&lt;=AG$7,0,$G67&gt;AG$7,0,AND(AG$7&gt;$G67,AG$7&lt;$H67),$L67/12*0.5,$H67&lt;AG$7,$L67/12)</f>
        <v>125</v>
      </c>
      <c r="AH67" s="23" cm="1">
        <f t="array" aca="1" ref="AH67" ca="1">_xlfn.IFS($D67&lt;=AH$7,0,$G67&gt;AH$7,0,AND(AH$7&gt;$G67,AH$7&lt;$H67),$L67/12*0.5,$H67&lt;AH$7,$L67/12)</f>
        <v>125</v>
      </c>
      <c r="AI67" s="23" cm="1">
        <f t="array" aca="1" ref="AI67" ca="1">_xlfn.IFS($D67&lt;=AI$7,0,$G67&gt;AI$7,0,AND(AI$7&gt;$G67,AI$7&lt;$H67),$L67/12*0.5,$H67&lt;AI$7,$L67/12)</f>
        <v>125</v>
      </c>
      <c r="AJ67" s="23" cm="1">
        <f t="array" aca="1" ref="AJ67" ca="1">_xlfn.IFS($D67&lt;=AJ$7,0,$G67&gt;AJ$7,0,AND(AJ$7&gt;$G67,AJ$7&lt;$H67),$L67/12*0.5,$H67&lt;AJ$7,$L67/12)</f>
        <v>125</v>
      </c>
      <c r="AK67" s="23" cm="1">
        <f t="array" aca="1" ref="AK67" ca="1">_xlfn.IFS($D67&lt;=AK$7,0,$G67&gt;AK$7,0,AND(AK$7&gt;$G67,AK$7&lt;$H67),$L67/12*0.5,$H67&lt;AK$7,$L67/12)</f>
        <v>125</v>
      </c>
      <c r="AL67" s="23" cm="1">
        <f t="array" aca="1" ref="AL67" ca="1">_xlfn.IFS($D67&lt;=AL$7,0,$G67&gt;AL$7,0,AND(AL$7&gt;$G67,AL$7&lt;$H67),$L67/12*0.5,$H67&lt;AL$7,$L67/12)</f>
        <v>125</v>
      </c>
      <c r="AM67" s="23" cm="1">
        <f t="array" aca="1" ref="AM67" ca="1">_xlfn.IFS($D67&lt;=AM$7,0,$G67&gt;AM$7,0,AND(AM$7&gt;$G67,AM$7&lt;$H67),$L67/12*0.5,$H67&lt;AM$7,$L67/12)</f>
        <v>125</v>
      </c>
      <c r="AN67" s="23" cm="1">
        <f t="array" aca="1" ref="AN67" ca="1">_xlfn.IFS($D67&lt;=AN$7,0,$G67&gt;AN$7,0,AND(AN$7&gt;$G67,AN$7&lt;$H67),$L67/12*0.5,$H67&lt;AN$7,$L67/12)</f>
        <v>125</v>
      </c>
      <c r="AO67" s="23" cm="1">
        <f t="array" aca="1" ref="AO67" ca="1">_xlfn.IFS($D67&lt;=AO$7,0,$G67&gt;AO$7,0,AND(AO$7&gt;$G67,AO$7&lt;$H67),$N67/12*0.5,$H67&lt;AO$7,$N67/12)</f>
        <v>129.16666666666666</v>
      </c>
      <c r="AP67" s="23" cm="1">
        <f t="array" aca="1" ref="AP67" ca="1">_xlfn.IFS($D67&lt;=AP$7,0,$G67&gt;AP$7,0,AND(AP$7&gt;$G67,AP$7&lt;$H67),$N67/12*0.5,$H67&lt;AP$7,$N67/12)</f>
        <v>129.16666666666666</v>
      </c>
      <c r="AQ67" s="23" cm="1">
        <f t="array" aca="1" ref="AQ67" ca="1">_xlfn.IFS($D67&lt;=AQ$7,0,$G67&gt;AQ$7,0,AND(AQ$7&gt;$G67,AQ$7&lt;$H67),$N67/12*0.5,$H67&lt;AQ$7,$N67/12)</f>
        <v>129.16666666666666</v>
      </c>
      <c r="AR67" s="23" cm="1">
        <f t="array" aca="1" ref="AR67" ca="1">_xlfn.IFS($D67&lt;=AR$7,0,$G67&gt;AR$7,0,AND(AR$7&gt;$G67,AR$7&lt;$H67),$N67/12*0.5,$H67&lt;AR$7,$N67/12)</f>
        <v>129.16666666666666</v>
      </c>
      <c r="AS67" s="23" cm="1">
        <f t="array" aca="1" ref="AS67" ca="1">_xlfn.IFS($D67&lt;=AS$7,0,$G67&gt;AS$7,0,AND(AS$7&gt;$G67,AS$7&lt;$H67),$N67/12*0.5,$H67&lt;AS$7,$N67/12)</f>
        <v>129.16666666666666</v>
      </c>
      <c r="AT67" s="23" cm="1">
        <f t="array" aca="1" ref="AT67" ca="1">_xlfn.IFS($D67&lt;=AT$7,0,$G67&gt;AT$7,0,AND(AT$7&gt;$G67,AT$7&lt;$H67),$N67/12*0.5,$H67&lt;AT$7,$N67/12)</f>
        <v>129.16666666666666</v>
      </c>
      <c r="AU67" s="23" cm="1">
        <f t="array" aca="1" ref="AU67" ca="1">_xlfn.IFS($D67&lt;=AU$7,0,$G67&gt;AU$7,0,AND(AU$7&gt;$G67,AU$7&lt;$H67),$N67/12*0.5,$H67&lt;AU$7,$N67/12)</f>
        <v>129.16666666666666</v>
      </c>
      <c r="AV67" s="23" cm="1">
        <f t="array" aca="1" ref="AV67" ca="1">_xlfn.IFS($D67&lt;=AV$7,0,$G67&gt;AV$7,0,AND(AV$7&gt;$G67,AV$7&lt;$H67),$N67/12*0.5,$H67&lt;AV$7,$N67/12)</f>
        <v>129.16666666666666</v>
      </c>
      <c r="AW67" s="23" cm="1">
        <f t="array" aca="1" ref="AW67" ca="1">_xlfn.IFS($D67&lt;=AW$7,0,$G67&gt;AW$7,0,AND(AW$7&gt;$G67,AW$7&lt;$H67),$N67/12*0.5,$H67&lt;AW$7,$N67/12)</f>
        <v>129.16666666666666</v>
      </c>
      <c r="AX67" s="23" cm="1">
        <f t="array" aca="1" ref="AX67" ca="1">_xlfn.IFS($D67&lt;=AX$7,0,$G67&gt;AX$7,0,AND(AX$7&gt;$G67,AX$7&lt;$H67),$N67/12*0.5,$H67&lt;AX$7,$N67/12)</f>
        <v>129.16666666666666</v>
      </c>
      <c r="AY67" s="23" cm="1">
        <f t="array" aca="1" ref="AY67" ca="1">_xlfn.IFS($D67&lt;=AY$7,0,$G67&gt;AY$7,0,AND(AY$7&gt;$G67,AY$7&lt;$H67),$N67/12*0.5,$H67&lt;AY$7,$N67/12)</f>
        <v>129.16666666666666</v>
      </c>
    </row>
    <row r="68" spans="2:51" ht="13" x14ac:dyDescent="0.15">
      <c r="B68" s="87">
        <v>61</v>
      </c>
      <c r="C68" s="87" t="s">
        <v>30</v>
      </c>
      <c r="D68" s="88" t="s">
        <v>17</v>
      </c>
      <c r="E68" s="110">
        <v>45792</v>
      </c>
      <c r="F68" s="108" t="s">
        <v>7</v>
      </c>
      <c r="G68" s="21">
        <f>E68+'Assumptions (START HERE)'!$C$17</f>
        <v>45972</v>
      </c>
      <c r="H68" s="21">
        <f>E68+'Assumptions (START HERE)'!$C$18</f>
        <v>46062</v>
      </c>
      <c r="I68" s="91"/>
      <c r="J68" s="23" cm="1">
        <f t="array" aca="1" ref="J68" ca="1">IF(ISBLANK(I68),
INDEX('Assumptions (START HERE)'!$B$23:$E$26,
MATCH(MID(CELL("filename",$A$1),FIND("]",CELL("filename",$A$1))+1,255),'Assumptions (START HERE)'!$B$23:$B$26,0),
MATCH(J$3,'Assumptions (START HERE)'!$B$23:$E$23,0)),I68)</f>
        <v>1350</v>
      </c>
      <c r="K68" s="91"/>
      <c r="L68" s="23" cm="1">
        <f t="array" aca="1" ref="L68" ca="1">IF(ISBLANK(K68),
INDEX('Assumptions (START HERE)'!$B$23:$E$26,
MATCH(MID(CELL("filename",$A$1),FIND("]",CELL("filename",$A$1))+1,255),'Assumptions (START HERE)'!$B$23:$B$26,0),
MATCH(L$3,'Assumptions (START HERE)'!$B$23:$E$23,0)),K68)</f>
        <v>1500</v>
      </c>
      <c r="M68" s="91"/>
      <c r="N68" s="23" cm="1">
        <f t="array" aca="1" ref="N68" ca="1">IF(ISBLANK(M68),
INDEX('Assumptions (START HERE)'!$B$23:$E$26,
MATCH(MID(CELL("filename",$A$1),FIND("]",CELL("filename",$A$1))+1,255),'Assumptions (START HERE)'!$B$23:$B$26,0),
MATCH(N$3,'Assumptions (START HERE)'!$B$23:$E$23,0)),M68)</f>
        <v>1550</v>
      </c>
      <c r="P68" s="23" cm="1">
        <f t="array" aca="1" ref="P68" ca="1">_xlfn.IFS($D68&lt;=P$7,0,$G68&gt;P$7,0,AND(P$7&gt;$G68,P$7&lt;$H68),$J68/12*0.5,$H68&lt;P$7,$J68/12)</f>
        <v>0</v>
      </c>
      <c r="Q68" s="23" cm="1">
        <f t="array" aca="1" ref="Q68" ca="1">_xlfn.IFS($D68&lt;=Q$7,0,$G68&gt;Q$7,0,AND(Q$7&gt;$G68,Q$7&lt;$H68),$J68/12*0.5,$H68&lt;Q$7,$J68/12)</f>
        <v>0</v>
      </c>
      <c r="R68" s="23" cm="1">
        <f t="array" aca="1" ref="R68" ca="1">_xlfn.IFS($D68&lt;=R$7,0,$G68&gt;R$7,0,AND(R$7&gt;$G68,R$7&lt;$H68),$J68/12*0.5,$H68&lt;R$7,$J68/12)</f>
        <v>0</v>
      </c>
      <c r="S68" s="23" cm="1">
        <f t="array" aca="1" ref="S68" ca="1">_xlfn.IFS($D68&lt;=S$7,0,$G68&gt;S$7,0,AND(S$7&gt;$G68,S$7&lt;$H68),$J68/12*0.5,$H68&lt;S$7,$J68/12)</f>
        <v>0</v>
      </c>
      <c r="T68" s="23" cm="1">
        <f t="array" aca="1" ref="T68" ca="1">_xlfn.IFS($D68&lt;=T$7,0,$G68&gt;T$7,0,AND(T$7&gt;$G68,T$7&lt;$H68),$J68/12*0.5,$H68&lt;T$7,$J68/12)</f>
        <v>0</v>
      </c>
      <c r="U68" s="23" cm="1">
        <f t="array" aca="1" ref="U68" ca="1">_xlfn.IFS($D68&lt;=U$7,0,$G68&gt;U$7,0,AND(U$7&gt;$G68,U$7&lt;$H68),$J68/12*0.5,$H68&lt;U$7,$J68/12)</f>
        <v>0</v>
      </c>
      <c r="V68" s="23" cm="1">
        <f t="array" aca="1" ref="V68" ca="1">_xlfn.IFS($D68&lt;=V$7,0,$G68&gt;V$7,0,AND(V$7&gt;$G68,V$7&lt;$H68),$J68/12*0.5,$H68&lt;V$7,$J68/12)</f>
        <v>0</v>
      </c>
      <c r="W68" s="23" cm="1">
        <f t="array" aca="1" ref="W68" ca="1">_xlfn.IFS($D68&lt;=W$7,0,$G68&gt;W$7,0,AND(W$7&gt;$G68,W$7&lt;$H68),$J68/12*0.5,$H68&lt;W$7,$J68/12)</f>
        <v>0</v>
      </c>
      <c r="X68" s="23" cm="1">
        <f t="array" aca="1" ref="X68" ca="1">_xlfn.IFS($D68&lt;=X$7,0,$G68&gt;X$7,0,AND(X$7&gt;$G68,X$7&lt;$H68),$J68/12*0.5,$H68&lt;X$7,$J68/12)</f>
        <v>0</v>
      </c>
      <c r="Y68" s="23" cm="1">
        <f t="array" aca="1" ref="Y68" ca="1">_xlfn.IFS($D68&lt;=Y$7,0,$G68&gt;Y$7,0,AND(Y$7&gt;$G68,Y$7&lt;$H68),$J68/12*0.5,$H68&lt;Y$7,$J68/12)</f>
        <v>0</v>
      </c>
      <c r="Z68" s="23" cm="1">
        <f t="array" aca="1" ref="Z68" ca="1">_xlfn.IFS($D68&lt;=Z$7,0,$G68&gt;Z$7,0,AND(Z$7&gt;$G68,Z$7&lt;$H68),$J68/12*0.5,$H68&lt;Z$7,$J68/12)</f>
        <v>0</v>
      </c>
      <c r="AA68" s="23" cm="1">
        <f t="array" aca="1" ref="AA68" ca="1">_xlfn.IFS($D68&lt;=AA$7,0,$G68&gt;AA$7,0,AND(AA$7&gt;$G68,AA$7&lt;$H68),$J68/12*0.5,$H68&lt;AA$7,$J68/12)</f>
        <v>56.25</v>
      </c>
      <c r="AB68" s="23" cm="1">
        <f t="array" aca="1" ref="AB68" ca="1">_xlfn.IFS($D68&lt;=AB$7,0,$G68&gt;AB$7,0,AND(AB$7&gt;$G68,AB$7&lt;$H68),$J68/12*0.5,$H68&lt;AB$7,$J68/12)</f>
        <v>56.25</v>
      </c>
      <c r="AC68" s="23" cm="1">
        <f t="array" aca="1" ref="AC68" ca="1">_xlfn.IFS($D68&lt;=AC$7,0,$G68&gt;AC$7,0,AND(AC$7&gt;$G68,AC$7&lt;$H68),$L68/12*0.5,$H68&lt;AC$7,$L68/12)</f>
        <v>62.5</v>
      </c>
      <c r="AD68" s="23" cm="1">
        <f t="array" aca="1" ref="AD68" ca="1">_xlfn.IFS($D68&lt;=AD$7,0,$G68&gt;AD$7,0,AND(AD$7&gt;$G68,AD$7&lt;$H68),$L68/12*0.5,$H68&lt;AD$7,$L68/12)</f>
        <v>125</v>
      </c>
      <c r="AE68" s="23" cm="1">
        <f t="array" aca="1" ref="AE68" ca="1">_xlfn.IFS($D68&lt;=AE$7,0,$G68&gt;AE$7,0,AND(AE$7&gt;$G68,AE$7&lt;$H68),$L68/12*0.5,$H68&lt;AE$7,$L68/12)</f>
        <v>125</v>
      </c>
      <c r="AF68" s="23" cm="1">
        <f t="array" aca="1" ref="AF68" ca="1">_xlfn.IFS($D68&lt;=AF$7,0,$G68&gt;AF$7,0,AND(AF$7&gt;$G68,AF$7&lt;$H68),$L68/12*0.5,$H68&lt;AF$7,$L68/12)</f>
        <v>125</v>
      </c>
      <c r="AG68" s="23" cm="1">
        <f t="array" aca="1" ref="AG68" ca="1">_xlfn.IFS($D68&lt;=AG$7,0,$G68&gt;AG$7,0,AND(AG$7&gt;$G68,AG$7&lt;$H68),$L68/12*0.5,$H68&lt;AG$7,$L68/12)</f>
        <v>125</v>
      </c>
      <c r="AH68" s="23" cm="1">
        <f t="array" aca="1" ref="AH68" ca="1">_xlfn.IFS($D68&lt;=AH$7,0,$G68&gt;AH$7,0,AND(AH$7&gt;$G68,AH$7&lt;$H68),$L68/12*0.5,$H68&lt;AH$7,$L68/12)</f>
        <v>125</v>
      </c>
      <c r="AI68" s="23" cm="1">
        <f t="array" aca="1" ref="AI68" ca="1">_xlfn.IFS($D68&lt;=AI$7,0,$G68&gt;AI$7,0,AND(AI$7&gt;$G68,AI$7&lt;$H68),$L68/12*0.5,$H68&lt;AI$7,$L68/12)</f>
        <v>125</v>
      </c>
      <c r="AJ68" s="23" cm="1">
        <f t="array" aca="1" ref="AJ68" ca="1">_xlfn.IFS($D68&lt;=AJ$7,0,$G68&gt;AJ$7,0,AND(AJ$7&gt;$G68,AJ$7&lt;$H68),$L68/12*0.5,$H68&lt;AJ$7,$L68/12)</f>
        <v>125</v>
      </c>
      <c r="AK68" s="23" cm="1">
        <f t="array" aca="1" ref="AK68" ca="1">_xlfn.IFS($D68&lt;=AK$7,0,$G68&gt;AK$7,0,AND(AK$7&gt;$G68,AK$7&lt;$H68),$L68/12*0.5,$H68&lt;AK$7,$L68/12)</f>
        <v>125</v>
      </c>
      <c r="AL68" s="23" cm="1">
        <f t="array" aca="1" ref="AL68" ca="1">_xlfn.IFS($D68&lt;=AL$7,0,$G68&gt;AL$7,0,AND(AL$7&gt;$G68,AL$7&lt;$H68),$L68/12*0.5,$H68&lt;AL$7,$L68/12)</f>
        <v>125</v>
      </c>
      <c r="AM68" s="23" cm="1">
        <f t="array" aca="1" ref="AM68" ca="1">_xlfn.IFS($D68&lt;=AM$7,0,$G68&gt;AM$7,0,AND(AM$7&gt;$G68,AM$7&lt;$H68),$L68/12*0.5,$H68&lt;AM$7,$L68/12)</f>
        <v>125</v>
      </c>
      <c r="AN68" s="23" cm="1">
        <f t="array" aca="1" ref="AN68" ca="1">_xlfn.IFS($D68&lt;=AN$7,0,$G68&gt;AN$7,0,AND(AN$7&gt;$G68,AN$7&lt;$H68),$L68/12*0.5,$H68&lt;AN$7,$L68/12)</f>
        <v>125</v>
      </c>
      <c r="AO68" s="23" cm="1">
        <f t="array" aca="1" ref="AO68" ca="1">_xlfn.IFS($D68&lt;=AO$7,0,$G68&gt;AO$7,0,AND(AO$7&gt;$G68,AO$7&lt;$H68),$N68/12*0.5,$H68&lt;AO$7,$N68/12)</f>
        <v>129.16666666666666</v>
      </c>
      <c r="AP68" s="23" cm="1">
        <f t="array" aca="1" ref="AP68" ca="1">_xlfn.IFS($D68&lt;=AP$7,0,$G68&gt;AP$7,0,AND(AP$7&gt;$G68,AP$7&lt;$H68),$N68/12*0.5,$H68&lt;AP$7,$N68/12)</f>
        <v>129.16666666666666</v>
      </c>
      <c r="AQ68" s="23" cm="1">
        <f t="array" aca="1" ref="AQ68" ca="1">_xlfn.IFS($D68&lt;=AQ$7,0,$G68&gt;AQ$7,0,AND(AQ$7&gt;$G68,AQ$7&lt;$H68),$N68/12*0.5,$H68&lt;AQ$7,$N68/12)</f>
        <v>129.16666666666666</v>
      </c>
      <c r="AR68" s="23" cm="1">
        <f t="array" aca="1" ref="AR68" ca="1">_xlfn.IFS($D68&lt;=AR$7,0,$G68&gt;AR$7,0,AND(AR$7&gt;$G68,AR$7&lt;$H68),$N68/12*0.5,$H68&lt;AR$7,$N68/12)</f>
        <v>129.16666666666666</v>
      </c>
      <c r="AS68" s="23" cm="1">
        <f t="array" aca="1" ref="AS68" ca="1">_xlfn.IFS($D68&lt;=AS$7,0,$G68&gt;AS$7,0,AND(AS$7&gt;$G68,AS$7&lt;$H68),$N68/12*0.5,$H68&lt;AS$7,$N68/12)</f>
        <v>129.16666666666666</v>
      </c>
      <c r="AT68" s="23" cm="1">
        <f t="array" aca="1" ref="AT68" ca="1">_xlfn.IFS($D68&lt;=AT$7,0,$G68&gt;AT$7,0,AND(AT$7&gt;$G68,AT$7&lt;$H68),$N68/12*0.5,$H68&lt;AT$7,$N68/12)</f>
        <v>129.16666666666666</v>
      </c>
      <c r="AU68" s="23" cm="1">
        <f t="array" aca="1" ref="AU68" ca="1">_xlfn.IFS($D68&lt;=AU$7,0,$G68&gt;AU$7,0,AND(AU$7&gt;$G68,AU$7&lt;$H68),$N68/12*0.5,$H68&lt;AU$7,$N68/12)</f>
        <v>129.16666666666666</v>
      </c>
      <c r="AV68" s="23" cm="1">
        <f t="array" aca="1" ref="AV68" ca="1">_xlfn.IFS($D68&lt;=AV$7,0,$G68&gt;AV$7,0,AND(AV$7&gt;$G68,AV$7&lt;$H68),$N68/12*0.5,$H68&lt;AV$7,$N68/12)</f>
        <v>129.16666666666666</v>
      </c>
      <c r="AW68" s="23" cm="1">
        <f t="array" aca="1" ref="AW68" ca="1">_xlfn.IFS($D68&lt;=AW$7,0,$G68&gt;AW$7,0,AND(AW$7&gt;$G68,AW$7&lt;$H68),$N68/12*0.5,$H68&lt;AW$7,$N68/12)</f>
        <v>129.16666666666666</v>
      </c>
      <c r="AX68" s="23" cm="1">
        <f t="array" aca="1" ref="AX68" ca="1">_xlfn.IFS($D68&lt;=AX$7,0,$G68&gt;AX$7,0,AND(AX$7&gt;$G68,AX$7&lt;$H68),$N68/12*0.5,$H68&lt;AX$7,$N68/12)</f>
        <v>129.16666666666666</v>
      </c>
      <c r="AY68" s="23" cm="1">
        <f t="array" aca="1" ref="AY68" ca="1">_xlfn.IFS($D68&lt;=AY$7,0,$G68&gt;AY$7,0,AND(AY$7&gt;$G68,AY$7&lt;$H68),$N68/12*0.5,$H68&lt;AY$7,$N68/12)</f>
        <v>129.16666666666666</v>
      </c>
    </row>
    <row r="69" spans="2:51" ht="13" x14ac:dyDescent="0.15">
      <c r="B69" s="87">
        <v>62</v>
      </c>
      <c r="C69" s="87" t="s">
        <v>30</v>
      </c>
      <c r="D69" s="107" t="s">
        <v>16</v>
      </c>
      <c r="E69" s="110">
        <v>45792</v>
      </c>
      <c r="F69" s="108" t="s">
        <v>7</v>
      </c>
      <c r="G69" s="21">
        <f>E69+'Assumptions (START HERE)'!$C$17</f>
        <v>45972</v>
      </c>
      <c r="H69" s="21">
        <f>E69+'Assumptions (START HERE)'!$C$18</f>
        <v>46062</v>
      </c>
      <c r="I69" s="91"/>
      <c r="J69" s="23" cm="1">
        <f t="array" aca="1" ref="J69" ca="1">IF(ISBLANK(I69),
INDEX('Assumptions (START HERE)'!$B$23:$E$26,
MATCH(MID(CELL("filename",$A$1),FIND("]",CELL("filename",$A$1))+1,255),'Assumptions (START HERE)'!$B$23:$B$26,0),
MATCH(J$3,'Assumptions (START HERE)'!$B$23:$E$23,0)),I69)</f>
        <v>1350</v>
      </c>
      <c r="K69" s="91"/>
      <c r="L69" s="23" cm="1">
        <f t="array" aca="1" ref="L69" ca="1">IF(ISBLANK(K69),
INDEX('Assumptions (START HERE)'!$B$23:$E$26,
MATCH(MID(CELL("filename",$A$1),FIND("]",CELL("filename",$A$1))+1,255),'Assumptions (START HERE)'!$B$23:$B$26,0),
MATCH(L$3,'Assumptions (START HERE)'!$B$23:$E$23,0)),K69)</f>
        <v>1500</v>
      </c>
      <c r="M69" s="91"/>
      <c r="N69" s="23" cm="1">
        <f t="array" aca="1" ref="N69" ca="1">IF(ISBLANK(M69),
INDEX('Assumptions (START HERE)'!$B$23:$E$26,
MATCH(MID(CELL("filename",$A$1),FIND("]",CELL("filename",$A$1))+1,255),'Assumptions (START HERE)'!$B$23:$B$26,0),
MATCH(N$3,'Assumptions (START HERE)'!$B$23:$E$23,0)),M69)</f>
        <v>1550</v>
      </c>
      <c r="P69" s="23" cm="1">
        <f t="array" aca="1" ref="P69" ca="1">_xlfn.IFS($D69&lt;=P$7,0,$G69&gt;P$7,0,AND(P$7&gt;$G69,P$7&lt;$H69),$J69/12*0.5,$H69&lt;P$7,$J69/12)</f>
        <v>0</v>
      </c>
      <c r="Q69" s="23" cm="1">
        <f t="array" aca="1" ref="Q69" ca="1">_xlfn.IFS($D69&lt;=Q$7,0,$G69&gt;Q$7,0,AND(Q$7&gt;$G69,Q$7&lt;$H69),$J69/12*0.5,$H69&lt;Q$7,$J69/12)</f>
        <v>0</v>
      </c>
      <c r="R69" s="23" cm="1">
        <f t="array" aca="1" ref="R69" ca="1">_xlfn.IFS($D69&lt;=R$7,0,$G69&gt;R$7,0,AND(R$7&gt;$G69,R$7&lt;$H69),$J69/12*0.5,$H69&lt;R$7,$J69/12)</f>
        <v>0</v>
      </c>
      <c r="S69" s="23" cm="1">
        <f t="array" aca="1" ref="S69" ca="1">_xlfn.IFS($D69&lt;=S$7,0,$G69&gt;S$7,0,AND(S$7&gt;$G69,S$7&lt;$H69),$J69/12*0.5,$H69&lt;S$7,$J69/12)</f>
        <v>0</v>
      </c>
      <c r="T69" s="23" cm="1">
        <f t="array" aca="1" ref="T69" ca="1">_xlfn.IFS($D69&lt;=T$7,0,$G69&gt;T$7,0,AND(T$7&gt;$G69,T$7&lt;$H69),$J69/12*0.5,$H69&lt;T$7,$J69/12)</f>
        <v>0</v>
      </c>
      <c r="U69" s="23" cm="1">
        <f t="array" aca="1" ref="U69" ca="1">_xlfn.IFS($D69&lt;=U$7,0,$G69&gt;U$7,0,AND(U$7&gt;$G69,U$7&lt;$H69),$J69/12*0.5,$H69&lt;U$7,$J69/12)</f>
        <v>0</v>
      </c>
      <c r="V69" s="23" cm="1">
        <f t="array" aca="1" ref="V69" ca="1">_xlfn.IFS($D69&lt;=V$7,0,$G69&gt;V$7,0,AND(V$7&gt;$G69,V$7&lt;$H69),$J69/12*0.5,$H69&lt;V$7,$J69/12)</f>
        <v>0</v>
      </c>
      <c r="W69" s="23" cm="1">
        <f t="array" aca="1" ref="W69" ca="1">_xlfn.IFS($D69&lt;=W$7,0,$G69&gt;W$7,0,AND(W$7&gt;$G69,W$7&lt;$H69),$J69/12*0.5,$H69&lt;W$7,$J69/12)</f>
        <v>0</v>
      </c>
      <c r="X69" s="23" cm="1">
        <f t="array" aca="1" ref="X69" ca="1">_xlfn.IFS($D69&lt;=X$7,0,$G69&gt;X$7,0,AND(X$7&gt;$G69,X$7&lt;$H69),$J69/12*0.5,$H69&lt;X$7,$J69/12)</f>
        <v>0</v>
      </c>
      <c r="Y69" s="23" cm="1">
        <f t="array" aca="1" ref="Y69" ca="1">_xlfn.IFS($D69&lt;=Y$7,0,$G69&gt;Y$7,0,AND(Y$7&gt;$G69,Y$7&lt;$H69),$J69/12*0.5,$H69&lt;Y$7,$J69/12)</f>
        <v>0</v>
      </c>
      <c r="Z69" s="23" cm="1">
        <f t="array" aca="1" ref="Z69" ca="1">_xlfn.IFS($D69&lt;=Z$7,0,$G69&gt;Z$7,0,AND(Z$7&gt;$G69,Z$7&lt;$H69),$J69/12*0.5,$H69&lt;Z$7,$J69/12)</f>
        <v>0</v>
      </c>
      <c r="AA69" s="23" cm="1">
        <f t="array" aca="1" ref="AA69" ca="1">_xlfn.IFS($D69&lt;=AA$7,0,$G69&gt;AA$7,0,AND(AA$7&gt;$G69,AA$7&lt;$H69),$J69/12*0.5,$H69&lt;AA$7,$J69/12)</f>
        <v>56.25</v>
      </c>
      <c r="AB69" s="23" cm="1">
        <f t="array" aca="1" ref="AB69" ca="1">_xlfn.IFS($D69&lt;=AB$7,0,$G69&gt;AB$7,0,AND(AB$7&gt;$G69,AB$7&lt;$H69),$J69/12*0.5,$H69&lt;AB$7,$J69/12)</f>
        <v>56.25</v>
      </c>
      <c r="AC69" s="23" cm="1">
        <f t="array" aca="1" ref="AC69" ca="1">_xlfn.IFS($D69&lt;=AC$7,0,$G69&gt;AC$7,0,AND(AC$7&gt;$G69,AC$7&lt;$H69),$L69/12*0.5,$H69&lt;AC$7,$L69/12)</f>
        <v>62.5</v>
      </c>
      <c r="AD69" s="23" cm="1">
        <f t="array" aca="1" ref="AD69" ca="1">_xlfn.IFS($D69&lt;=AD$7,0,$G69&gt;AD$7,0,AND(AD$7&gt;$G69,AD$7&lt;$H69),$L69/12*0.5,$H69&lt;AD$7,$L69/12)</f>
        <v>125</v>
      </c>
      <c r="AE69" s="23" cm="1">
        <f t="array" aca="1" ref="AE69" ca="1">_xlfn.IFS($D69&lt;=AE$7,0,$G69&gt;AE$7,0,AND(AE$7&gt;$G69,AE$7&lt;$H69),$L69/12*0.5,$H69&lt;AE$7,$L69/12)</f>
        <v>125</v>
      </c>
      <c r="AF69" s="23" cm="1">
        <f t="array" aca="1" ref="AF69" ca="1">_xlfn.IFS($D69&lt;=AF$7,0,$G69&gt;AF$7,0,AND(AF$7&gt;$G69,AF$7&lt;$H69),$L69/12*0.5,$H69&lt;AF$7,$L69/12)</f>
        <v>125</v>
      </c>
      <c r="AG69" s="23" cm="1">
        <f t="array" aca="1" ref="AG69" ca="1">_xlfn.IFS($D69&lt;=AG$7,0,$G69&gt;AG$7,0,AND(AG$7&gt;$G69,AG$7&lt;$H69),$L69/12*0.5,$H69&lt;AG$7,$L69/12)</f>
        <v>125</v>
      </c>
      <c r="AH69" s="23" cm="1">
        <f t="array" aca="1" ref="AH69" ca="1">_xlfn.IFS($D69&lt;=AH$7,0,$G69&gt;AH$7,0,AND(AH$7&gt;$G69,AH$7&lt;$H69),$L69/12*0.5,$H69&lt;AH$7,$L69/12)</f>
        <v>125</v>
      </c>
      <c r="AI69" s="23" cm="1">
        <f t="array" aca="1" ref="AI69" ca="1">_xlfn.IFS($D69&lt;=AI$7,0,$G69&gt;AI$7,0,AND(AI$7&gt;$G69,AI$7&lt;$H69),$L69/12*0.5,$H69&lt;AI$7,$L69/12)</f>
        <v>125</v>
      </c>
      <c r="AJ69" s="23" cm="1">
        <f t="array" aca="1" ref="AJ69" ca="1">_xlfn.IFS($D69&lt;=AJ$7,0,$G69&gt;AJ$7,0,AND(AJ$7&gt;$G69,AJ$7&lt;$H69),$L69/12*0.5,$H69&lt;AJ$7,$L69/12)</f>
        <v>125</v>
      </c>
      <c r="AK69" s="23" cm="1">
        <f t="array" aca="1" ref="AK69" ca="1">_xlfn.IFS($D69&lt;=AK$7,0,$G69&gt;AK$7,0,AND(AK$7&gt;$G69,AK$7&lt;$H69),$L69/12*0.5,$H69&lt;AK$7,$L69/12)</f>
        <v>125</v>
      </c>
      <c r="AL69" s="23" cm="1">
        <f t="array" aca="1" ref="AL69" ca="1">_xlfn.IFS($D69&lt;=AL$7,0,$G69&gt;AL$7,0,AND(AL$7&gt;$G69,AL$7&lt;$H69),$L69/12*0.5,$H69&lt;AL$7,$L69/12)</f>
        <v>125</v>
      </c>
      <c r="AM69" s="23" cm="1">
        <f t="array" aca="1" ref="AM69" ca="1">_xlfn.IFS($D69&lt;=AM$7,0,$G69&gt;AM$7,0,AND(AM$7&gt;$G69,AM$7&lt;$H69),$L69/12*0.5,$H69&lt;AM$7,$L69/12)</f>
        <v>125</v>
      </c>
      <c r="AN69" s="23" cm="1">
        <f t="array" aca="1" ref="AN69" ca="1">_xlfn.IFS($D69&lt;=AN$7,0,$G69&gt;AN$7,0,AND(AN$7&gt;$G69,AN$7&lt;$H69),$L69/12*0.5,$H69&lt;AN$7,$L69/12)</f>
        <v>125</v>
      </c>
      <c r="AO69" s="23" cm="1">
        <f t="array" aca="1" ref="AO69" ca="1">_xlfn.IFS($D69&lt;=AO$7,0,$G69&gt;AO$7,0,AND(AO$7&gt;$G69,AO$7&lt;$H69),$N69/12*0.5,$H69&lt;AO$7,$N69/12)</f>
        <v>129.16666666666666</v>
      </c>
      <c r="AP69" s="23" cm="1">
        <f t="array" aca="1" ref="AP69" ca="1">_xlfn.IFS($D69&lt;=AP$7,0,$G69&gt;AP$7,0,AND(AP$7&gt;$G69,AP$7&lt;$H69),$N69/12*0.5,$H69&lt;AP$7,$N69/12)</f>
        <v>129.16666666666666</v>
      </c>
      <c r="AQ69" s="23" cm="1">
        <f t="array" aca="1" ref="AQ69" ca="1">_xlfn.IFS($D69&lt;=AQ$7,0,$G69&gt;AQ$7,0,AND(AQ$7&gt;$G69,AQ$7&lt;$H69),$N69/12*0.5,$H69&lt;AQ$7,$N69/12)</f>
        <v>129.16666666666666</v>
      </c>
      <c r="AR69" s="23" cm="1">
        <f t="array" aca="1" ref="AR69" ca="1">_xlfn.IFS($D69&lt;=AR$7,0,$G69&gt;AR$7,0,AND(AR$7&gt;$G69,AR$7&lt;$H69),$N69/12*0.5,$H69&lt;AR$7,$N69/12)</f>
        <v>129.16666666666666</v>
      </c>
      <c r="AS69" s="23" cm="1">
        <f t="array" aca="1" ref="AS69" ca="1">_xlfn.IFS($D69&lt;=AS$7,0,$G69&gt;AS$7,0,AND(AS$7&gt;$G69,AS$7&lt;$H69),$N69/12*0.5,$H69&lt;AS$7,$N69/12)</f>
        <v>129.16666666666666</v>
      </c>
      <c r="AT69" s="23" cm="1">
        <f t="array" aca="1" ref="AT69" ca="1">_xlfn.IFS($D69&lt;=AT$7,0,$G69&gt;AT$7,0,AND(AT$7&gt;$G69,AT$7&lt;$H69),$N69/12*0.5,$H69&lt;AT$7,$N69/12)</f>
        <v>129.16666666666666</v>
      </c>
      <c r="AU69" s="23" cm="1">
        <f t="array" aca="1" ref="AU69" ca="1">_xlfn.IFS($D69&lt;=AU$7,0,$G69&gt;AU$7,0,AND(AU$7&gt;$G69,AU$7&lt;$H69),$N69/12*0.5,$H69&lt;AU$7,$N69/12)</f>
        <v>129.16666666666666</v>
      </c>
      <c r="AV69" s="23" cm="1">
        <f t="array" aca="1" ref="AV69" ca="1">_xlfn.IFS($D69&lt;=AV$7,0,$G69&gt;AV$7,0,AND(AV$7&gt;$G69,AV$7&lt;$H69),$N69/12*0.5,$H69&lt;AV$7,$N69/12)</f>
        <v>129.16666666666666</v>
      </c>
      <c r="AW69" s="23" cm="1">
        <f t="array" aca="1" ref="AW69" ca="1">_xlfn.IFS($D69&lt;=AW$7,0,$G69&gt;AW$7,0,AND(AW$7&gt;$G69,AW$7&lt;$H69),$N69/12*0.5,$H69&lt;AW$7,$N69/12)</f>
        <v>129.16666666666666</v>
      </c>
      <c r="AX69" s="23" cm="1">
        <f t="array" aca="1" ref="AX69" ca="1">_xlfn.IFS($D69&lt;=AX$7,0,$G69&gt;AX$7,0,AND(AX$7&gt;$G69,AX$7&lt;$H69),$N69/12*0.5,$H69&lt;AX$7,$N69/12)</f>
        <v>129.16666666666666</v>
      </c>
      <c r="AY69" s="23" cm="1">
        <f t="array" aca="1" ref="AY69" ca="1">_xlfn.IFS($D69&lt;=AY$7,0,$G69&gt;AY$7,0,AND(AY$7&gt;$G69,AY$7&lt;$H69),$N69/12*0.5,$H69&lt;AY$7,$N69/12)</f>
        <v>129.16666666666666</v>
      </c>
    </row>
    <row r="70" spans="2:51" ht="13" x14ac:dyDescent="0.15">
      <c r="B70" s="87">
        <v>63</v>
      </c>
      <c r="C70" s="87" t="s">
        <v>30</v>
      </c>
      <c r="D70" s="88" t="s">
        <v>15</v>
      </c>
      <c r="E70" s="110">
        <v>45792</v>
      </c>
      <c r="F70" s="108" t="s">
        <v>7</v>
      </c>
      <c r="G70" s="21">
        <f>E70+'Assumptions (START HERE)'!$C$17</f>
        <v>45972</v>
      </c>
      <c r="H70" s="21">
        <f>E70+'Assumptions (START HERE)'!$C$18</f>
        <v>46062</v>
      </c>
      <c r="I70" s="91"/>
      <c r="J70" s="23" cm="1">
        <f t="array" aca="1" ref="J70" ca="1">IF(ISBLANK(I70),
INDEX('Assumptions (START HERE)'!$B$23:$E$26,
MATCH(MID(CELL("filename",$A$1),FIND("]",CELL("filename",$A$1))+1,255),'Assumptions (START HERE)'!$B$23:$B$26,0),
MATCH(J$3,'Assumptions (START HERE)'!$B$23:$E$23,0)),I70)</f>
        <v>1350</v>
      </c>
      <c r="K70" s="91"/>
      <c r="L70" s="23" cm="1">
        <f t="array" aca="1" ref="L70" ca="1">IF(ISBLANK(K70),
INDEX('Assumptions (START HERE)'!$B$23:$E$26,
MATCH(MID(CELL("filename",$A$1),FIND("]",CELL("filename",$A$1))+1,255),'Assumptions (START HERE)'!$B$23:$B$26,0),
MATCH(L$3,'Assumptions (START HERE)'!$B$23:$E$23,0)),K70)</f>
        <v>1500</v>
      </c>
      <c r="M70" s="91"/>
      <c r="N70" s="23" cm="1">
        <f t="array" aca="1" ref="N70" ca="1">IF(ISBLANK(M70),
INDEX('Assumptions (START HERE)'!$B$23:$E$26,
MATCH(MID(CELL("filename",$A$1),FIND("]",CELL("filename",$A$1))+1,255),'Assumptions (START HERE)'!$B$23:$B$26,0),
MATCH(N$3,'Assumptions (START HERE)'!$B$23:$E$23,0)),M70)</f>
        <v>1550</v>
      </c>
      <c r="P70" s="23" cm="1">
        <f t="array" aca="1" ref="P70" ca="1">_xlfn.IFS($D70&lt;=P$7,0,$G70&gt;P$7,0,AND(P$7&gt;$G70,P$7&lt;$H70),$J70/12*0.5,$H70&lt;P$7,$J70/12)</f>
        <v>0</v>
      </c>
      <c r="Q70" s="23" cm="1">
        <f t="array" aca="1" ref="Q70" ca="1">_xlfn.IFS($D70&lt;=Q$7,0,$G70&gt;Q$7,0,AND(Q$7&gt;$G70,Q$7&lt;$H70),$J70/12*0.5,$H70&lt;Q$7,$J70/12)</f>
        <v>0</v>
      </c>
      <c r="R70" s="23" cm="1">
        <f t="array" aca="1" ref="R70" ca="1">_xlfn.IFS($D70&lt;=R$7,0,$G70&gt;R$7,0,AND(R$7&gt;$G70,R$7&lt;$H70),$J70/12*0.5,$H70&lt;R$7,$J70/12)</f>
        <v>0</v>
      </c>
      <c r="S70" s="23" cm="1">
        <f t="array" aca="1" ref="S70" ca="1">_xlfn.IFS($D70&lt;=S$7,0,$G70&gt;S$7,0,AND(S$7&gt;$G70,S$7&lt;$H70),$J70/12*0.5,$H70&lt;S$7,$J70/12)</f>
        <v>0</v>
      </c>
      <c r="T70" s="23" cm="1">
        <f t="array" aca="1" ref="T70" ca="1">_xlfn.IFS($D70&lt;=T$7,0,$G70&gt;T$7,0,AND(T$7&gt;$G70,T$7&lt;$H70),$J70/12*0.5,$H70&lt;T$7,$J70/12)</f>
        <v>0</v>
      </c>
      <c r="U70" s="23" cm="1">
        <f t="array" aca="1" ref="U70" ca="1">_xlfn.IFS($D70&lt;=U$7,0,$G70&gt;U$7,0,AND(U$7&gt;$G70,U$7&lt;$H70),$J70/12*0.5,$H70&lt;U$7,$J70/12)</f>
        <v>0</v>
      </c>
      <c r="V70" s="23" cm="1">
        <f t="array" aca="1" ref="V70" ca="1">_xlfn.IFS($D70&lt;=V$7,0,$G70&gt;V$7,0,AND(V$7&gt;$G70,V$7&lt;$H70),$J70/12*0.5,$H70&lt;V$7,$J70/12)</f>
        <v>0</v>
      </c>
      <c r="W70" s="23" cm="1">
        <f t="array" aca="1" ref="W70" ca="1">_xlfn.IFS($D70&lt;=W$7,0,$G70&gt;W$7,0,AND(W$7&gt;$G70,W$7&lt;$H70),$J70/12*0.5,$H70&lt;W$7,$J70/12)</f>
        <v>0</v>
      </c>
      <c r="X70" s="23" cm="1">
        <f t="array" aca="1" ref="X70" ca="1">_xlfn.IFS($D70&lt;=X$7,0,$G70&gt;X$7,0,AND(X$7&gt;$G70,X$7&lt;$H70),$J70/12*0.5,$H70&lt;X$7,$J70/12)</f>
        <v>0</v>
      </c>
      <c r="Y70" s="23" cm="1">
        <f t="array" aca="1" ref="Y70" ca="1">_xlfn.IFS($D70&lt;=Y$7,0,$G70&gt;Y$7,0,AND(Y$7&gt;$G70,Y$7&lt;$H70),$J70/12*0.5,$H70&lt;Y$7,$J70/12)</f>
        <v>0</v>
      </c>
      <c r="Z70" s="23" cm="1">
        <f t="array" aca="1" ref="Z70" ca="1">_xlfn.IFS($D70&lt;=Z$7,0,$G70&gt;Z$7,0,AND(Z$7&gt;$G70,Z$7&lt;$H70),$J70/12*0.5,$H70&lt;Z$7,$J70/12)</f>
        <v>0</v>
      </c>
      <c r="AA70" s="23" cm="1">
        <f t="array" aca="1" ref="AA70" ca="1">_xlfn.IFS($D70&lt;=AA$7,0,$G70&gt;AA$7,0,AND(AA$7&gt;$G70,AA$7&lt;$H70),$J70/12*0.5,$H70&lt;AA$7,$J70/12)</f>
        <v>56.25</v>
      </c>
      <c r="AB70" s="23" cm="1">
        <f t="array" aca="1" ref="AB70" ca="1">_xlfn.IFS($D70&lt;=AB$7,0,$G70&gt;AB$7,0,AND(AB$7&gt;$G70,AB$7&lt;$H70),$J70/12*0.5,$H70&lt;AB$7,$J70/12)</f>
        <v>56.25</v>
      </c>
      <c r="AC70" s="23" cm="1">
        <f t="array" aca="1" ref="AC70" ca="1">_xlfn.IFS($D70&lt;=AC$7,0,$G70&gt;AC$7,0,AND(AC$7&gt;$G70,AC$7&lt;$H70),$L70/12*0.5,$H70&lt;AC$7,$L70/12)</f>
        <v>62.5</v>
      </c>
      <c r="AD70" s="23" cm="1">
        <f t="array" aca="1" ref="AD70" ca="1">_xlfn.IFS($D70&lt;=AD$7,0,$G70&gt;AD$7,0,AND(AD$7&gt;$G70,AD$7&lt;$H70),$L70/12*0.5,$H70&lt;AD$7,$L70/12)</f>
        <v>125</v>
      </c>
      <c r="AE70" s="23" cm="1">
        <f t="array" aca="1" ref="AE70" ca="1">_xlfn.IFS($D70&lt;=AE$7,0,$G70&gt;AE$7,0,AND(AE$7&gt;$G70,AE$7&lt;$H70),$L70/12*0.5,$H70&lt;AE$7,$L70/12)</f>
        <v>125</v>
      </c>
      <c r="AF70" s="23" cm="1">
        <f t="array" aca="1" ref="AF70" ca="1">_xlfn.IFS($D70&lt;=AF$7,0,$G70&gt;AF$7,0,AND(AF$7&gt;$G70,AF$7&lt;$H70),$L70/12*0.5,$H70&lt;AF$7,$L70/12)</f>
        <v>125</v>
      </c>
      <c r="AG70" s="23" cm="1">
        <f t="array" aca="1" ref="AG70" ca="1">_xlfn.IFS($D70&lt;=AG$7,0,$G70&gt;AG$7,0,AND(AG$7&gt;$G70,AG$7&lt;$H70),$L70/12*0.5,$H70&lt;AG$7,$L70/12)</f>
        <v>125</v>
      </c>
      <c r="AH70" s="23" cm="1">
        <f t="array" aca="1" ref="AH70" ca="1">_xlfn.IFS($D70&lt;=AH$7,0,$G70&gt;AH$7,0,AND(AH$7&gt;$G70,AH$7&lt;$H70),$L70/12*0.5,$H70&lt;AH$7,$L70/12)</f>
        <v>125</v>
      </c>
      <c r="AI70" s="23" cm="1">
        <f t="array" aca="1" ref="AI70" ca="1">_xlfn.IFS($D70&lt;=AI$7,0,$G70&gt;AI$7,0,AND(AI$7&gt;$G70,AI$7&lt;$H70),$L70/12*0.5,$H70&lt;AI$7,$L70/12)</f>
        <v>125</v>
      </c>
      <c r="AJ70" s="23" cm="1">
        <f t="array" aca="1" ref="AJ70" ca="1">_xlfn.IFS($D70&lt;=AJ$7,0,$G70&gt;AJ$7,0,AND(AJ$7&gt;$G70,AJ$7&lt;$H70),$L70/12*0.5,$H70&lt;AJ$7,$L70/12)</f>
        <v>125</v>
      </c>
      <c r="AK70" s="23" cm="1">
        <f t="array" aca="1" ref="AK70" ca="1">_xlfn.IFS($D70&lt;=AK$7,0,$G70&gt;AK$7,0,AND(AK$7&gt;$G70,AK$7&lt;$H70),$L70/12*0.5,$H70&lt;AK$7,$L70/12)</f>
        <v>125</v>
      </c>
      <c r="AL70" s="23" cm="1">
        <f t="array" aca="1" ref="AL70" ca="1">_xlfn.IFS($D70&lt;=AL$7,0,$G70&gt;AL$7,0,AND(AL$7&gt;$G70,AL$7&lt;$H70),$L70/12*0.5,$H70&lt;AL$7,$L70/12)</f>
        <v>125</v>
      </c>
      <c r="AM70" s="23" cm="1">
        <f t="array" aca="1" ref="AM70" ca="1">_xlfn.IFS($D70&lt;=AM$7,0,$G70&gt;AM$7,0,AND(AM$7&gt;$G70,AM$7&lt;$H70),$L70/12*0.5,$H70&lt;AM$7,$L70/12)</f>
        <v>125</v>
      </c>
      <c r="AN70" s="23" cm="1">
        <f t="array" aca="1" ref="AN70" ca="1">_xlfn.IFS($D70&lt;=AN$7,0,$G70&gt;AN$7,0,AND(AN$7&gt;$G70,AN$7&lt;$H70),$L70/12*0.5,$H70&lt;AN$7,$L70/12)</f>
        <v>125</v>
      </c>
      <c r="AO70" s="23" cm="1">
        <f t="array" aca="1" ref="AO70" ca="1">_xlfn.IFS($D70&lt;=AO$7,0,$G70&gt;AO$7,0,AND(AO$7&gt;$G70,AO$7&lt;$H70),$N70/12*0.5,$H70&lt;AO$7,$N70/12)</f>
        <v>129.16666666666666</v>
      </c>
      <c r="AP70" s="23" cm="1">
        <f t="array" aca="1" ref="AP70" ca="1">_xlfn.IFS($D70&lt;=AP$7,0,$G70&gt;AP$7,0,AND(AP$7&gt;$G70,AP$7&lt;$H70),$N70/12*0.5,$H70&lt;AP$7,$N70/12)</f>
        <v>129.16666666666666</v>
      </c>
      <c r="AQ70" s="23" cm="1">
        <f t="array" aca="1" ref="AQ70" ca="1">_xlfn.IFS($D70&lt;=AQ$7,0,$G70&gt;AQ$7,0,AND(AQ$7&gt;$G70,AQ$7&lt;$H70),$N70/12*0.5,$H70&lt;AQ$7,$N70/12)</f>
        <v>129.16666666666666</v>
      </c>
      <c r="AR70" s="23" cm="1">
        <f t="array" aca="1" ref="AR70" ca="1">_xlfn.IFS($D70&lt;=AR$7,0,$G70&gt;AR$7,0,AND(AR$7&gt;$G70,AR$7&lt;$H70),$N70/12*0.5,$H70&lt;AR$7,$N70/12)</f>
        <v>129.16666666666666</v>
      </c>
      <c r="AS70" s="23" cm="1">
        <f t="array" aca="1" ref="AS70" ca="1">_xlfn.IFS($D70&lt;=AS$7,0,$G70&gt;AS$7,0,AND(AS$7&gt;$G70,AS$7&lt;$H70),$N70/12*0.5,$H70&lt;AS$7,$N70/12)</f>
        <v>129.16666666666666</v>
      </c>
      <c r="AT70" s="23" cm="1">
        <f t="array" aca="1" ref="AT70" ca="1">_xlfn.IFS($D70&lt;=AT$7,0,$G70&gt;AT$7,0,AND(AT$7&gt;$G70,AT$7&lt;$H70),$N70/12*0.5,$H70&lt;AT$7,$N70/12)</f>
        <v>129.16666666666666</v>
      </c>
      <c r="AU70" s="23" cm="1">
        <f t="array" aca="1" ref="AU70" ca="1">_xlfn.IFS($D70&lt;=AU$7,0,$G70&gt;AU$7,0,AND(AU$7&gt;$G70,AU$7&lt;$H70),$N70/12*0.5,$H70&lt;AU$7,$N70/12)</f>
        <v>129.16666666666666</v>
      </c>
      <c r="AV70" s="23" cm="1">
        <f t="array" aca="1" ref="AV70" ca="1">_xlfn.IFS($D70&lt;=AV$7,0,$G70&gt;AV$7,0,AND(AV$7&gt;$G70,AV$7&lt;$H70),$N70/12*0.5,$H70&lt;AV$7,$N70/12)</f>
        <v>129.16666666666666</v>
      </c>
      <c r="AW70" s="23" cm="1">
        <f t="array" aca="1" ref="AW70" ca="1">_xlfn.IFS($D70&lt;=AW$7,0,$G70&gt;AW$7,0,AND(AW$7&gt;$G70,AW$7&lt;$H70),$N70/12*0.5,$H70&lt;AW$7,$N70/12)</f>
        <v>129.16666666666666</v>
      </c>
      <c r="AX70" s="23" cm="1">
        <f t="array" aca="1" ref="AX70" ca="1">_xlfn.IFS($D70&lt;=AX$7,0,$G70&gt;AX$7,0,AND(AX$7&gt;$G70,AX$7&lt;$H70),$N70/12*0.5,$H70&lt;AX$7,$N70/12)</f>
        <v>129.16666666666666</v>
      </c>
      <c r="AY70" s="23" cm="1">
        <f t="array" aca="1" ref="AY70" ca="1">_xlfn.IFS($D70&lt;=AY$7,0,$G70&gt;AY$7,0,AND(AY$7&gt;$G70,AY$7&lt;$H70),$N70/12*0.5,$H70&lt;AY$7,$N70/12)</f>
        <v>129.16666666666666</v>
      </c>
    </row>
    <row r="71" spans="2:51" ht="13" x14ac:dyDescent="0.15">
      <c r="B71" s="87">
        <v>64</v>
      </c>
      <c r="C71" s="87" t="s">
        <v>30</v>
      </c>
      <c r="D71" s="88" t="s">
        <v>15</v>
      </c>
      <c r="E71" s="110">
        <v>45792</v>
      </c>
      <c r="F71" s="108" t="s">
        <v>7</v>
      </c>
      <c r="G71" s="21">
        <f>E71+'Assumptions (START HERE)'!$C$17</f>
        <v>45972</v>
      </c>
      <c r="H71" s="21">
        <f>E71+'Assumptions (START HERE)'!$C$18</f>
        <v>46062</v>
      </c>
      <c r="I71" s="91"/>
      <c r="J71" s="23" cm="1">
        <f t="array" aca="1" ref="J71" ca="1">IF(ISBLANK(I71),
INDEX('Assumptions (START HERE)'!$B$23:$E$26,
MATCH(MID(CELL("filename",$A$1),FIND("]",CELL("filename",$A$1))+1,255),'Assumptions (START HERE)'!$B$23:$B$26,0),
MATCH(J$3,'Assumptions (START HERE)'!$B$23:$E$23,0)),I71)</f>
        <v>1350</v>
      </c>
      <c r="K71" s="91"/>
      <c r="L71" s="23" cm="1">
        <f t="array" aca="1" ref="L71" ca="1">IF(ISBLANK(K71),
INDEX('Assumptions (START HERE)'!$B$23:$E$26,
MATCH(MID(CELL("filename",$A$1),FIND("]",CELL("filename",$A$1))+1,255),'Assumptions (START HERE)'!$B$23:$B$26,0),
MATCH(L$3,'Assumptions (START HERE)'!$B$23:$E$23,0)),K71)</f>
        <v>1500</v>
      </c>
      <c r="M71" s="91"/>
      <c r="N71" s="23" cm="1">
        <f t="array" aca="1" ref="N71" ca="1">IF(ISBLANK(M71),
INDEX('Assumptions (START HERE)'!$B$23:$E$26,
MATCH(MID(CELL("filename",$A$1),FIND("]",CELL("filename",$A$1))+1,255),'Assumptions (START HERE)'!$B$23:$B$26,0),
MATCH(N$3,'Assumptions (START HERE)'!$B$23:$E$23,0)),M71)</f>
        <v>1550</v>
      </c>
      <c r="P71" s="23" cm="1">
        <f t="array" aca="1" ref="P71" ca="1">_xlfn.IFS($D71&lt;=P$7,0,$G71&gt;P$7,0,AND(P$7&gt;$G71,P$7&lt;$H71),$J71/12*0.5,$H71&lt;P$7,$J71/12)</f>
        <v>0</v>
      </c>
      <c r="Q71" s="23" cm="1">
        <f t="array" aca="1" ref="Q71" ca="1">_xlfn.IFS($D71&lt;=Q$7,0,$G71&gt;Q$7,0,AND(Q$7&gt;$G71,Q$7&lt;$H71),$J71/12*0.5,$H71&lt;Q$7,$J71/12)</f>
        <v>0</v>
      </c>
      <c r="R71" s="23" cm="1">
        <f t="array" aca="1" ref="R71" ca="1">_xlfn.IFS($D71&lt;=R$7,0,$G71&gt;R$7,0,AND(R$7&gt;$G71,R$7&lt;$H71),$J71/12*0.5,$H71&lt;R$7,$J71/12)</f>
        <v>0</v>
      </c>
      <c r="S71" s="23" cm="1">
        <f t="array" aca="1" ref="S71" ca="1">_xlfn.IFS($D71&lt;=S$7,0,$G71&gt;S$7,0,AND(S$7&gt;$G71,S$7&lt;$H71),$J71/12*0.5,$H71&lt;S$7,$J71/12)</f>
        <v>0</v>
      </c>
      <c r="T71" s="23" cm="1">
        <f t="array" aca="1" ref="T71" ca="1">_xlfn.IFS($D71&lt;=T$7,0,$G71&gt;T$7,0,AND(T$7&gt;$G71,T$7&lt;$H71),$J71/12*0.5,$H71&lt;T$7,$J71/12)</f>
        <v>0</v>
      </c>
      <c r="U71" s="23" cm="1">
        <f t="array" aca="1" ref="U71" ca="1">_xlfn.IFS($D71&lt;=U$7,0,$G71&gt;U$7,0,AND(U$7&gt;$G71,U$7&lt;$H71),$J71/12*0.5,$H71&lt;U$7,$J71/12)</f>
        <v>0</v>
      </c>
      <c r="V71" s="23" cm="1">
        <f t="array" aca="1" ref="V71" ca="1">_xlfn.IFS($D71&lt;=V$7,0,$G71&gt;V$7,0,AND(V$7&gt;$G71,V$7&lt;$H71),$J71/12*0.5,$H71&lt;V$7,$J71/12)</f>
        <v>0</v>
      </c>
      <c r="W71" s="23" cm="1">
        <f t="array" aca="1" ref="W71" ca="1">_xlfn.IFS($D71&lt;=W$7,0,$G71&gt;W$7,0,AND(W$7&gt;$G71,W$7&lt;$H71),$J71/12*0.5,$H71&lt;W$7,$J71/12)</f>
        <v>0</v>
      </c>
      <c r="X71" s="23" cm="1">
        <f t="array" aca="1" ref="X71" ca="1">_xlfn.IFS($D71&lt;=X$7,0,$G71&gt;X$7,0,AND(X$7&gt;$G71,X$7&lt;$H71),$J71/12*0.5,$H71&lt;X$7,$J71/12)</f>
        <v>0</v>
      </c>
      <c r="Y71" s="23" cm="1">
        <f t="array" aca="1" ref="Y71" ca="1">_xlfn.IFS($D71&lt;=Y$7,0,$G71&gt;Y$7,0,AND(Y$7&gt;$G71,Y$7&lt;$H71),$J71/12*0.5,$H71&lt;Y$7,$J71/12)</f>
        <v>0</v>
      </c>
      <c r="Z71" s="23" cm="1">
        <f t="array" aca="1" ref="Z71" ca="1">_xlfn.IFS($D71&lt;=Z$7,0,$G71&gt;Z$7,0,AND(Z$7&gt;$G71,Z$7&lt;$H71),$J71/12*0.5,$H71&lt;Z$7,$J71/12)</f>
        <v>0</v>
      </c>
      <c r="AA71" s="23" cm="1">
        <f t="array" aca="1" ref="AA71" ca="1">_xlfn.IFS($D71&lt;=AA$7,0,$G71&gt;AA$7,0,AND(AA$7&gt;$G71,AA$7&lt;$H71),$J71/12*0.5,$H71&lt;AA$7,$J71/12)</f>
        <v>56.25</v>
      </c>
      <c r="AB71" s="23" cm="1">
        <f t="array" aca="1" ref="AB71" ca="1">_xlfn.IFS($D71&lt;=AB$7,0,$G71&gt;AB$7,0,AND(AB$7&gt;$G71,AB$7&lt;$H71),$J71/12*0.5,$H71&lt;AB$7,$J71/12)</f>
        <v>56.25</v>
      </c>
      <c r="AC71" s="23" cm="1">
        <f t="array" aca="1" ref="AC71" ca="1">_xlfn.IFS($D71&lt;=AC$7,0,$G71&gt;AC$7,0,AND(AC$7&gt;$G71,AC$7&lt;$H71),$L71/12*0.5,$H71&lt;AC$7,$L71/12)</f>
        <v>62.5</v>
      </c>
      <c r="AD71" s="23" cm="1">
        <f t="array" aca="1" ref="AD71" ca="1">_xlfn.IFS($D71&lt;=AD$7,0,$G71&gt;AD$7,0,AND(AD$7&gt;$G71,AD$7&lt;$H71),$L71/12*0.5,$H71&lt;AD$7,$L71/12)</f>
        <v>125</v>
      </c>
      <c r="AE71" s="23" cm="1">
        <f t="array" aca="1" ref="AE71" ca="1">_xlfn.IFS($D71&lt;=AE$7,0,$G71&gt;AE$7,0,AND(AE$7&gt;$G71,AE$7&lt;$H71),$L71/12*0.5,$H71&lt;AE$7,$L71/12)</f>
        <v>125</v>
      </c>
      <c r="AF71" s="23" cm="1">
        <f t="array" aca="1" ref="AF71" ca="1">_xlfn.IFS($D71&lt;=AF$7,0,$G71&gt;AF$7,0,AND(AF$7&gt;$G71,AF$7&lt;$H71),$L71/12*0.5,$H71&lt;AF$7,$L71/12)</f>
        <v>125</v>
      </c>
      <c r="AG71" s="23" cm="1">
        <f t="array" aca="1" ref="AG71" ca="1">_xlfn.IFS($D71&lt;=AG$7,0,$G71&gt;AG$7,0,AND(AG$7&gt;$G71,AG$7&lt;$H71),$L71/12*0.5,$H71&lt;AG$7,$L71/12)</f>
        <v>125</v>
      </c>
      <c r="AH71" s="23" cm="1">
        <f t="array" aca="1" ref="AH71" ca="1">_xlfn.IFS($D71&lt;=AH$7,0,$G71&gt;AH$7,0,AND(AH$7&gt;$G71,AH$7&lt;$H71),$L71/12*0.5,$H71&lt;AH$7,$L71/12)</f>
        <v>125</v>
      </c>
      <c r="AI71" s="23" cm="1">
        <f t="array" aca="1" ref="AI71" ca="1">_xlfn.IFS($D71&lt;=AI$7,0,$G71&gt;AI$7,0,AND(AI$7&gt;$G71,AI$7&lt;$H71),$L71/12*0.5,$H71&lt;AI$7,$L71/12)</f>
        <v>125</v>
      </c>
      <c r="AJ71" s="23" cm="1">
        <f t="array" aca="1" ref="AJ71" ca="1">_xlfn.IFS($D71&lt;=AJ$7,0,$G71&gt;AJ$7,0,AND(AJ$7&gt;$G71,AJ$7&lt;$H71),$L71/12*0.5,$H71&lt;AJ$7,$L71/12)</f>
        <v>125</v>
      </c>
      <c r="AK71" s="23" cm="1">
        <f t="array" aca="1" ref="AK71" ca="1">_xlfn.IFS($D71&lt;=AK$7,0,$G71&gt;AK$7,0,AND(AK$7&gt;$G71,AK$7&lt;$H71),$L71/12*0.5,$H71&lt;AK$7,$L71/12)</f>
        <v>125</v>
      </c>
      <c r="AL71" s="23" cm="1">
        <f t="array" aca="1" ref="AL71" ca="1">_xlfn.IFS($D71&lt;=AL$7,0,$G71&gt;AL$7,0,AND(AL$7&gt;$G71,AL$7&lt;$H71),$L71/12*0.5,$H71&lt;AL$7,$L71/12)</f>
        <v>125</v>
      </c>
      <c r="AM71" s="23" cm="1">
        <f t="array" aca="1" ref="AM71" ca="1">_xlfn.IFS($D71&lt;=AM$7,0,$G71&gt;AM$7,0,AND(AM$7&gt;$G71,AM$7&lt;$H71),$L71/12*0.5,$H71&lt;AM$7,$L71/12)</f>
        <v>125</v>
      </c>
      <c r="AN71" s="23" cm="1">
        <f t="array" aca="1" ref="AN71" ca="1">_xlfn.IFS($D71&lt;=AN$7,0,$G71&gt;AN$7,0,AND(AN$7&gt;$G71,AN$7&lt;$H71),$L71/12*0.5,$H71&lt;AN$7,$L71/12)</f>
        <v>125</v>
      </c>
      <c r="AO71" s="23" cm="1">
        <f t="array" aca="1" ref="AO71" ca="1">_xlfn.IFS($D71&lt;=AO$7,0,$G71&gt;AO$7,0,AND(AO$7&gt;$G71,AO$7&lt;$H71),$N71/12*0.5,$H71&lt;AO$7,$N71/12)</f>
        <v>129.16666666666666</v>
      </c>
      <c r="AP71" s="23" cm="1">
        <f t="array" aca="1" ref="AP71" ca="1">_xlfn.IFS($D71&lt;=AP$7,0,$G71&gt;AP$7,0,AND(AP$7&gt;$G71,AP$7&lt;$H71),$N71/12*0.5,$H71&lt;AP$7,$N71/12)</f>
        <v>129.16666666666666</v>
      </c>
      <c r="AQ71" s="23" cm="1">
        <f t="array" aca="1" ref="AQ71" ca="1">_xlfn.IFS($D71&lt;=AQ$7,0,$G71&gt;AQ$7,0,AND(AQ$7&gt;$G71,AQ$7&lt;$H71),$N71/12*0.5,$H71&lt;AQ$7,$N71/12)</f>
        <v>129.16666666666666</v>
      </c>
      <c r="AR71" s="23" cm="1">
        <f t="array" aca="1" ref="AR71" ca="1">_xlfn.IFS($D71&lt;=AR$7,0,$G71&gt;AR$7,0,AND(AR$7&gt;$G71,AR$7&lt;$H71),$N71/12*0.5,$H71&lt;AR$7,$N71/12)</f>
        <v>129.16666666666666</v>
      </c>
      <c r="AS71" s="23" cm="1">
        <f t="array" aca="1" ref="AS71" ca="1">_xlfn.IFS($D71&lt;=AS$7,0,$G71&gt;AS$7,0,AND(AS$7&gt;$G71,AS$7&lt;$H71),$N71/12*0.5,$H71&lt;AS$7,$N71/12)</f>
        <v>129.16666666666666</v>
      </c>
      <c r="AT71" s="23" cm="1">
        <f t="array" aca="1" ref="AT71" ca="1">_xlfn.IFS($D71&lt;=AT$7,0,$G71&gt;AT$7,0,AND(AT$7&gt;$G71,AT$7&lt;$H71),$N71/12*0.5,$H71&lt;AT$7,$N71/12)</f>
        <v>129.16666666666666</v>
      </c>
      <c r="AU71" s="23" cm="1">
        <f t="array" aca="1" ref="AU71" ca="1">_xlfn.IFS($D71&lt;=AU$7,0,$G71&gt;AU$7,0,AND(AU$7&gt;$G71,AU$7&lt;$H71),$N71/12*0.5,$H71&lt;AU$7,$N71/12)</f>
        <v>129.16666666666666</v>
      </c>
      <c r="AV71" s="23" cm="1">
        <f t="array" aca="1" ref="AV71" ca="1">_xlfn.IFS($D71&lt;=AV$7,0,$G71&gt;AV$7,0,AND(AV$7&gt;$G71,AV$7&lt;$H71),$N71/12*0.5,$H71&lt;AV$7,$N71/12)</f>
        <v>129.16666666666666</v>
      </c>
      <c r="AW71" s="23" cm="1">
        <f t="array" aca="1" ref="AW71" ca="1">_xlfn.IFS($D71&lt;=AW$7,0,$G71&gt;AW$7,0,AND(AW$7&gt;$G71,AW$7&lt;$H71),$N71/12*0.5,$H71&lt;AW$7,$N71/12)</f>
        <v>129.16666666666666</v>
      </c>
      <c r="AX71" s="23" cm="1">
        <f t="array" aca="1" ref="AX71" ca="1">_xlfn.IFS($D71&lt;=AX$7,0,$G71&gt;AX$7,0,AND(AX$7&gt;$G71,AX$7&lt;$H71),$N71/12*0.5,$H71&lt;AX$7,$N71/12)</f>
        <v>129.16666666666666</v>
      </c>
      <c r="AY71" s="23" cm="1">
        <f t="array" aca="1" ref="AY71" ca="1">_xlfn.IFS($D71&lt;=AY$7,0,$G71&gt;AY$7,0,AND(AY$7&gt;$G71,AY$7&lt;$H71),$N71/12*0.5,$H71&lt;AY$7,$N71/12)</f>
        <v>129.16666666666666</v>
      </c>
    </row>
    <row r="72" spans="2:51" ht="13" x14ac:dyDescent="0.15">
      <c r="B72" s="87">
        <v>65</v>
      </c>
      <c r="C72" s="87" t="s">
        <v>30</v>
      </c>
      <c r="D72" s="88" t="s">
        <v>17</v>
      </c>
      <c r="E72" s="110">
        <v>46188</v>
      </c>
      <c r="F72" s="108">
        <v>46601</v>
      </c>
      <c r="G72" s="21">
        <f>E72+'Assumptions (START HERE)'!$C$17</f>
        <v>46368</v>
      </c>
      <c r="H72" s="21">
        <f>E72+'Assumptions (START HERE)'!$C$18</f>
        <v>46458</v>
      </c>
      <c r="I72" s="91"/>
      <c r="J72" s="23" cm="1">
        <f t="array" aca="1" ref="J72" ca="1">IF(ISBLANK(I72),
INDEX('Assumptions (START HERE)'!$B$23:$E$26,
MATCH(MID(CELL("filename",$A$1),FIND("]",CELL("filename",$A$1))+1,255),'Assumptions (START HERE)'!$B$23:$B$26,0),
MATCH(J$3,'Assumptions (START HERE)'!$B$23:$E$23,0)),I72)</f>
        <v>1350</v>
      </c>
      <c r="K72" s="91"/>
      <c r="L72" s="23" cm="1">
        <f t="array" aca="1" ref="L72" ca="1">IF(ISBLANK(K72),
INDEX('Assumptions (START HERE)'!$B$23:$E$26,
MATCH(MID(CELL("filename",$A$1),FIND("]",CELL("filename",$A$1))+1,255),'Assumptions (START HERE)'!$B$23:$B$26,0),
MATCH(L$3,'Assumptions (START HERE)'!$B$23:$E$23,0)),K72)</f>
        <v>1500</v>
      </c>
      <c r="M72" s="91"/>
      <c r="N72" s="23" cm="1">
        <f t="array" aca="1" ref="N72" ca="1">IF(ISBLANK(M72),
INDEX('Assumptions (START HERE)'!$B$23:$E$26,
MATCH(MID(CELL("filename",$A$1),FIND("]",CELL("filename",$A$1))+1,255),'Assumptions (START HERE)'!$B$23:$B$26,0),
MATCH(N$3,'Assumptions (START HERE)'!$B$23:$E$23,0)),M72)</f>
        <v>1550</v>
      </c>
      <c r="P72" s="23" cm="1">
        <f t="array" aca="1" ref="P72" ca="1">_xlfn.IFS($D72&lt;=P$7,0,$G72&gt;P$7,0,AND(P$7&gt;$G72,P$7&lt;$H72),$J72/12*0.5,$H72&lt;P$7,$J72/12)</f>
        <v>0</v>
      </c>
      <c r="Q72" s="23" cm="1">
        <f t="array" aca="1" ref="Q72" ca="1">_xlfn.IFS($D72&lt;=Q$7,0,$G72&gt;Q$7,0,AND(Q$7&gt;$G72,Q$7&lt;$H72),$J72/12*0.5,$H72&lt;Q$7,$J72/12)</f>
        <v>0</v>
      </c>
      <c r="R72" s="23" cm="1">
        <f t="array" aca="1" ref="R72" ca="1">_xlfn.IFS($D72&lt;=R$7,0,$G72&gt;R$7,0,AND(R$7&gt;$G72,R$7&lt;$H72),$J72/12*0.5,$H72&lt;R$7,$J72/12)</f>
        <v>0</v>
      </c>
      <c r="S72" s="23" cm="1">
        <f t="array" aca="1" ref="S72" ca="1">_xlfn.IFS($D72&lt;=S$7,0,$G72&gt;S$7,0,AND(S$7&gt;$G72,S$7&lt;$H72),$J72/12*0.5,$H72&lt;S$7,$J72/12)</f>
        <v>0</v>
      </c>
      <c r="T72" s="23" cm="1">
        <f t="array" aca="1" ref="T72" ca="1">_xlfn.IFS($D72&lt;=T$7,0,$G72&gt;T$7,0,AND(T$7&gt;$G72,T$7&lt;$H72),$J72/12*0.5,$H72&lt;T$7,$J72/12)</f>
        <v>0</v>
      </c>
      <c r="U72" s="23" cm="1">
        <f t="array" aca="1" ref="U72" ca="1">_xlfn.IFS($D72&lt;=U$7,0,$G72&gt;U$7,0,AND(U$7&gt;$G72,U$7&lt;$H72),$J72/12*0.5,$H72&lt;U$7,$J72/12)</f>
        <v>0</v>
      </c>
      <c r="V72" s="23" cm="1">
        <f t="array" aca="1" ref="V72" ca="1">_xlfn.IFS($D72&lt;=V$7,0,$G72&gt;V$7,0,AND(V$7&gt;$G72,V$7&lt;$H72),$J72/12*0.5,$H72&lt;V$7,$J72/12)</f>
        <v>0</v>
      </c>
      <c r="W72" s="23" cm="1">
        <f t="array" aca="1" ref="W72" ca="1">_xlfn.IFS($D72&lt;=W$7,0,$G72&gt;W$7,0,AND(W$7&gt;$G72,W$7&lt;$H72),$J72/12*0.5,$H72&lt;W$7,$J72/12)</f>
        <v>0</v>
      </c>
      <c r="X72" s="23" cm="1">
        <f t="array" aca="1" ref="X72" ca="1">_xlfn.IFS($D72&lt;=X$7,0,$G72&gt;X$7,0,AND(X$7&gt;$G72,X$7&lt;$H72),$J72/12*0.5,$H72&lt;X$7,$J72/12)</f>
        <v>0</v>
      </c>
      <c r="Y72" s="23" cm="1">
        <f t="array" aca="1" ref="Y72" ca="1">_xlfn.IFS($D72&lt;=Y$7,0,$G72&gt;Y$7,0,AND(Y$7&gt;$G72,Y$7&lt;$H72),$J72/12*0.5,$H72&lt;Y$7,$J72/12)</f>
        <v>0</v>
      </c>
      <c r="Z72" s="23" cm="1">
        <f t="array" aca="1" ref="Z72" ca="1">_xlfn.IFS($D72&lt;=Z$7,0,$G72&gt;Z$7,0,AND(Z$7&gt;$G72,Z$7&lt;$H72),$J72/12*0.5,$H72&lt;Z$7,$J72/12)</f>
        <v>0</v>
      </c>
      <c r="AA72" s="23" cm="1">
        <f t="array" aca="1" ref="AA72" ca="1">_xlfn.IFS($D72&lt;=AA$7,0,$G72&gt;AA$7,0,AND(AA$7&gt;$G72,AA$7&lt;$H72),$J72/12*0.5,$H72&lt;AA$7,$J72/12)</f>
        <v>0</v>
      </c>
      <c r="AB72" s="23" cm="1">
        <f t="array" aca="1" ref="AB72" ca="1">_xlfn.IFS($D72&lt;=AB$7,0,$G72&gt;AB$7,0,AND(AB$7&gt;$G72,AB$7&lt;$H72),$J72/12*0.5,$H72&lt;AB$7,$J72/12)</f>
        <v>0</v>
      </c>
      <c r="AC72" s="23" cm="1">
        <f t="array" aca="1" ref="AC72" ca="1">_xlfn.IFS($D72&lt;=AC$7,0,$G72&gt;AC$7,0,AND(AC$7&gt;$G72,AC$7&lt;$H72),$L72/12*0.5,$H72&lt;AC$7,$L72/12)</f>
        <v>0</v>
      </c>
      <c r="AD72" s="23" cm="1">
        <f t="array" aca="1" ref="AD72" ca="1">_xlfn.IFS($D72&lt;=AD$7,0,$G72&gt;AD$7,0,AND(AD$7&gt;$G72,AD$7&lt;$H72),$L72/12*0.5,$H72&lt;AD$7,$L72/12)</f>
        <v>0</v>
      </c>
      <c r="AE72" s="23" cm="1">
        <f t="array" aca="1" ref="AE72" ca="1">_xlfn.IFS($D72&lt;=AE$7,0,$G72&gt;AE$7,0,AND(AE$7&gt;$G72,AE$7&lt;$H72),$L72/12*0.5,$H72&lt;AE$7,$L72/12)</f>
        <v>0</v>
      </c>
      <c r="AF72" s="23" cm="1">
        <f t="array" aca="1" ref="AF72" ca="1">_xlfn.IFS($D72&lt;=AF$7,0,$G72&gt;AF$7,0,AND(AF$7&gt;$G72,AF$7&lt;$H72),$L72/12*0.5,$H72&lt;AF$7,$L72/12)</f>
        <v>0</v>
      </c>
      <c r="AG72" s="23" cm="1">
        <f t="array" aca="1" ref="AG72" ca="1">_xlfn.IFS($D72&lt;=AG$7,0,$G72&gt;AG$7,0,AND(AG$7&gt;$G72,AG$7&lt;$H72),$L72/12*0.5,$H72&lt;AG$7,$L72/12)</f>
        <v>0</v>
      </c>
      <c r="AH72" s="23" cm="1">
        <f t="array" aca="1" ref="AH72" ca="1">_xlfn.IFS($D72&lt;=AH$7,0,$G72&gt;AH$7,0,AND(AH$7&gt;$G72,AH$7&lt;$H72),$L72/12*0.5,$H72&lt;AH$7,$L72/12)</f>
        <v>0</v>
      </c>
      <c r="AI72" s="23" cm="1">
        <f t="array" aca="1" ref="AI72" ca="1">_xlfn.IFS($D72&lt;=AI$7,0,$G72&gt;AI$7,0,AND(AI$7&gt;$G72,AI$7&lt;$H72),$L72/12*0.5,$H72&lt;AI$7,$L72/12)</f>
        <v>0</v>
      </c>
      <c r="AJ72" s="23" cm="1">
        <f t="array" aca="1" ref="AJ72" ca="1">_xlfn.IFS($D72&lt;=AJ$7,0,$G72&gt;AJ$7,0,AND(AJ$7&gt;$G72,AJ$7&lt;$H72),$L72/12*0.5,$H72&lt;AJ$7,$L72/12)</f>
        <v>0</v>
      </c>
      <c r="AK72" s="23" cm="1">
        <f t="array" aca="1" ref="AK72" ca="1">_xlfn.IFS($D72&lt;=AK$7,0,$G72&gt;AK$7,0,AND(AK$7&gt;$G72,AK$7&lt;$H72),$L72/12*0.5,$H72&lt;AK$7,$L72/12)</f>
        <v>0</v>
      </c>
      <c r="AL72" s="23" cm="1">
        <f t="array" aca="1" ref="AL72" ca="1">_xlfn.IFS($D72&lt;=AL$7,0,$G72&gt;AL$7,0,AND(AL$7&gt;$G72,AL$7&lt;$H72),$L72/12*0.5,$H72&lt;AL$7,$L72/12)</f>
        <v>0</v>
      </c>
      <c r="AM72" s="23" cm="1">
        <f t="array" aca="1" ref="AM72" ca="1">_xlfn.IFS($D72&lt;=AM$7,0,$G72&gt;AM$7,0,AND(AM$7&gt;$G72,AM$7&lt;$H72),$L72/12*0.5,$H72&lt;AM$7,$L72/12)</f>
        <v>0</v>
      </c>
      <c r="AN72" s="23" cm="1">
        <f t="array" aca="1" ref="AN72" ca="1">_xlfn.IFS($D72&lt;=AN$7,0,$G72&gt;AN$7,0,AND(AN$7&gt;$G72,AN$7&lt;$H72),$L72/12*0.5,$H72&lt;AN$7,$L72/12)</f>
        <v>62.5</v>
      </c>
      <c r="AO72" s="23" cm="1">
        <f t="array" aca="1" ref="AO72" ca="1">_xlfn.IFS($D72&lt;=AO$7,0,$G72&gt;AO$7,0,AND(AO$7&gt;$G72,AO$7&lt;$H72),$N72/12*0.5,$H72&lt;AO$7,$N72/12)</f>
        <v>64.583333333333329</v>
      </c>
      <c r="AP72" s="23" cm="1">
        <f t="array" aca="1" ref="AP72" ca="1">_xlfn.IFS($D72&lt;=AP$7,0,$G72&gt;AP$7,0,AND(AP$7&gt;$G72,AP$7&lt;$H72),$N72/12*0.5,$H72&lt;AP$7,$N72/12)</f>
        <v>64.583333333333329</v>
      </c>
      <c r="AQ72" s="23" cm="1">
        <f t="array" aca="1" ref="AQ72" ca="1">_xlfn.IFS($D72&lt;=AQ$7,0,$G72&gt;AQ$7,0,AND(AQ$7&gt;$G72,AQ$7&lt;$H72),$N72/12*0.5,$H72&lt;AQ$7,$N72/12)</f>
        <v>129.16666666666666</v>
      </c>
      <c r="AR72" s="23" cm="1">
        <f t="array" aca="1" ref="AR72" ca="1">_xlfn.IFS($D72&lt;=AR$7,0,$G72&gt;AR$7,0,AND(AR$7&gt;$G72,AR$7&lt;$H72),$N72/12*0.5,$H72&lt;AR$7,$N72/12)</f>
        <v>129.16666666666666</v>
      </c>
      <c r="AS72" s="23" cm="1">
        <f t="array" aca="1" ref="AS72" ca="1">_xlfn.IFS($D72&lt;=AS$7,0,$G72&gt;AS$7,0,AND(AS$7&gt;$G72,AS$7&lt;$H72),$N72/12*0.5,$H72&lt;AS$7,$N72/12)</f>
        <v>129.16666666666666</v>
      </c>
      <c r="AT72" s="23" cm="1">
        <f t="array" aca="1" ref="AT72" ca="1">_xlfn.IFS($D72&lt;=AT$7,0,$G72&gt;AT$7,0,AND(AT$7&gt;$G72,AT$7&lt;$H72),$N72/12*0.5,$H72&lt;AT$7,$N72/12)</f>
        <v>129.16666666666666</v>
      </c>
      <c r="AU72" s="23" cm="1">
        <f t="array" aca="1" ref="AU72" ca="1">_xlfn.IFS($D72&lt;=AU$7,0,$G72&gt;AU$7,0,AND(AU$7&gt;$G72,AU$7&lt;$H72),$N72/12*0.5,$H72&lt;AU$7,$N72/12)</f>
        <v>129.16666666666666</v>
      </c>
      <c r="AV72" s="23" cm="1">
        <f t="array" aca="1" ref="AV72" ca="1">_xlfn.IFS($D72&lt;=AV$7,0,$G72&gt;AV$7,0,AND(AV$7&gt;$G72,AV$7&lt;$H72),$N72/12*0.5,$H72&lt;AV$7,$N72/12)</f>
        <v>129.16666666666666</v>
      </c>
      <c r="AW72" s="23" cm="1">
        <f t="array" aca="1" ref="AW72" ca="1">_xlfn.IFS($D72&lt;=AW$7,0,$G72&gt;AW$7,0,AND(AW$7&gt;$G72,AW$7&lt;$H72),$N72/12*0.5,$H72&lt;AW$7,$N72/12)</f>
        <v>129.16666666666666</v>
      </c>
      <c r="AX72" s="23" cm="1">
        <f t="array" aca="1" ref="AX72" ca="1">_xlfn.IFS($D72&lt;=AX$7,0,$G72&gt;AX$7,0,AND(AX$7&gt;$G72,AX$7&lt;$H72),$N72/12*0.5,$H72&lt;AX$7,$N72/12)</f>
        <v>129.16666666666666</v>
      </c>
      <c r="AY72" s="23" cm="1">
        <f t="array" aca="1" ref="AY72" ca="1">_xlfn.IFS($D72&lt;=AY$7,0,$G72&gt;AY$7,0,AND(AY$7&gt;$G72,AY$7&lt;$H72),$N72/12*0.5,$H72&lt;AY$7,$N72/12)</f>
        <v>129.16666666666666</v>
      </c>
    </row>
    <row r="73" spans="2:51" ht="13" x14ac:dyDescent="0.15">
      <c r="B73" s="87">
        <v>66</v>
      </c>
      <c r="C73" s="87" t="s">
        <v>30</v>
      </c>
      <c r="D73" s="88" t="s">
        <v>17</v>
      </c>
      <c r="E73" s="110">
        <v>46188</v>
      </c>
      <c r="F73" s="108" t="s">
        <v>7</v>
      </c>
      <c r="G73" s="21">
        <f>E73+'Assumptions (START HERE)'!$C$17</f>
        <v>46368</v>
      </c>
      <c r="H73" s="21">
        <f>E73+'Assumptions (START HERE)'!$C$18</f>
        <v>46458</v>
      </c>
      <c r="I73" s="91"/>
      <c r="J73" s="23" cm="1">
        <f t="array" aca="1" ref="J73" ca="1">IF(ISBLANK(I73),
INDEX('Assumptions (START HERE)'!$B$23:$E$26,
MATCH(MID(CELL("filename",$A$1),FIND("]",CELL("filename",$A$1))+1,255),'Assumptions (START HERE)'!$B$23:$B$26,0),
MATCH(J$3,'Assumptions (START HERE)'!$B$23:$E$23,0)),I73)</f>
        <v>1350</v>
      </c>
      <c r="K73" s="91"/>
      <c r="L73" s="23" cm="1">
        <f t="array" aca="1" ref="L73" ca="1">IF(ISBLANK(K73),
INDEX('Assumptions (START HERE)'!$B$23:$E$26,
MATCH(MID(CELL("filename",$A$1),FIND("]",CELL("filename",$A$1))+1,255),'Assumptions (START HERE)'!$B$23:$B$26,0),
MATCH(L$3,'Assumptions (START HERE)'!$B$23:$E$23,0)),K73)</f>
        <v>1500</v>
      </c>
      <c r="M73" s="91"/>
      <c r="N73" s="23" cm="1">
        <f t="array" aca="1" ref="N73" ca="1">IF(ISBLANK(M73),
INDEX('Assumptions (START HERE)'!$B$23:$E$26,
MATCH(MID(CELL("filename",$A$1),FIND("]",CELL("filename",$A$1))+1,255),'Assumptions (START HERE)'!$B$23:$B$26,0),
MATCH(N$3,'Assumptions (START HERE)'!$B$23:$E$23,0)),M73)</f>
        <v>1550</v>
      </c>
      <c r="P73" s="23" cm="1">
        <f t="array" aca="1" ref="P73" ca="1">_xlfn.IFS($D73&lt;=P$7,0,$G73&gt;P$7,0,AND(P$7&gt;$G73,P$7&lt;$H73),$J73/12*0.5,$H73&lt;P$7,$J73/12)</f>
        <v>0</v>
      </c>
      <c r="Q73" s="23" cm="1">
        <f t="array" aca="1" ref="Q73" ca="1">_xlfn.IFS($D73&lt;=Q$7,0,$G73&gt;Q$7,0,AND(Q$7&gt;$G73,Q$7&lt;$H73),$J73/12*0.5,$H73&lt;Q$7,$J73/12)</f>
        <v>0</v>
      </c>
      <c r="R73" s="23" cm="1">
        <f t="array" aca="1" ref="R73" ca="1">_xlfn.IFS($D73&lt;=R$7,0,$G73&gt;R$7,0,AND(R$7&gt;$G73,R$7&lt;$H73),$J73/12*0.5,$H73&lt;R$7,$J73/12)</f>
        <v>0</v>
      </c>
      <c r="S73" s="23" cm="1">
        <f t="array" aca="1" ref="S73" ca="1">_xlfn.IFS($D73&lt;=S$7,0,$G73&gt;S$7,0,AND(S$7&gt;$G73,S$7&lt;$H73),$J73/12*0.5,$H73&lt;S$7,$J73/12)</f>
        <v>0</v>
      </c>
      <c r="T73" s="23" cm="1">
        <f t="array" aca="1" ref="T73" ca="1">_xlfn.IFS($D73&lt;=T$7,0,$G73&gt;T$7,0,AND(T$7&gt;$G73,T$7&lt;$H73),$J73/12*0.5,$H73&lt;T$7,$J73/12)</f>
        <v>0</v>
      </c>
      <c r="U73" s="23" cm="1">
        <f t="array" aca="1" ref="U73" ca="1">_xlfn.IFS($D73&lt;=U$7,0,$G73&gt;U$7,0,AND(U$7&gt;$G73,U$7&lt;$H73),$J73/12*0.5,$H73&lt;U$7,$J73/12)</f>
        <v>0</v>
      </c>
      <c r="V73" s="23" cm="1">
        <f t="array" aca="1" ref="V73" ca="1">_xlfn.IFS($D73&lt;=V$7,0,$G73&gt;V$7,0,AND(V$7&gt;$G73,V$7&lt;$H73),$J73/12*0.5,$H73&lt;V$7,$J73/12)</f>
        <v>0</v>
      </c>
      <c r="W73" s="23" cm="1">
        <f t="array" aca="1" ref="W73" ca="1">_xlfn.IFS($D73&lt;=W$7,0,$G73&gt;W$7,0,AND(W$7&gt;$G73,W$7&lt;$H73),$J73/12*0.5,$H73&lt;W$7,$J73/12)</f>
        <v>0</v>
      </c>
      <c r="X73" s="23" cm="1">
        <f t="array" aca="1" ref="X73" ca="1">_xlfn.IFS($D73&lt;=X$7,0,$G73&gt;X$7,0,AND(X$7&gt;$G73,X$7&lt;$H73),$J73/12*0.5,$H73&lt;X$7,$J73/12)</f>
        <v>0</v>
      </c>
      <c r="Y73" s="23" cm="1">
        <f t="array" aca="1" ref="Y73" ca="1">_xlfn.IFS($D73&lt;=Y$7,0,$G73&gt;Y$7,0,AND(Y$7&gt;$G73,Y$7&lt;$H73),$J73/12*0.5,$H73&lt;Y$7,$J73/12)</f>
        <v>0</v>
      </c>
      <c r="Z73" s="23" cm="1">
        <f t="array" aca="1" ref="Z73" ca="1">_xlfn.IFS($D73&lt;=Z$7,0,$G73&gt;Z$7,0,AND(Z$7&gt;$G73,Z$7&lt;$H73),$J73/12*0.5,$H73&lt;Z$7,$J73/12)</f>
        <v>0</v>
      </c>
      <c r="AA73" s="23" cm="1">
        <f t="array" aca="1" ref="AA73" ca="1">_xlfn.IFS($D73&lt;=AA$7,0,$G73&gt;AA$7,0,AND(AA$7&gt;$G73,AA$7&lt;$H73),$J73/12*0.5,$H73&lt;AA$7,$J73/12)</f>
        <v>0</v>
      </c>
      <c r="AB73" s="23" cm="1">
        <f t="array" aca="1" ref="AB73" ca="1">_xlfn.IFS($D73&lt;=AB$7,0,$G73&gt;AB$7,0,AND(AB$7&gt;$G73,AB$7&lt;$H73),$J73/12*0.5,$H73&lt;AB$7,$J73/12)</f>
        <v>0</v>
      </c>
      <c r="AC73" s="23" cm="1">
        <f t="array" aca="1" ref="AC73" ca="1">_xlfn.IFS($D73&lt;=AC$7,0,$G73&gt;AC$7,0,AND(AC$7&gt;$G73,AC$7&lt;$H73),$L73/12*0.5,$H73&lt;AC$7,$L73/12)</f>
        <v>0</v>
      </c>
      <c r="AD73" s="23" cm="1">
        <f t="array" aca="1" ref="AD73" ca="1">_xlfn.IFS($D73&lt;=AD$7,0,$G73&gt;AD$7,0,AND(AD$7&gt;$G73,AD$7&lt;$H73),$L73/12*0.5,$H73&lt;AD$7,$L73/12)</f>
        <v>0</v>
      </c>
      <c r="AE73" s="23" cm="1">
        <f t="array" aca="1" ref="AE73" ca="1">_xlfn.IFS($D73&lt;=AE$7,0,$G73&gt;AE$7,0,AND(AE$7&gt;$G73,AE$7&lt;$H73),$L73/12*0.5,$H73&lt;AE$7,$L73/12)</f>
        <v>0</v>
      </c>
      <c r="AF73" s="23" cm="1">
        <f t="array" aca="1" ref="AF73" ca="1">_xlfn.IFS($D73&lt;=AF$7,0,$G73&gt;AF$7,0,AND(AF$7&gt;$G73,AF$7&lt;$H73),$L73/12*0.5,$H73&lt;AF$7,$L73/12)</f>
        <v>0</v>
      </c>
      <c r="AG73" s="23" cm="1">
        <f t="array" aca="1" ref="AG73" ca="1">_xlfn.IFS($D73&lt;=AG$7,0,$G73&gt;AG$7,0,AND(AG$7&gt;$G73,AG$7&lt;$H73),$L73/12*0.5,$H73&lt;AG$7,$L73/12)</f>
        <v>0</v>
      </c>
      <c r="AH73" s="23" cm="1">
        <f t="array" aca="1" ref="AH73" ca="1">_xlfn.IFS($D73&lt;=AH$7,0,$G73&gt;AH$7,0,AND(AH$7&gt;$G73,AH$7&lt;$H73),$L73/12*0.5,$H73&lt;AH$7,$L73/12)</f>
        <v>0</v>
      </c>
      <c r="AI73" s="23" cm="1">
        <f t="array" aca="1" ref="AI73" ca="1">_xlfn.IFS($D73&lt;=AI$7,0,$G73&gt;AI$7,0,AND(AI$7&gt;$G73,AI$7&lt;$H73),$L73/12*0.5,$H73&lt;AI$7,$L73/12)</f>
        <v>0</v>
      </c>
      <c r="AJ73" s="23" cm="1">
        <f t="array" aca="1" ref="AJ73" ca="1">_xlfn.IFS($D73&lt;=AJ$7,0,$G73&gt;AJ$7,0,AND(AJ$7&gt;$G73,AJ$7&lt;$H73),$L73/12*0.5,$H73&lt;AJ$7,$L73/12)</f>
        <v>0</v>
      </c>
      <c r="AK73" s="23" cm="1">
        <f t="array" aca="1" ref="AK73" ca="1">_xlfn.IFS($D73&lt;=AK$7,0,$G73&gt;AK$7,0,AND(AK$7&gt;$G73,AK$7&lt;$H73),$L73/12*0.5,$H73&lt;AK$7,$L73/12)</f>
        <v>0</v>
      </c>
      <c r="AL73" s="23" cm="1">
        <f t="array" aca="1" ref="AL73" ca="1">_xlfn.IFS($D73&lt;=AL$7,0,$G73&gt;AL$7,0,AND(AL$7&gt;$G73,AL$7&lt;$H73),$L73/12*0.5,$H73&lt;AL$7,$L73/12)</f>
        <v>0</v>
      </c>
      <c r="AM73" s="23" cm="1">
        <f t="array" aca="1" ref="AM73" ca="1">_xlfn.IFS($D73&lt;=AM$7,0,$G73&gt;AM$7,0,AND(AM$7&gt;$G73,AM$7&lt;$H73),$L73/12*0.5,$H73&lt;AM$7,$L73/12)</f>
        <v>0</v>
      </c>
      <c r="AN73" s="23" cm="1">
        <f t="array" aca="1" ref="AN73" ca="1">_xlfn.IFS($D73&lt;=AN$7,0,$G73&gt;AN$7,0,AND(AN$7&gt;$G73,AN$7&lt;$H73),$L73/12*0.5,$H73&lt;AN$7,$L73/12)</f>
        <v>62.5</v>
      </c>
      <c r="AO73" s="23" cm="1">
        <f t="array" aca="1" ref="AO73" ca="1">_xlfn.IFS($D73&lt;=AO$7,0,$G73&gt;AO$7,0,AND(AO$7&gt;$G73,AO$7&lt;$H73),$N73/12*0.5,$H73&lt;AO$7,$N73/12)</f>
        <v>64.583333333333329</v>
      </c>
      <c r="AP73" s="23" cm="1">
        <f t="array" aca="1" ref="AP73" ca="1">_xlfn.IFS($D73&lt;=AP$7,0,$G73&gt;AP$7,0,AND(AP$7&gt;$G73,AP$7&lt;$H73),$N73/12*0.5,$H73&lt;AP$7,$N73/12)</f>
        <v>64.583333333333329</v>
      </c>
      <c r="AQ73" s="23" cm="1">
        <f t="array" aca="1" ref="AQ73" ca="1">_xlfn.IFS($D73&lt;=AQ$7,0,$G73&gt;AQ$7,0,AND(AQ$7&gt;$G73,AQ$7&lt;$H73),$N73/12*0.5,$H73&lt;AQ$7,$N73/12)</f>
        <v>129.16666666666666</v>
      </c>
      <c r="AR73" s="23" cm="1">
        <f t="array" aca="1" ref="AR73" ca="1">_xlfn.IFS($D73&lt;=AR$7,0,$G73&gt;AR$7,0,AND(AR$7&gt;$G73,AR$7&lt;$H73),$N73/12*0.5,$H73&lt;AR$7,$N73/12)</f>
        <v>129.16666666666666</v>
      </c>
      <c r="AS73" s="23" cm="1">
        <f t="array" aca="1" ref="AS73" ca="1">_xlfn.IFS($D73&lt;=AS$7,0,$G73&gt;AS$7,0,AND(AS$7&gt;$G73,AS$7&lt;$H73),$N73/12*0.5,$H73&lt;AS$7,$N73/12)</f>
        <v>129.16666666666666</v>
      </c>
      <c r="AT73" s="23" cm="1">
        <f t="array" aca="1" ref="AT73" ca="1">_xlfn.IFS($D73&lt;=AT$7,0,$G73&gt;AT$7,0,AND(AT$7&gt;$G73,AT$7&lt;$H73),$N73/12*0.5,$H73&lt;AT$7,$N73/12)</f>
        <v>129.16666666666666</v>
      </c>
      <c r="AU73" s="23" cm="1">
        <f t="array" aca="1" ref="AU73" ca="1">_xlfn.IFS($D73&lt;=AU$7,0,$G73&gt;AU$7,0,AND(AU$7&gt;$G73,AU$7&lt;$H73),$N73/12*0.5,$H73&lt;AU$7,$N73/12)</f>
        <v>129.16666666666666</v>
      </c>
      <c r="AV73" s="23" cm="1">
        <f t="array" aca="1" ref="AV73" ca="1">_xlfn.IFS($D73&lt;=AV$7,0,$G73&gt;AV$7,0,AND(AV$7&gt;$G73,AV$7&lt;$H73),$N73/12*0.5,$H73&lt;AV$7,$N73/12)</f>
        <v>129.16666666666666</v>
      </c>
      <c r="AW73" s="23" cm="1">
        <f t="array" aca="1" ref="AW73" ca="1">_xlfn.IFS($D73&lt;=AW$7,0,$G73&gt;AW$7,0,AND(AW$7&gt;$G73,AW$7&lt;$H73),$N73/12*0.5,$H73&lt;AW$7,$N73/12)</f>
        <v>129.16666666666666</v>
      </c>
      <c r="AX73" s="23" cm="1">
        <f t="array" aca="1" ref="AX73" ca="1">_xlfn.IFS($D73&lt;=AX$7,0,$G73&gt;AX$7,0,AND(AX$7&gt;$G73,AX$7&lt;$H73),$N73/12*0.5,$H73&lt;AX$7,$N73/12)</f>
        <v>129.16666666666666</v>
      </c>
      <c r="AY73" s="23" cm="1">
        <f t="array" aca="1" ref="AY73" ca="1">_xlfn.IFS($D73&lt;=AY$7,0,$G73&gt;AY$7,0,AND(AY$7&gt;$G73,AY$7&lt;$H73),$N73/12*0.5,$H73&lt;AY$7,$N73/12)</f>
        <v>129.16666666666666</v>
      </c>
    </row>
    <row r="74" spans="2:51" ht="13" x14ac:dyDescent="0.15">
      <c r="B74" s="87">
        <v>67</v>
      </c>
      <c r="C74" s="87" t="s">
        <v>30</v>
      </c>
      <c r="D74" s="107" t="s">
        <v>18</v>
      </c>
      <c r="E74" s="110">
        <v>46188</v>
      </c>
      <c r="F74" s="108" t="s">
        <v>7</v>
      </c>
      <c r="G74" s="21">
        <f>E74+'Assumptions (START HERE)'!$C$17</f>
        <v>46368</v>
      </c>
      <c r="H74" s="21">
        <f>E74+'Assumptions (START HERE)'!$C$18</f>
        <v>46458</v>
      </c>
      <c r="I74" s="91"/>
      <c r="J74" s="23" cm="1">
        <f t="array" aca="1" ref="J74" ca="1">IF(ISBLANK(I74),
INDEX('Assumptions (START HERE)'!$B$23:$E$26,
MATCH(MID(CELL("filename",$A$1),FIND("]",CELL("filename",$A$1))+1,255),'Assumptions (START HERE)'!$B$23:$B$26,0),
MATCH(J$3,'Assumptions (START HERE)'!$B$23:$E$23,0)),I74)</f>
        <v>1350</v>
      </c>
      <c r="K74" s="91"/>
      <c r="L74" s="23" cm="1">
        <f t="array" aca="1" ref="L74" ca="1">IF(ISBLANK(K74),
INDEX('Assumptions (START HERE)'!$B$23:$E$26,
MATCH(MID(CELL("filename",$A$1),FIND("]",CELL("filename",$A$1))+1,255),'Assumptions (START HERE)'!$B$23:$B$26,0),
MATCH(L$3,'Assumptions (START HERE)'!$B$23:$E$23,0)),K74)</f>
        <v>1500</v>
      </c>
      <c r="M74" s="91"/>
      <c r="N74" s="23" cm="1">
        <f t="array" aca="1" ref="N74" ca="1">IF(ISBLANK(M74),
INDEX('Assumptions (START HERE)'!$B$23:$E$26,
MATCH(MID(CELL("filename",$A$1),FIND("]",CELL("filename",$A$1))+1,255),'Assumptions (START HERE)'!$B$23:$B$26,0),
MATCH(N$3,'Assumptions (START HERE)'!$B$23:$E$23,0)),M74)</f>
        <v>1550</v>
      </c>
      <c r="P74" s="23" cm="1">
        <f t="array" aca="1" ref="P74" ca="1">_xlfn.IFS($D74&lt;=P$7,0,$G74&gt;P$7,0,AND(P$7&gt;$G74,P$7&lt;$H74),$J74/12*0.5,$H74&lt;P$7,$J74/12)</f>
        <v>0</v>
      </c>
      <c r="Q74" s="23" cm="1">
        <f t="array" aca="1" ref="Q74" ca="1">_xlfn.IFS($D74&lt;=Q$7,0,$G74&gt;Q$7,0,AND(Q$7&gt;$G74,Q$7&lt;$H74),$J74/12*0.5,$H74&lt;Q$7,$J74/12)</f>
        <v>0</v>
      </c>
      <c r="R74" s="23" cm="1">
        <f t="array" aca="1" ref="R74" ca="1">_xlfn.IFS($D74&lt;=R$7,0,$G74&gt;R$7,0,AND(R$7&gt;$G74,R$7&lt;$H74),$J74/12*0.5,$H74&lt;R$7,$J74/12)</f>
        <v>0</v>
      </c>
      <c r="S74" s="23" cm="1">
        <f t="array" aca="1" ref="S74" ca="1">_xlfn.IFS($D74&lt;=S$7,0,$G74&gt;S$7,0,AND(S$7&gt;$G74,S$7&lt;$H74),$J74/12*0.5,$H74&lt;S$7,$J74/12)</f>
        <v>0</v>
      </c>
      <c r="T74" s="23" cm="1">
        <f t="array" aca="1" ref="T74" ca="1">_xlfn.IFS($D74&lt;=T$7,0,$G74&gt;T$7,0,AND(T$7&gt;$G74,T$7&lt;$H74),$J74/12*0.5,$H74&lt;T$7,$J74/12)</f>
        <v>0</v>
      </c>
      <c r="U74" s="23" cm="1">
        <f t="array" aca="1" ref="U74" ca="1">_xlfn.IFS($D74&lt;=U$7,0,$G74&gt;U$7,0,AND(U$7&gt;$G74,U$7&lt;$H74),$J74/12*0.5,$H74&lt;U$7,$J74/12)</f>
        <v>0</v>
      </c>
      <c r="V74" s="23" cm="1">
        <f t="array" aca="1" ref="V74" ca="1">_xlfn.IFS($D74&lt;=V$7,0,$G74&gt;V$7,0,AND(V$7&gt;$G74,V$7&lt;$H74),$J74/12*0.5,$H74&lt;V$7,$J74/12)</f>
        <v>0</v>
      </c>
      <c r="W74" s="23" cm="1">
        <f t="array" aca="1" ref="W74" ca="1">_xlfn.IFS($D74&lt;=W$7,0,$G74&gt;W$7,0,AND(W$7&gt;$G74,W$7&lt;$H74),$J74/12*0.5,$H74&lt;W$7,$J74/12)</f>
        <v>0</v>
      </c>
      <c r="X74" s="23" cm="1">
        <f t="array" aca="1" ref="X74" ca="1">_xlfn.IFS($D74&lt;=X$7,0,$G74&gt;X$7,0,AND(X$7&gt;$G74,X$7&lt;$H74),$J74/12*0.5,$H74&lt;X$7,$J74/12)</f>
        <v>0</v>
      </c>
      <c r="Y74" s="23" cm="1">
        <f t="array" aca="1" ref="Y74" ca="1">_xlfn.IFS($D74&lt;=Y$7,0,$G74&gt;Y$7,0,AND(Y$7&gt;$G74,Y$7&lt;$H74),$J74/12*0.5,$H74&lt;Y$7,$J74/12)</f>
        <v>0</v>
      </c>
      <c r="Z74" s="23" cm="1">
        <f t="array" aca="1" ref="Z74" ca="1">_xlfn.IFS($D74&lt;=Z$7,0,$G74&gt;Z$7,0,AND(Z$7&gt;$G74,Z$7&lt;$H74),$J74/12*0.5,$H74&lt;Z$7,$J74/12)</f>
        <v>0</v>
      </c>
      <c r="AA74" s="23" cm="1">
        <f t="array" aca="1" ref="AA74" ca="1">_xlfn.IFS($D74&lt;=AA$7,0,$G74&gt;AA$7,0,AND(AA$7&gt;$G74,AA$7&lt;$H74),$J74/12*0.5,$H74&lt;AA$7,$J74/12)</f>
        <v>0</v>
      </c>
      <c r="AB74" s="23" cm="1">
        <f t="array" aca="1" ref="AB74" ca="1">_xlfn.IFS($D74&lt;=AB$7,0,$G74&gt;AB$7,0,AND(AB$7&gt;$G74,AB$7&lt;$H74),$J74/12*0.5,$H74&lt;AB$7,$J74/12)</f>
        <v>0</v>
      </c>
      <c r="AC74" s="23" cm="1">
        <f t="array" aca="1" ref="AC74" ca="1">_xlfn.IFS($D74&lt;=AC$7,0,$G74&gt;AC$7,0,AND(AC$7&gt;$G74,AC$7&lt;$H74),$L74/12*0.5,$H74&lt;AC$7,$L74/12)</f>
        <v>0</v>
      </c>
      <c r="AD74" s="23" cm="1">
        <f t="array" aca="1" ref="AD74" ca="1">_xlfn.IFS($D74&lt;=AD$7,0,$G74&gt;AD$7,0,AND(AD$7&gt;$G74,AD$7&lt;$H74),$L74/12*0.5,$H74&lt;AD$7,$L74/12)</f>
        <v>0</v>
      </c>
      <c r="AE74" s="23" cm="1">
        <f t="array" aca="1" ref="AE74" ca="1">_xlfn.IFS($D74&lt;=AE$7,0,$G74&gt;AE$7,0,AND(AE$7&gt;$G74,AE$7&lt;$H74),$L74/12*0.5,$H74&lt;AE$7,$L74/12)</f>
        <v>0</v>
      </c>
      <c r="AF74" s="23" cm="1">
        <f t="array" aca="1" ref="AF74" ca="1">_xlfn.IFS($D74&lt;=AF$7,0,$G74&gt;AF$7,0,AND(AF$7&gt;$G74,AF$7&lt;$H74),$L74/12*0.5,$H74&lt;AF$7,$L74/12)</f>
        <v>0</v>
      </c>
      <c r="AG74" s="23" cm="1">
        <f t="array" aca="1" ref="AG74" ca="1">_xlfn.IFS($D74&lt;=AG$7,0,$G74&gt;AG$7,0,AND(AG$7&gt;$G74,AG$7&lt;$H74),$L74/12*0.5,$H74&lt;AG$7,$L74/12)</f>
        <v>0</v>
      </c>
      <c r="AH74" s="23" cm="1">
        <f t="array" aca="1" ref="AH74" ca="1">_xlfn.IFS($D74&lt;=AH$7,0,$G74&gt;AH$7,0,AND(AH$7&gt;$G74,AH$7&lt;$H74),$L74/12*0.5,$H74&lt;AH$7,$L74/12)</f>
        <v>0</v>
      </c>
      <c r="AI74" s="23" cm="1">
        <f t="array" aca="1" ref="AI74" ca="1">_xlfn.IFS($D74&lt;=AI$7,0,$G74&gt;AI$7,0,AND(AI$7&gt;$G74,AI$7&lt;$H74),$L74/12*0.5,$H74&lt;AI$7,$L74/12)</f>
        <v>0</v>
      </c>
      <c r="AJ74" s="23" cm="1">
        <f t="array" aca="1" ref="AJ74" ca="1">_xlfn.IFS($D74&lt;=AJ$7,0,$G74&gt;AJ$7,0,AND(AJ$7&gt;$G74,AJ$7&lt;$H74),$L74/12*0.5,$H74&lt;AJ$7,$L74/12)</f>
        <v>0</v>
      </c>
      <c r="AK74" s="23" cm="1">
        <f t="array" aca="1" ref="AK74" ca="1">_xlfn.IFS($D74&lt;=AK$7,0,$G74&gt;AK$7,0,AND(AK$7&gt;$G74,AK$7&lt;$H74),$L74/12*0.5,$H74&lt;AK$7,$L74/12)</f>
        <v>0</v>
      </c>
      <c r="AL74" s="23" cm="1">
        <f t="array" aca="1" ref="AL74" ca="1">_xlfn.IFS($D74&lt;=AL$7,0,$G74&gt;AL$7,0,AND(AL$7&gt;$G74,AL$7&lt;$H74),$L74/12*0.5,$H74&lt;AL$7,$L74/12)</f>
        <v>0</v>
      </c>
      <c r="AM74" s="23" cm="1">
        <f t="array" aca="1" ref="AM74" ca="1">_xlfn.IFS($D74&lt;=AM$7,0,$G74&gt;AM$7,0,AND(AM$7&gt;$G74,AM$7&lt;$H74),$L74/12*0.5,$H74&lt;AM$7,$L74/12)</f>
        <v>0</v>
      </c>
      <c r="AN74" s="23" cm="1">
        <f t="array" aca="1" ref="AN74" ca="1">_xlfn.IFS($D74&lt;=AN$7,0,$G74&gt;AN$7,0,AND(AN$7&gt;$G74,AN$7&lt;$H74),$L74/12*0.5,$H74&lt;AN$7,$L74/12)</f>
        <v>62.5</v>
      </c>
      <c r="AO74" s="23" cm="1">
        <f t="array" aca="1" ref="AO74" ca="1">_xlfn.IFS($D74&lt;=AO$7,0,$G74&gt;AO$7,0,AND(AO$7&gt;$G74,AO$7&lt;$H74),$N74/12*0.5,$H74&lt;AO$7,$N74/12)</f>
        <v>64.583333333333329</v>
      </c>
      <c r="AP74" s="23" cm="1">
        <f t="array" aca="1" ref="AP74" ca="1">_xlfn.IFS($D74&lt;=AP$7,0,$G74&gt;AP$7,0,AND(AP$7&gt;$G74,AP$7&lt;$H74),$N74/12*0.5,$H74&lt;AP$7,$N74/12)</f>
        <v>64.583333333333329</v>
      </c>
      <c r="AQ74" s="23" cm="1">
        <f t="array" aca="1" ref="AQ74" ca="1">_xlfn.IFS($D74&lt;=AQ$7,0,$G74&gt;AQ$7,0,AND(AQ$7&gt;$G74,AQ$7&lt;$H74),$N74/12*0.5,$H74&lt;AQ$7,$N74/12)</f>
        <v>129.16666666666666</v>
      </c>
      <c r="AR74" s="23" cm="1">
        <f t="array" aca="1" ref="AR74" ca="1">_xlfn.IFS($D74&lt;=AR$7,0,$G74&gt;AR$7,0,AND(AR$7&gt;$G74,AR$7&lt;$H74),$N74/12*0.5,$H74&lt;AR$7,$N74/12)</f>
        <v>129.16666666666666</v>
      </c>
      <c r="AS74" s="23" cm="1">
        <f t="array" aca="1" ref="AS74" ca="1">_xlfn.IFS($D74&lt;=AS$7,0,$G74&gt;AS$7,0,AND(AS$7&gt;$G74,AS$7&lt;$H74),$N74/12*0.5,$H74&lt;AS$7,$N74/12)</f>
        <v>129.16666666666666</v>
      </c>
      <c r="AT74" s="23" cm="1">
        <f t="array" aca="1" ref="AT74" ca="1">_xlfn.IFS($D74&lt;=AT$7,0,$G74&gt;AT$7,0,AND(AT$7&gt;$G74,AT$7&lt;$H74),$N74/12*0.5,$H74&lt;AT$7,$N74/12)</f>
        <v>129.16666666666666</v>
      </c>
      <c r="AU74" s="23" cm="1">
        <f t="array" aca="1" ref="AU74" ca="1">_xlfn.IFS($D74&lt;=AU$7,0,$G74&gt;AU$7,0,AND(AU$7&gt;$G74,AU$7&lt;$H74),$N74/12*0.5,$H74&lt;AU$7,$N74/12)</f>
        <v>129.16666666666666</v>
      </c>
      <c r="AV74" s="23" cm="1">
        <f t="array" aca="1" ref="AV74" ca="1">_xlfn.IFS($D74&lt;=AV$7,0,$G74&gt;AV$7,0,AND(AV$7&gt;$G74,AV$7&lt;$H74),$N74/12*0.5,$H74&lt;AV$7,$N74/12)</f>
        <v>129.16666666666666</v>
      </c>
      <c r="AW74" s="23" cm="1">
        <f t="array" aca="1" ref="AW74" ca="1">_xlfn.IFS($D74&lt;=AW$7,0,$G74&gt;AW$7,0,AND(AW$7&gt;$G74,AW$7&lt;$H74),$N74/12*0.5,$H74&lt;AW$7,$N74/12)</f>
        <v>129.16666666666666</v>
      </c>
      <c r="AX74" s="23" cm="1">
        <f t="array" aca="1" ref="AX74" ca="1">_xlfn.IFS($D74&lt;=AX$7,0,$G74&gt;AX$7,0,AND(AX$7&gt;$G74,AX$7&lt;$H74),$N74/12*0.5,$H74&lt;AX$7,$N74/12)</f>
        <v>129.16666666666666</v>
      </c>
      <c r="AY74" s="23" cm="1">
        <f t="array" aca="1" ref="AY74" ca="1">_xlfn.IFS($D74&lt;=AY$7,0,$G74&gt;AY$7,0,AND(AY$7&gt;$G74,AY$7&lt;$H74),$N74/12*0.5,$H74&lt;AY$7,$N74/12)</f>
        <v>129.16666666666666</v>
      </c>
    </row>
    <row r="75" spans="2:51" ht="13" x14ac:dyDescent="0.15">
      <c r="B75" s="87">
        <v>68</v>
      </c>
      <c r="C75" s="87" t="s">
        <v>30</v>
      </c>
      <c r="D75" s="88" t="s">
        <v>18</v>
      </c>
      <c r="E75" s="110">
        <v>46188</v>
      </c>
      <c r="F75" s="108" t="s">
        <v>7</v>
      </c>
      <c r="G75" s="21">
        <f>E75+'Assumptions (START HERE)'!$C$17</f>
        <v>46368</v>
      </c>
      <c r="H75" s="21">
        <f>E75+'Assumptions (START HERE)'!$C$18</f>
        <v>46458</v>
      </c>
      <c r="I75" s="91"/>
      <c r="J75" s="23" cm="1">
        <f t="array" aca="1" ref="J75" ca="1">IF(ISBLANK(I75),
INDEX('Assumptions (START HERE)'!$B$23:$E$26,
MATCH(MID(CELL("filename",$A$1),FIND("]",CELL("filename",$A$1))+1,255),'Assumptions (START HERE)'!$B$23:$B$26,0),
MATCH(J$3,'Assumptions (START HERE)'!$B$23:$E$23,0)),I75)</f>
        <v>1350</v>
      </c>
      <c r="K75" s="91"/>
      <c r="L75" s="23" cm="1">
        <f t="array" aca="1" ref="L75" ca="1">IF(ISBLANK(K75),
INDEX('Assumptions (START HERE)'!$B$23:$E$26,
MATCH(MID(CELL("filename",$A$1),FIND("]",CELL("filename",$A$1))+1,255),'Assumptions (START HERE)'!$B$23:$B$26,0),
MATCH(L$3,'Assumptions (START HERE)'!$B$23:$E$23,0)),K75)</f>
        <v>1500</v>
      </c>
      <c r="M75" s="91"/>
      <c r="N75" s="23" cm="1">
        <f t="array" aca="1" ref="N75" ca="1">IF(ISBLANK(M75),
INDEX('Assumptions (START HERE)'!$B$23:$E$26,
MATCH(MID(CELL("filename",$A$1),FIND("]",CELL("filename",$A$1))+1,255),'Assumptions (START HERE)'!$B$23:$B$26,0),
MATCH(N$3,'Assumptions (START HERE)'!$B$23:$E$23,0)),M75)</f>
        <v>1550</v>
      </c>
      <c r="P75" s="23" cm="1">
        <f t="array" aca="1" ref="P75" ca="1">_xlfn.IFS($D75&lt;=P$7,0,$G75&gt;P$7,0,AND(P$7&gt;$G75,P$7&lt;$H75),$J75/12*0.5,$H75&lt;P$7,$J75/12)</f>
        <v>0</v>
      </c>
      <c r="Q75" s="23" cm="1">
        <f t="array" aca="1" ref="Q75" ca="1">_xlfn.IFS($D75&lt;=Q$7,0,$G75&gt;Q$7,0,AND(Q$7&gt;$G75,Q$7&lt;$H75),$J75/12*0.5,$H75&lt;Q$7,$J75/12)</f>
        <v>0</v>
      </c>
      <c r="R75" s="23" cm="1">
        <f t="array" aca="1" ref="R75" ca="1">_xlfn.IFS($D75&lt;=R$7,0,$G75&gt;R$7,0,AND(R$7&gt;$G75,R$7&lt;$H75),$J75/12*0.5,$H75&lt;R$7,$J75/12)</f>
        <v>0</v>
      </c>
      <c r="S75" s="23" cm="1">
        <f t="array" aca="1" ref="S75" ca="1">_xlfn.IFS($D75&lt;=S$7,0,$G75&gt;S$7,0,AND(S$7&gt;$G75,S$7&lt;$H75),$J75/12*0.5,$H75&lt;S$7,$J75/12)</f>
        <v>0</v>
      </c>
      <c r="T75" s="23" cm="1">
        <f t="array" aca="1" ref="T75" ca="1">_xlfn.IFS($D75&lt;=T$7,0,$G75&gt;T$7,0,AND(T$7&gt;$G75,T$7&lt;$H75),$J75/12*0.5,$H75&lt;T$7,$J75/12)</f>
        <v>0</v>
      </c>
      <c r="U75" s="23" cm="1">
        <f t="array" aca="1" ref="U75" ca="1">_xlfn.IFS($D75&lt;=U$7,0,$G75&gt;U$7,0,AND(U$7&gt;$G75,U$7&lt;$H75),$J75/12*0.5,$H75&lt;U$7,$J75/12)</f>
        <v>0</v>
      </c>
      <c r="V75" s="23" cm="1">
        <f t="array" aca="1" ref="V75" ca="1">_xlfn.IFS($D75&lt;=V$7,0,$G75&gt;V$7,0,AND(V$7&gt;$G75,V$7&lt;$H75),$J75/12*0.5,$H75&lt;V$7,$J75/12)</f>
        <v>0</v>
      </c>
      <c r="W75" s="23" cm="1">
        <f t="array" aca="1" ref="W75" ca="1">_xlfn.IFS($D75&lt;=W$7,0,$G75&gt;W$7,0,AND(W$7&gt;$G75,W$7&lt;$H75),$J75/12*0.5,$H75&lt;W$7,$J75/12)</f>
        <v>0</v>
      </c>
      <c r="X75" s="23" cm="1">
        <f t="array" aca="1" ref="X75" ca="1">_xlfn.IFS($D75&lt;=X$7,0,$G75&gt;X$7,0,AND(X$7&gt;$G75,X$7&lt;$H75),$J75/12*0.5,$H75&lt;X$7,$J75/12)</f>
        <v>0</v>
      </c>
      <c r="Y75" s="23" cm="1">
        <f t="array" aca="1" ref="Y75" ca="1">_xlfn.IFS($D75&lt;=Y$7,0,$G75&gt;Y$7,0,AND(Y$7&gt;$G75,Y$7&lt;$H75),$J75/12*0.5,$H75&lt;Y$7,$J75/12)</f>
        <v>0</v>
      </c>
      <c r="Z75" s="23" cm="1">
        <f t="array" aca="1" ref="Z75" ca="1">_xlfn.IFS($D75&lt;=Z$7,0,$G75&gt;Z$7,0,AND(Z$7&gt;$G75,Z$7&lt;$H75),$J75/12*0.5,$H75&lt;Z$7,$J75/12)</f>
        <v>0</v>
      </c>
      <c r="AA75" s="23" cm="1">
        <f t="array" aca="1" ref="AA75" ca="1">_xlfn.IFS($D75&lt;=AA$7,0,$G75&gt;AA$7,0,AND(AA$7&gt;$G75,AA$7&lt;$H75),$J75/12*0.5,$H75&lt;AA$7,$J75/12)</f>
        <v>0</v>
      </c>
      <c r="AB75" s="23" cm="1">
        <f t="array" aca="1" ref="AB75" ca="1">_xlfn.IFS($D75&lt;=AB$7,0,$G75&gt;AB$7,0,AND(AB$7&gt;$G75,AB$7&lt;$H75),$J75/12*0.5,$H75&lt;AB$7,$J75/12)</f>
        <v>0</v>
      </c>
      <c r="AC75" s="23" cm="1">
        <f t="array" aca="1" ref="AC75" ca="1">_xlfn.IFS($D75&lt;=AC$7,0,$G75&gt;AC$7,0,AND(AC$7&gt;$G75,AC$7&lt;$H75),$L75/12*0.5,$H75&lt;AC$7,$L75/12)</f>
        <v>0</v>
      </c>
      <c r="AD75" s="23" cm="1">
        <f t="array" aca="1" ref="AD75" ca="1">_xlfn.IFS($D75&lt;=AD$7,0,$G75&gt;AD$7,0,AND(AD$7&gt;$G75,AD$7&lt;$H75),$L75/12*0.5,$H75&lt;AD$7,$L75/12)</f>
        <v>0</v>
      </c>
      <c r="AE75" s="23" cm="1">
        <f t="array" aca="1" ref="AE75" ca="1">_xlfn.IFS($D75&lt;=AE$7,0,$G75&gt;AE$7,0,AND(AE$7&gt;$G75,AE$7&lt;$H75),$L75/12*0.5,$H75&lt;AE$7,$L75/12)</f>
        <v>0</v>
      </c>
      <c r="AF75" s="23" cm="1">
        <f t="array" aca="1" ref="AF75" ca="1">_xlfn.IFS($D75&lt;=AF$7,0,$G75&gt;AF$7,0,AND(AF$7&gt;$G75,AF$7&lt;$H75),$L75/12*0.5,$H75&lt;AF$7,$L75/12)</f>
        <v>0</v>
      </c>
      <c r="AG75" s="23" cm="1">
        <f t="array" aca="1" ref="AG75" ca="1">_xlfn.IFS($D75&lt;=AG$7,0,$G75&gt;AG$7,0,AND(AG$7&gt;$G75,AG$7&lt;$H75),$L75/12*0.5,$H75&lt;AG$7,$L75/12)</f>
        <v>0</v>
      </c>
      <c r="AH75" s="23" cm="1">
        <f t="array" aca="1" ref="AH75" ca="1">_xlfn.IFS($D75&lt;=AH$7,0,$G75&gt;AH$7,0,AND(AH$7&gt;$G75,AH$7&lt;$H75),$L75/12*0.5,$H75&lt;AH$7,$L75/12)</f>
        <v>0</v>
      </c>
      <c r="AI75" s="23" cm="1">
        <f t="array" aca="1" ref="AI75" ca="1">_xlfn.IFS($D75&lt;=AI$7,0,$G75&gt;AI$7,0,AND(AI$7&gt;$G75,AI$7&lt;$H75),$L75/12*0.5,$H75&lt;AI$7,$L75/12)</f>
        <v>0</v>
      </c>
      <c r="AJ75" s="23" cm="1">
        <f t="array" aca="1" ref="AJ75" ca="1">_xlfn.IFS($D75&lt;=AJ$7,0,$G75&gt;AJ$7,0,AND(AJ$7&gt;$G75,AJ$7&lt;$H75),$L75/12*0.5,$H75&lt;AJ$7,$L75/12)</f>
        <v>0</v>
      </c>
      <c r="AK75" s="23" cm="1">
        <f t="array" aca="1" ref="AK75" ca="1">_xlfn.IFS($D75&lt;=AK$7,0,$G75&gt;AK$7,0,AND(AK$7&gt;$G75,AK$7&lt;$H75),$L75/12*0.5,$H75&lt;AK$7,$L75/12)</f>
        <v>0</v>
      </c>
      <c r="AL75" s="23" cm="1">
        <f t="array" aca="1" ref="AL75" ca="1">_xlfn.IFS($D75&lt;=AL$7,0,$G75&gt;AL$7,0,AND(AL$7&gt;$G75,AL$7&lt;$H75),$L75/12*0.5,$H75&lt;AL$7,$L75/12)</f>
        <v>0</v>
      </c>
      <c r="AM75" s="23" cm="1">
        <f t="array" aca="1" ref="AM75" ca="1">_xlfn.IFS($D75&lt;=AM$7,0,$G75&gt;AM$7,0,AND(AM$7&gt;$G75,AM$7&lt;$H75),$L75/12*0.5,$H75&lt;AM$7,$L75/12)</f>
        <v>0</v>
      </c>
      <c r="AN75" s="23" cm="1">
        <f t="array" aca="1" ref="AN75" ca="1">_xlfn.IFS($D75&lt;=AN$7,0,$G75&gt;AN$7,0,AND(AN$7&gt;$G75,AN$7&lt;$H75),$L75/12*0.5,$H75&lt;AN$7,$L75/12)</f>
        <v>62.5</v>
      </c>
      <c r="AO75" s="23" cm="1">
        <f t="array" aca="1" ref="AO75" ca="1">_xlfn.IFS($D75&lt;=AO$7,0,$G75&gt;AO$7,0,AND(AO$7&gt;$G75,AO$7&lt;$H75),$N75/12*0.5,$H75&lt;AO$7,$N75/12)</f>
        <v>64.583333333333329</v>
      </c>
      <c r="AP75" s="23" cm="1">
        <f t="array" aca="1" ref="AP75" ca="1">_xlfn.IFS($D75&lt;=AP$7,0,$G75&gt;AP$7,0,AND(AP$7&gt;$G75,AP$7&lt;$H75),$N75/12*0.5,$H75&lt;AP$7,$N75/12)</f>
        <v>64.583333333333329</v>
      </c>
      <c r="AQ75" s="23" cm="1">
        <f t="array" aca="1" ref="AQ75" ca="1">_xlfn.IFS($D75&lt;=AQ$7,0,$G75&gt;AQ$7,0,AND(AQ$7&gt;$G75,AQ$7&lt;$H75),$N75/12*0.5,$H75&lt;AQ$7,$N75/12)</f>
        <v>129.16666666666666</v>
      </c>
      <c r="AR75" s="23" cm="1">
        <f t="array" aca="1" ref="AR75" ca="1">_xlfn.IFS($D75&lt;=AR$7,0,$G75&gt;AR$7,0,AND(AR$7&gt;$G75,AR$7&lt;$H75),$N75/12*0.5,$H75&lt;AR$7,$N75/12)</f>
        <v>129.16666666666666</v>
      </c>
      <c r="AS75" s="23" cm="1">
        <f t="array" aca="1" ref="AS75" ca="1">_xlfn.IFS($D75&lt;=AS$7,0,$G75&gt;AS$7,0,AND(AS$7&gt;$G75,AS$7&lt;$H75),$N75/12*0.5,$H75&lt;AS$7,$N75/12)</f>
        <v>129.16666666666666</v>
      </c>
      <c r="AT75" s="23" cm="1">
        <f t="array" aca="1" ref="AT75" ca="1">_xlfn.IFS($D75&lt;=AT$7,0,$G75&gt;AT$7,0,AND(AT$7&gt;$G75,AT$7&lt;$H75),$N75/12*0.5,$H75&lt;AT$7,$N75/12)</f>
        <v>129.16666666666666</v>
      </c>
      <c r="AU75" s="23" cm="1">
        <f t="array" aca="1" ref="AU75" ca="1">_xlfn.IFS($D75&lt;=AU$7,0,$G75&gt;AU$7,0,AND(AU$7&gt;$G75,AU$7&lt;$H75),$N75/12*0.5,$H75&lt;AU$7,$N75/12)</f>
        <v>129.16666666666666</v>
      </c>
      <c r="AV75" s="23" cm="1">
        <f t="array" aca="1" ref="AV75" ca="1">_xlfn.IFS($D75&lt;=AV$7,0,$G75&gt;AV$7,0,AND(AV$7&gt;$G75,AV$7&lt;$H75),$N75/12*0.5,$H75&lt;AV$7,$N75/12)</f>
        <v>129.16666666666666</v>
      </c>
      <c r="AW75" s="23" cm="1">
        <f t="array" aca="1" ref="AW75" ca="1">_xlfn.IFS($D75&lt;=AW$7,0,$G75&gt;AW$7,0,AND(AW$7&gt;$G75,AW$7&lt;$H75),$N75/12*0.5,$H75&lt;AW$7,$N75/12)</f>
        <v>129.16666666666666</v>
      </c>
      <c r="AX75" s="23" cm="1">
        <f t="array" aca="1" ref="AX75" ca="1">_xlfn.IFS($D75&lt;=AX$7,0,$G75&gt;AX$7,0,AND(AX$7&gt;$G75,AX$7&lt;$H75),$N75/12*0.5,$H75&lt;AX$7,$N75/12)</f>
        <v>129.16666666666666</v>
      </c>
      <c r="AY75" s="23" cm="1">
        <f t="array" aca="1" ref="AY75" ca="1">_xlfn.IFS($D75&lt;=AY$7,0,$G75&gt;AY$7,0,AND(AY$7&gt;$G75,AY$7&lt;$H75),$N75/12*0.5,$H75&lt;AY$7,$N75/12)</f>
        <v>129.16666666666666</v>
      </c>
    </row>
    <row r="76" spans="2:51" ht="13" x14ac:dyDescent="0.15">
      <c r="B76" s="87">
        <v>69</v>
      </c>
      <c r="C76" s="87" t="s">
        <v>30</v>
      </c>
      <c r="D76" s="88" t="s">
        <v>17</v>
      </c>
      <c r="E76" s="110">
        <v>46188</v>
      </c>
      <c r="F76" s="108" t="s">
        <v>7</v>
      </c>
      <c r="G76" s="21">
        <f>E76+'Assumptions (START HERE)'!$C$17</f>
        <v>46368</v>
      </c>
      <c r="H76" s="21">
        <f>E76+'Assumptions (START HERE)'!$C$18</f>
        <v>46458</v>
      </c>
      <c r="I76" s="91"/>
      <c r="J76" s="23" cm="1">
        <f t="array" aca="1" ref="J76" ca="1">IF(ISBLANK(I76),
INDEX('Assumptions (START HERE)'!$B$23:$E$26,
MATCH(MID(CELL("filename",$A$1),FIND("]",CELL("filename",$A$1))+1,255),'Assumptions (START HERE)'!$B$23:$B$26,0),
MATCH(J$3,'Assumptions (START HERE)'!$B$23:$E$23,0)),I76)</f>
        <v>1350</v>
      </c>
      <c r="K76" s="91"/>
      <c r="L76" s="23" cm="1">
        <f t="array" aca="1" ref="L76" ca="1">IF(ISBLANK(K76),
INDEX('Assumptions (START HERE)'!$B$23:$E$26,
MATCH(MID(CELL("filename",$A$1),FIND("]",CELL("filename",$A$1))+1,255),'Assumptions (START HERE)'!$B$23:$B$26,0),
MATCH(L$3,'Assumptions (START HERE)'!$B$23:$E$23,0)),K76)</f>
        <v>1500</v>
      </c>
      <c r="M76" s="91"/>
      <c r="N76" s="23" cm="1">
        <f t="array" aca="1" ref="N76" ca="1">IF(ISBLANK(M76),
INDEX('Assumptions (START HERE)'!$B$23:$E$26,
MATCH(MID(CELL("filename",$A$1),FIND("]",CELL("filename",$A$1))+1,255),'Assumptions (START HERE)'!$B$23:$B$26,0),
MATCH(N$3,'Assumptions (START HERE)'!$B$23:$E$23,0)),M76)</f>
        <v>1550</v>
      </c>
      <c r="P76" s="23" cm="1">
        <f t="array" aca="1" ref="P76" ca="1">_xlfn.IFS($D76&lt;=P$7,0,$G76&gt;P$7,0,AND(P$7&gt;$G76,P$7&lt;$H76),$J76/12*0.5,$H76&lt;P$7,$J76/12)</f>
        <v>0</v>
      </c>
      <c r="Q76" s="23" cm="1">
        <f t="array" aca="1" ref="Q76" ca="1">_xlfn.IFS($D76&lt;=Q$7,0,$G76&gt;Q$7,0,AND(Q$7&gt;$G76,Q$7&lt;$H76),$J76/12*0.5,$H76&lt;Q$7,$J76/12)</f>
        <v>0</v>
      </c>
      <c r="R76" s="23" cm="1">
        <f t="array" aca="1" ref="R76" ca="1">_xlfn.IFS($D76&lt;=R$7,0,$G76&gt;R$7,0,AND(R$7&gt;$G76,R$7&lt;$H76),$J76/12*0.5,$H76&lt;R$7,$J76/12)</f>
        <v>0</v>
      </c>
      <c r="S76" s="23" cm="1">
        <f t="array" aca="1" ref="S76" ca="1">_xlfn.IFS($D76&lt;=S$7,0,$G76&gt;S$7,0,AND(S$7&gt;$G76,S$7&lt;$H76),$J76/12*0.5,$H76&lt;S$7,$J76/12)</f>
        <v>0</v>
      </c>
      <c r="T76" s="23" cm="1">
        <f t="array" aca="1" ref="T76" ca="1">_xlfn.IFS($D76&lt;=T$7,0,$G76&gt;T$7,0,AND(T$7&gt;$G76,T$7&lt;$H76),$J76/12*0.5,$H76&lt;T$7,$J76/12)</f>
        <v>0</v>
      </c>
      <c r="U76" s="23" cm="1">
        <f t="array" aca="1" ref="U76" ca="1">_xlfn.IFS($D76&lt;=U$7,0,$G76&gt;U$7,0,AND(U$7&gt;$G76,U$7&lt;$H76),$J76/12*0.5,$H76&lt;U$7,$J76/12)</f>
        <v>0</v>
      </c>
      <c r="V76" s="23" cm="1">
        <f t="array" aca="1" ref="V76" ca="1">_xlfn.IFS($D76&lt;=V$7,0,$G76&gt;V$7,0,AND(V$7&gt;$G76,V$7&lt;$H76),$J76/12*0.5,$H76&lt;V$7,$J76/12)</f>
        <v>0</v>
      </c>
      <c r="W76" s="23" cm="1">
        <f t="array" aca="1" ref="W76" ca="1">_xlfn.IFS($D76&lt;=W$7,0,$G76&gt;W$7,0,AND(W$7&gt;$G76,W$7&lt;$H76),$J76/12*0.5,$H76&lt;W$7,$J76/12)</f>
        <v>0</v>
      </c>
      <c r="X76" s="23" cm="1">
        <f t="array" aca="1" ref="X76" ca="1">_xlfn.IFS($D76&lt;=X$7,0,$G76&gt;X$7,0,AND(X$7&gt;$G76,X$7&lt;$H76),$J76/12*0.5,$H76&lt;X$7,$J76/12)</f>
        <v>0</v>
      </c>
      <c r="Y76" s="23" cm="1">
        <f t="array" aca="1" ref="Y76" ca="1">_xlfn.IFS($D76&lt;=Y$7,0,$G76&gt;Y$7,0,AND(Y$7&gt;$G76,Y$7&lt;$H76),$J76/12*0.5,$H76&lt;Y$7,$J76/12)</f>
        <v>0</v>
      </c>
      <c r="Z76" s="23" cm="1">
        <f t="array" aca="1" ref="Z76" ca="1">_xlfn.IFS($D76&lt;=Z$7,0,$G76&gt;Z$7,0,AND(Z$7&gt;$G76,Z$7&lt;$H76),$J76/12*0.5,$H76&lt;Z$7,$J76/12)</f>
        <v>0</v>
      </c>
      <c r="AA76" s="23" cm="1">
        <f t="array" aca="1" ref="AA76" ca="1">_xlfn.IFS($D76&lt;=AA$7,0,$G76&gt;AA$7,0,AND(AA$7&gt;$G76,AA$7&lt;$H76),$J76/12*0.5,$H76&lt;AA$7,$J76/12)</f>
        <v>0</v>
      </c>
      <c r="AB76" s="23" cm="1">
        <f t="array" aca="1" ref="AB76" ca="1">_xlfn.IFS($D76&lt;=AB$7,0,$G76&gt;AB$7,0,AND(AB$7&gt;$G76,AB$7&lt;$H76),$J76/12*0.5,$H76&lt;AB$7,$J76/12)</f>
        <v>0</v>
      </c>
      <c r="AC76" s="23" cm="1">
        <f t="array" aca="1" ref="AC76" ca="1">_xlfn.IFS($D76&lt;=AC$7,0,$G76&gt;AC$7,0,AND(AC$7&gt;$G76,AC$7&lt;$H76),$L76/12*0.5,$H76&lt;AC$7,$L76/12)</f>
        <v>0</v>
      </c>
      <c r="AD76" s="23" cm="1">
        <f t="array" aca="1" ref="AD76" ca="1">_xlfn.IFS($D76&lt;=AD$7,0,$G76&gt;AD$7,0,AND(AD$7&gt;$G76,AD$7&lt;$H76),$L76/12*0.5,$H76&lt;AD$7,$L76/12)</f>
        <v>0</v>
      </c>
      <c r="AE76" s="23" cm="1">
        <f t="array" aca="1" ref="AE76" ca="1">_xlfn.IFS($D76&lt;=AE$7,0,$G76&gt;AE$7,0,AND(AE$7&gt;$G76,AE$7&lt;$H76),$L76/12*0.5,$H76&lt;AE$7,$L76/12)</f>
        <v>0</v>
      </c>
      <c r="AF76" s="23" cm="1">
        <f t="array" aca="1" ref="AF76" ca="1">_xlfn.IFS($D76&lt;=AF$7,0,$G76&gt;AF$7,0,AND(AF$7&gt;$G76,AF$7&lt;$H76),$L76/12*0.5,$H76&lt;AF$7,$L76/12)</f>
        <v>0</v>
      </c>
      <c r="AG76" s="23" cm="1">
        <f t="array" aca="1" ref="AG76" ca="1">_xlfn.IFS($D76&lt;=AG$7,0,$G76&gt;AG$7,0,AND(AG$7&gt;$G76,AG$7&lt;$H76),$L76/12*0.5,$H76&lt;AG$7,$L76/12)</f>
        <v>0</v>
      </c>
      <c r="AH76" s="23" cm="1">
        <f t="array" aca="1" ref="AH76" ca="1">_xlfn.IFS($D76&lt;=AH$7,0,$G76&gt;AH$7,0,AND(AH$7&gt;$G76,AH$7&lt;$H76),$L76/12*0.5,$H76&lt;AH$7,$L76/12)</f>
        <v>0</v>
      </c>
      <c r="AI76" s="23" cm="1">
        <f t="array" aca="1" ref="AI76" ca="1">_xlfn.IFS($D76&lt;=AI$7,0,$G76&gt;AI$7,0,AND(AI$7&gt;$G76,AI$7&lt;$H76),$L76/12*0.5,$H76&lt;AI$7,$L76/12)</f>
        <v>0</v>
      </c>
      <c r="AJ76" s="23" cm="1">
        <f t="array" aca="1" ref="AJ76" ca="1">_xlfn.IFS($D76&lt;=AJ$7,0,$G76&gt;AJ$7,0,AND(AJ$7&gt;$G76,AJ$7&lt;$H76),$L76/12*0.5,$H76&lt;AJ$7,$L76/12)</f>
        <v>0</v>
      </c>
      <c r="AK76" s="23" cm="1">
        <f t="array" aca="1" ref="AK76" ca="1">_xlfn.IFS($D76&lt;=AK$7,0,$G76&gt;AK$7,0,AND(AK$7&gt;$G76,AK$7&lt;$H76),$L76/12*0.5,$H76&lt;AK$7,$L76/12)</f>
        <v>0</v>
      </c>
      <c r="AL76" s="23" cm="1">
        <f t="array" aca="1" ref="AL76" ca="1">_xlfn.IFS($D76&lt;=AL$7,0,$G76&gt;AL$7,0,AND(AL$7&gt;$G76,AL$7&lt;$H76),$L76/12*0.5,$H76&lt;AL$7,$L76/12)</f>
        <v>0</v>
      </c>
      <c r="AM76" s="23" cm="1">
        <f t="array" aca="1" ref="AM76" ca="1">_xlfn.IFS($D76&lt;=AM$7,0,$G76&gt;AM$7,0,AND(AM$7&gt;$G76,AM$7&lt;$H76),$L76/12*0.5,$H76&lt;AM$7,$L76/12)</f>
        <v>0</v>
      </c>
      <c r="AN76" s="23" cm="1">
        <f t="array" aca="1" ref="AN76" ca="1">_xlfn.IFS($D76&lt;=AN$7,0,$G76&gt;AN$7,0,AND(AN$7&gt;$G76,AN$7&lt;$H76),$L76/12*0.5,$H76&lt;AN$7,$L76/12)</f>
        <v>62.5</v>
      </c>
      <c r="AO76" s="23" cm="1">
        <f t="array" aca="1" ref="AO76" ca="1">_xlfn.IFS($D76&lt;=AO$7,0,$G76&gt;AO$7,0,AND(AO$7&gt;$G76,AO$7&lt;$H76),$N76/12*0.5,$H76&lt;AO$7,$N76/12)</f>
        <v>64.583333333333329</v>
      </c>
      <c r="AP76" s="23" cm="1">
        <f t="array" aca="1" ref="AP76" ca="1">_xlfn.IFS($D76&lt;=AP$7,0,$G76&gt;AP$7,0,AND(AP$7&gt;$G76,AP$7&lt;$H76),$N76/12*0.5,$H76&lt;AP$7,$N76/12)</f>
        <v>64.583333333333329</v>
      </c>
      <c r="AQ76" s="23" cm="1">
        <f t="array" aca="1" ref="AQ76" ca="1">_xlfn.IFS($D76&lt;=AQ$7,0,$G76&gt;AQ$7,0,AND(AQ$7&gt;$G76,AQ$7&lt;$H76),$N76/12*0.5,$H76&lt;AQ$7,$N76/12)</f>
        <v>129.16666666666666</v>
      </c>
      <c r="AR76" s="23" cm="1">
        <f t="array" aca="1" ref="AR76" ca="1">_xlfn.IFS($D76&lt;=AR$7,0,$G76&gt;AR$7,0,AND(AR$7&gt;$G76,AR$7&lt;$H76),$N76/12*0.5,$H76&lt;AR$7,$N76/12)</f>
        <v>129.16666666666666</v>
      </c>
      <c r="AS76" s="23" cm="1">
        <f t="array" aca="1" ref="AS76" ca="1">_xlfn.IFS($D76&lt;=AS$7,0,$G76&gt;AS$7,0,AND(AS$7&gt;$G76,AS$7&lt;$H76),$N76/12*0.5,$H76&lt;AS$7,$N76/12)</f>
        <v>129.16666666666666</v>
      </c>
      <c r="AT76" s="23" cm="1">
        <f t="array" aca="1" ref="AT76" ca="1">_xlfn.IFS($D76&lt;=AT$7,0,$G76&gt;AT$7,0,AND(AT$7&gt;$G76,AT$7&lt;$H76),$N76/12*0.5,$H76&lt;AT$7,$N76/12)</f>
        <v>129.16666666666666</v>
      </c>
      <c r="AU76" s="23" cm="1">
        <f t="array" aca="1" ref="AU76" ca="1">_xlfn.IFS($D76&lt;=AU$7,0,$G76&gt;AU$7,0,AND(AU$7&gt;$G76,AU$7&lt;$H76),$N76/12*0.5,$H76&lt;AU$7,$N76/12)</f>
        <v>129.16666666666666</v>
      </c>
      <c r="AV76" s="23" cm="1">
        <f t="array" aca="1" ref="AV76" ca="1">_xlfn.IFS($D76&lt;=AV$7,0,$G76&gt;AV$7,0,AND(AV$7&gt;$G76,AV$7&lt;$H76),$N76/12*0.5,$H76&lt;AV$7,$N76/12)</f>
        <v>129.16666666666666</v>
      </c>
      <c r="AW76" s="23" cm="1">
        <f t="array" aca="1" ref="AW76" ca="1">_xlfn.IFS($D76&lt;=AW$7,0,$G76&gt;AW$7,0,AND(AW$7&gt;$G76,AW$7&lt;$H76),$N76/12*0.5,$H76&lt;AW$7,$N76/12)</f>
        <v>129.16666666666666</v>
      </c>
      <c r="AX76" s="23" cm="1">
        <f t="array" aca="1" ref="AX76" ca="1">_xlfn.IFS($D76&lt;=AX$7,0,$G76&gt;AX$7,0,AND(AX$7&gt;$G76,AX$7&lt;$H76),$N76/12*0.5,$H76&lt;AX$7,$N76/12)</f>
        <v>129.16666666666666</v>
      </c>
      <c r="AY76" s="23" cm="1">
        <f t="array" aca="1" ref="AY76" ca="1">_xlfn.IFS($D76&lt;=AY$7,0,$G76&gt;AY$7,0,AND(AY$7&gt;$G76,AY$7&lt;$H76),$N76/12*0.5,$H76&lt;AY$7,$N76/12)</f>
        <v>129.16666666666666</v>
      </c>
    </row>
    <row r="77" spans="2:51" ht="13" x14ac:dyDescent="0.15">
      <c r="B77" s="87">
        <v>70</v>
      </c>
      <c r="C77" s="87" t="s">
        <v>30</v>
      </c>
      <c r="D77" s="107" t="s">
        <v>17</v>
      </c>
      <c r="E77" s="110">
        <v>46188</v>
      </c>
      <c r="F77" s="108" t="s">
        <v>7</v>
      </c>
      <c r="G77" s="21">
        <f>E77+'Assumptions (START HERE)'!$C$17</f>
        <v>46368</v>
      </c>
      <c r="H77" s="21">
        <f>E77+'Assumptions (START HERE)'!$C$18</f>
        <v>46458</v>
      </c>
      <c r="I77" s="91"/>
      <c r="J77" s="23" cm="1">
        <f t="array" aca="1" ref="J77" ca="1">IF(ISBLANK(I77),
INDEX('Assumptions (START HERE)'!$B$23:$E$26,
MATCH(MID(CELL("filename",$A$1),FIND("]",CELL("filename",$A$1))+1,255),'Assumptions (START HERE)'!$B$23:$B$26,0),
MATCH(J$3,'Assumptions (START HERE)'!$B$23:$E$23,0)),I77)</f>
        <v>1350</v>
      </c>
      <c r="K77" s="91"/>
      <c r="L77" s="23" cm="1">
        <f t="array" aca="1" ref="L77" ca="1">IF(ISBLANK(K77),
INDEX('Assumptions (START HERE)'!$B$23:$E$26,
MATCH(MID(CELL("filename",$A$1),FIND("]",CELL("filename",$A$1))+1,255),'Assumptions (START HERE)'!$B$23:$B$26,0),
MATCH(L$3,'Assumptions (START HERE)'!$B$23:$E$23,0)),K77)</f>
        <v>1500</v>
      </c>
      <c r="M77" s="91"/>
      <c r="N77" s="23" cm="1">
        <f t="array" aca="1" ref="N77" ca="1">IF(ISBLANK(M77),
INDEX('Assumptions (START HERE)'!$B$23:$E$26,
MATCH(MID(CELL("filename",$A$1),FIND("]",CELL("filename",$A$1))+1,255),'Assumptions (START HERE)'!$B$23:$B$26,0),
MATCH(N$3,'Assumptions (START HERE)'!$B$23:$E$23,0)),M77)</f>
        <v>1550</v>
      </c>
      <c r="P77" s="23" cm="1">
        <f t="array" aca="1" ref="P77" ca="1">_xlfn.IFS($D77&lt;=P$7,0,$G77&gt;P$7,0,AND(P$7&gt;$G77,P$7&lt;$H77),$J77/12*0.5,$H77&lt;P$7,$J77/12)</f>
        <v>0</v>
      </c>
      <c r="Q77" s="23" cm="1">
        <f t="array" aca="1" ref="Q77" ca="1">_xlfn.IFS($D77&lt;=Q$7,0,$G77&gt;Q$7,0,AND(Q$7&gt;$G77,Q$7&lt;$H77),$J77/12*0.5,$H77&lt;Q$7,$J77/12)</f>
        <v>0</v>
      </c>
      <c r="R77" s="23" cm="1">
        <f t="array" aca="1" ref="R77" ca="1">_xlfn.IFS($D77&lt;=R$7,0,$G77&gt;R$7,0,AND(R$7&gt;$G77,R$7&lt;$H77),$J77/12*0.5,$H77&lt;R$7,$J77/12)</f>
        <v>0</v>
      </c>
      <c r="S77" s="23" cm="1">
        <f t="array" aca="1" ref="S77" ca="1">_xlfn.IFS($D77&lt;=S$7,0,$G77&gt;S$7,0,AND(S$7&gt;$G77,S$7&lt;$H77),$J77/12*0.5,$H77&lt;S$7,$J77/12)</f>
        <v>0</v>
      </c>
      <c r="T77" s="23" cm="1">
        <f t="array" aca="1" ref="T77" ca="1">_xlfn.IFS($D77&lt;=T$7,0,$G77&gt;T$7,0,AND(T$7&gt;$G77,T$7&lt;$H77),$J77/12*0.5,$H77&lt;T$7,$J77/12)</f>
        <v>0</v>
      </c>
      <c r="U77" s="23" cm="1">
        <f t="array" aca="1" ref="U77" ca="1">_xlfn.IFS($D77&lt;=U$7,0,$G77&gt;U$7,0,AND(U$7&gt;$G77,U$7&lt;$H77),$J77/12*0.5,$H77&lt;U$7,$J77/12)</f>
        <v>0</v>
      </c>
      <c r="V77" s="23" cm="1">
        <f t="array" aca="1" ref="V77" ca="1">_xlfn.IFS($D77&lt;=V$7,0,$G77&gt;V$7,0,AND(V$7&gt;$G77,V$7&lt;$H77),$J77/12*0.5,$H77&lt;V$7,$J77/12)</f>
        <v>0</v>
      </c>
      <c r="W77" s="23" cm="1">
        <f t="array" aca="1" ref="W77" ca="1">_xlfn.IFS($D77&lt;=W$7,0,$G77&gt;W$7,0,AND(W$7&gt;$G77,W$7&lt;$H77),$J77/12*0.5,$H77&lt;W$7,$J77/12)</f>
        <v>0</v>
      </c>
      <c r="X77" s="23" cm="1">
        <f t="array" aca="1" ref="X77" ca="1">_xlfn.IFS($D77&lt;=X$7,0,$G77&gt;X$7,0,AND(X$7&gt;$G77,X$7&lt;$H77),$J77/12*0.5,$H77&lt;X$7,$J77/12)</f>
        <v>0</v>
      </c>
      <c r="Y77" s="23" cm="1">
        <f t="array" aca="1" ref="Y77" ca="1">_xlfn.IFS($D77&lt;=Y$7,0,$G77&gt;Y$7,0,AND(Y$7&gt;$G77,Y$7&lt;$H77),$J77/12*0.5,$H77&lt;Y$7,$J77/12)</f>
        <v>0</v>
      </c>
      <c r="Z77" s="23" cm="1">
        <f t="array" aca="1" ref="Z77" ca="1">_xlfn.IFS($D77&lt;=Z$7,0,$G77&gt;Z$7,0,AND(Z$7&gt;$G77,Z$7&lt;$H77),$J77/12*0.5,$H77&lt;Z$7,$J77/12)</f>
        <v>0</v>
      </c>
      <c r="AA77" s="23" cm="1">
        <f t="array" aca="1" ref="AA77" ca="1">_xlfn.IFS($D77&lt;=AA$7,0,$G77&gt;AA$7,0,AND(AA$7&gt;$G77,AA$7&lt;$H77),$J77/12*0.5,$H77&lt;AA$7,$J77/12)</f>
        <v>0</v>
      </c>
      <c r="AB77" s="23" cm="1">
        <f t="array" aca="1" ref="AB77" ca="1">_xlfn.IFS($D77&lt;=AB$7,0,$G77&gt;AB$7,0,AND(AB$7&gt;$G77,AB$7&lt;$H77),$J77/12*0.5,$H77&lt;AB$7,$J77/12)</f>
        <v>0</v>
      </c>
      <c r="AC77" s="23" cm="1">
        <f t="array" aca="1" ref="AC77" ca="1">_xlfn.IFS($D77&lt;=AC$7,0,$G77&gt;AC$7,0,AND(AC$7&gt;$G77,AC$7&lt;$H77),$L77/12*0.5,$H77&lt;AC$7,$L77/12)</f>
        <v>0</v>
      </c>
      <c r="AD77" s="23" cm="1">
        <f t="array" aca="1" ref="AD77" ca="1">_xlfn.IFS($D77&lt;=AD$7,0,$G77&gt;AD$7,0,AND(AD$7&gt;$G77,AD$7&lt;$H77),$L77/12*0.5,$H77&lt;AD$7,$L77/12)</f>
        <v>0</v>
      </c>
      <c r="AE77" s="23" cm="1">
        <f t="array" aca="1" ref="AE77" ca="1">_xlfn.IFS($D77&lt;=AE$7,0,$G77&gt;AE$7,0,AND(AE$7&gt;$G77,AE$7&lt;$H77),$L77/12*0.5,$H77&lt;AE$7,$L77/12)</f>
        <v>0</v>
      </c>
      <c r="AF77" s="23" cm="1">
        <f t="array" aca="1" ref="AF77" ca="1">_xlfn.IFS($D77&lt;=AF$7,0,$G77&gt;AF$7,0,AND(AF$7&gt;$G77,AF$7&lt;$H77),$L77/12*0.5,$H77&lt;AF$7,$L77/12)</f>
        <v>0</v>
      </c>
      <c r="AG77" s="23" cm="1">
        <f t="array" aca="1" ref="AG77" ca="1">_xlfn.IFS($D77&lt;=AG$7,0,$G77&gt;AG$7,0,AND(AG$7&gt;$G77,AG$7&lt;$H77),$L77/12*0.5,$H77&lt;AG$7,$L77/12)</f>
        <v>0</v>
      </c>
      <c r="AH77" s="23" cm="1">
        <f t="array" aca="1" ref="AH77" ca="1">_xlfn.IFS($D77&lt;=AH$7,0,$G77&gt;AH$7,0,AND(AH$7&gt;$G77,AH$7&lt;$H77),$L77/12*0.5,$H77&lt;AH$7,$L77/12)</f>
        <v>0</v>
      </c>
      <c r="AI77" s="23" cm="1">
        <f t="array" aca="1" ref="AI77" ca="1">_xlfn.IFS($D77&lt;=AI$7,0,$G77&gt;AI$7,0,AND(AI$7&gt;$G77,AI$7&lt;$H77),$L77/12*0.5,$H77&lt;AI$7,$L77/12)</f>
        <v>0</v>
      </c>
      <c r="AJ77" s="23" cm="1">
        <f t="array" aca="1" ref="AJ77" ca="1">_xlfn.IFS($D77&lt;=AJ$7,0,$G77&gt;AJ$7,0,AND(AJ$7&gt;$G77,AJ$7&lt;$H77),$L77/12*0.5,$H77&lt;AJ$7,$L77/12)</f>
        <v>0</v>
      </c>
      <c r="AK77" s="23" cm="1">
        <f t="array" aca="1" ref="AK77" ca="1">_xlfn.IFS($D77&lt;=AK$7,0,$G77&gt;AK$7,0,AND(AK$7&gt;$G77,AK$7&lt;$H77),$L77/12*0.5,$H77&lt;AK$7,$L77/12)</f>
        <v>0</v>
      </c>
      <c r="AL77" s="23" cm="1">
        <f t="array" aca="1" ref="AL77" ca="1">_xlfn.IFS($D77&lt;=AL$7,0,$G77&gt;AL$7,0,AND(AL$7&gt;$G77,AL$7&lt;$H77),$L77/12*0.5,$H77&lt;AL$7,$L77/12)</f>
        <v>0</v>
      </c>
      <c r="AM77" s="23" cm="1">
        <f t="array" aca="1" ref="AM77" ca="1">_xlfn.IFS($D77&lt;=AM$7,0,$G77&gt;AM$7,0,AND(AM$7&gt;$G77,AM$7&lt;$H77),$L77/12*0.5,$H77&lt;AM$7,$L77/12)</f>
        <v>0</v>
      </c>
      <c r="AN77" s="23" cm="1">
        <f t="array" aca="1" ref="AN77" ca="1">_xlfn.IFS($D77&lt;=AN$7,0,$G77&gt;AN$7,0,AND(AN$7&gt;$G77,AN$7&lt;$H77),$L77/12*0.5,$H77&lt;AN$7,$L77/12)</f>
        <v>62.5</v>
      </c>
      <c r="AO77" s="23" cm="1">
        <f t="array" aca="1" ref="AO77" ca="1">_xlfn.IFS($D77&lt;=AO$7,0,$G77&gt;AO$7,0,AND(AO$7&gt;$G77,AO$7&lt;$H77),$N77/12*0.5,$H77&lt;AO$7,$N77/12)</f>
        <v>64.583333333333329</v>
      </c>
      <c r="AP77" s="23" cm="1">
        <f t="array" aca="1" ref="AP77" ca="1">_xlfn.IFS($D77&lt;=AP$7,0,$G77&gt;AP$7,0,AND(AP$7&gt;$G77,AP$7&lt;$H77),$N77/12*0.5,$H77&lt;AP$7,$N77/12)</f>
        <v>64.583333333333329</v>
      </c>
      <c r="AQ77" s="23" cm="1">
        <f t="array" aca="1" ref="AQ77" ca="1">_xlfn.IFS($D77&lt;=AQ$7,0,$G77&gt;AQ$7,0,AND(AQ$7&gt;$G77,AQ$7&lt;$H77),$N77/12*0.5,$H77&lt;AQ$7,$N77/12)</f>
        <v>129.16666666666666</v>
      </c>
      <c r="AR77" s="23" cm="1">
        <f t="array" aca="1" ref="AR77" ca="1">_xlfn.IFS($D77&lt;=AR$7,0,$G77&gt;AR$7,0,AND(AR$7&gt;$G77,AR$7&lt;$H77),$N77/12*0.5,$H77&lt;AR$7,$N77/12)</f>
        <v>129.16666666666666</v>
      </c>
      <c r="AS77" s="23" cm="1">
        <f t="array" aca="1" ref="AS77" ca="1">_xlfn.IFS($D77&lt;=AS$7,0,$G77&gt;AS$7,0,AND(AS$7&gt;$G77,AS$7&lt;$H77),$N77/12*0.5,$H77&lt;AS$7,$N77/12)</f>
        <v>129.16666666666666</v>
      </c>
      <c r="AT77" s="23" cm="1">
        <f t="array" aca="1" ref="AT77" ca="1">_xlfn.IFS($D77&lt;=AT$7,0,$G77&gt;AT$7,0,AND(AT$7&gt;$G77,AT$7&lt;$H77),$N77/12*0.5,$H77&lt;AT$7,$N77/12)</f>
        <v>129.16666666666666</v>
      </c>
      <c r="AU77" s="23" cm="1">
        <f t="array" aca="1" ref="AU77" ca="1">_xlfn.IFS($D77&lt;=AU$7,0,$G77&gt;AU$7,0,AND(AU$7&gt;$G77,AU$7&lt;$H77),$N77/12*0.5,$H77&lt;AU$7,$N77/12)</f>
        <v>129.16666666666666</v>
      </c>
      <c r="AV77" s="23" cm="1">
        <f t="array" aca="1" ref="AV77" ca="1">_xlfn.IFS($D77&lt;=AV$7,0,$G77&gt;AV$7,0,AND(AV$7&gt;$G77,AV$7&lt;$H77),$N77/12*0.5,$H77&lt;AV$7,$N77/12)</f>
        <v>129.16666666666666</v>
      </c>
      <c r="AW77" s="23" cm="1">
        <f t="array" aca="1" ref="AW77" ca="1">_xlfn.IFS($D77&lt;=AW$7,0,$G77&gt;AW$7,0,AND(AW$7&gt;$G77,AW$7&lt;$H77),$N77/12*0.5,$H77&lt;AW$7,$N77/12)</f>
        <v>129.16666666666666</v>
      </c>
      <c r="AX77" s="23" cm="1">
        <f t="array" aca="1" ref="AX77" ca="1">_xlfn.IFS($D77&lt;=AX$7,0,$G77&gt;AX$7,0,AND(AX$7&gt;$G77,AX$7&lt;$H77),$N77/12*0.5,$H77&lt;AX$7,$N77/12)</f>
        <v>129.16666666666666</v>
      </c>
      <c r="AY77" s="23" cm="1">
        <f t="array" aca="1" ref="AY77" ca="1">_xlfn.IFS($D77&lt;=AY$7,0,$G77&gt;AY$7,0,AND(AY$7&gt;$G77,AY$7&lt;$H77),$N77/12*0.5,$H77&lt;AY$7,$N77/12)</f>
        <v>129.16666666666666</v>
      </c>
    </row>
    <row r="78" spans="2:51" ht="13" x14ac:dyDescent="0.15">
      <c r="B78" s="87">
        <v>71</v>
      </c>
      <c r="C78" s="87" t="s">
        <v>30</v>
      </c>
      <c r="D78" s="88" t="s">
        <v>18</v>
      </c>
      <c r="E78" s="110">
        <v>46188</v>
      </c>
      <c r="F78" s="108" t="s">
        <v>7</v>
      </c>
      <c r="G78" s="21">
        <f>E78+'Assumptions (START HERE)'!$C$17</f>
        <v>46368</v>
      </c>
      <c r="H78" s="21">
        <f>E78+'Assumptions (START HERE)'!$C$18</f>
        <v>46458</v>
      </c>
      <c r="I78" s="91"/>
      <c r="J78" s="23" cm="1">
        <f t="array" aca="1" ref="J78" ca="1">IF(ISBLANK(I78),
INDEX('Assumptions (START HERE)'!$B$23:$E$26,
MATCH(MID(CELL("filename",$A$1),FIND("]",CELL("filename",$A$1))+1,255),'Assumptions (START HERE)'!$B$23:$B$26,0),
MATCH(J$3,'Assumptions (START HERE)'!$B$23:$E$23,0)),I78)</f>
        <v>1350</v>
      </c>
      <c r="K78" s="91"/>
      <c r="L78" s="23" cm="1">
        <f t="array" aca="1" ref="L78" ca="1">IF(ISBLANK(K78),
INDEX('Assumptions (START HERE)'!$B$23:$E$26,
MATCH(MID(CELL("filename",$A$1),FIND("]",CELL("filename",$A$1))+1,255),'Assumptions (START HERE)'!$B$23:$B$26,0),
MATCH(L$3,'Assumptions (START HERE)'!$B$23:$E$23,0)),K78)</f>
        <v>1500</v>
      </c>
      <c r="M78" s="91"/>
      <c r="N78" s="23" cm="1">
        <f t="array" aca="1" ref="N78" ca="1">IF(ISBLANK(M78),
INDEX('Assumptions (START HERE)'!$B$23:$E$26,
MATCH(MID(CELL("filename",$A$1),FIND("]",CELL("filename",$A$1))+1,255),'Assumptions (START HERE)'!$B$23:$B$26,0),
MATCH(N$3,'Assumptions (START HERE)'!$B$23:$E$23,0)),M78)</f>
        <v>1550</v>
      </c>
      <c r="P78" s="23" cm="1">
        <f t="array" aca="1" ref="P78" ca="1">_xlfn.IFS($D78&lt;=P$7,0,$G78&gt;P$7,0,AND(P$7&gt;$G78,P$7&lt;$H78),$J78/12*0.5,$H78&lt;P$7,$J78/12)</f>
        <v>0</v>
      </c>
      <c r="Q78" s="23" cm="1">
        <f t="array" aca="1" ref="Q78" ca="1">_xlfn.IFS($D78&lt;=Q$7,0,$G78&gt;Q$7,0,AND(Q$7&gt;$G78,Q$7&lt;$H78),$J78/12*0.5,$H78&lt;Q$7,$J78/12)</f>
        <v>0</v>
      </c>
      <c r="R78" s="23" cm="1">
        <f t="array" aca="1" ref="R78" ca="1">_xlfn.IFS($D78&lt;=R$7,0,$G78&gt;R$7,0,AND(R$7&gt;$G78,R$7&lt;$H78),$J78/12*0.5,$H78&lt;R$7,$J78/12)</f>
        <v>0</v>
      </c>
      <c r="S78" s="23" cm="1">
        <f t="array" aca="1" ref="S78" ca="1">_xlfn.IFS($D78&lt;=S$7,0,$G78&gt;S$7,0,AND(S$7&gt;$G78,S$7&lt;$H78),$J78/12*0.5,$H78&lt;S$7,$J78/12)</f>
        <v>0</v>
      </c>
      <c r="T78" s="23" cm="1">
        <f t="array" aca="1" ref="T78" ca="1">_xlfn.IFS($D78&lt;=T$7,0,$G78&gt;T$7,0,AND(T$7&gt;$G78,T$7&lt;$H78),$J78/12*0.5,$H78&lt;T$7,$J78/12)</f>
        <v>0</v>
      </c>
      <c r="U78" s="23" cm="1">
        <f t="array" aca="1" ref="U78" ca="1">_xlfn.IFS($D78&lt;=U$7,0,$G78&gt;U$7,0,AND(U$7&gt;$G78,U$7&lt;$H78),$J78/12*0.5,$H78&lt;U$7,$J78/12)</f>
        <v>0</v>
      </c>
      <c r="V78" s="23" cm="1">
        <f t="array" aca="1" ref="V78" ca="1">_xlfn.IFS($D78&lt;=V$7,0,$G78&gt;V$7,0,AND(V$7&gt;$G78,V$7&lt;$H78),$J78/12*0.5,$H78&lt;V$7,$J78/12)</f>
        <v>0</v>
      </c>
      <c r="W78" s="23" cm="1">
        <f t="array" aca="1" ref="W78" ca="1">_xlfn.IFS($D78&lt;=W$7,0,$G78&gt;W$7,0,AND(W$7&gt;$G78,W$7&lt;$H78),$J78/12*0.5,$H78&lt;W$7,$J78/12)</f>
        <v>0</v>
      </c>
      <c r="X78" s="23" cm="1">
        <f t="array" aca="1" ref="X78" ca="1">_xlfn.IFS($D78&lt;=X$7,0,$G78&gt;X$7,0,AND(X$7&gt;$G78,X$7&lt;$H78),$J78/12*0.5,$H78&lt;X$7,$J78/12)</f>
        <v>0</v>
      </c>
      <c r="Y78" s="23" cm="1">
        <f t="array" aca="1" ref="Y78" ca="1">_xlfn.IFS($D78&lt;=Y$7,0,$G78&gt;Y$7,0,AND(Y$7&gt;$G78,Y$7&lt;$H78),$J78/12*0.5,$H78&lt;Y$7,$J78/12)</f>
        <v>0</v>
      </c>
      <c r="Z78" s="23" cm="1">
        <f t="array" aca="1" ref="Z78" ca="1">_xlfn.IFS($D78&lt;=Z$7,0,$G78&gt;Z$7,0,AND(Z$7&gt;$G78,Z$7&lt;$H78),$J78/12*0.5,$H78&lt;Z$7,$J78/12)</f>
        <v>0</v>
      </c>
      <c r="AA78" s="23" cm="1">
        <f t="array" aca="1" ref="AA78" ca="1">_xlfn.IFS($D78&lt;=AA$7,0,$G78&gt;AA$7,0,AND(AA$7&gt;$G78,AA$7&lt;$H78),$J78/12*0.5,$H78&lt;AA$7,$J78/12)</f>
        <v>0</v>
      </c>
      <c r="AB78" s="23" cm="1">
        <f t="array" aca="1" ref="AB78" ca="1">_xlfn.IFS($D78&lt;=AB$7,0,$G78&gt;AB$7,0,AND(AB$7&gt;$G78,AB$7&lt;$H78),$J78/12*0.5,$H78&lt;AB$7,$J78/12)</f>
        <v>0</v>
      </c>
      <c r="AC78" s="23" cm="1">
        <f t="array" aca="1" ref="AC78" ca="1">_xlfn.IFS($D78&lt;=AC$7,0,$G78&gt;AC$7,0,AND(AC$7&gt;$G78,AC$7&lt;$H78),$L78/12*0.5,$H78&lt;AC$7,$L78/12)</f>
        <v>0</v>
      </c>
      <c r="AD78" s="23" cm="1">
        <f t="array" aca="1" ref="AD78" ca="1">_xlfn.IFS($D78&lt;=AD$7,0,$G78&gt;AD$7,0,AND(AD$7&gt;$G78,AD$7&lt;$H78),$L78/12*0.5,$H78&lt;AD$7,$L78/12)</f>
        <v>0</v>
      </c>
      <c r="AE78" s="23" cm="1">
        <f t="array" aca="1" ref="AE78" ca="1">_xlfn.IFS($D78&lt;=AE$7,0,$G78&gt;AE$7,0,AND(AE$7&gt;$G78,AE$7&lt;$H78),$L78/12*0.5,$H78&lt;AE$7,$L78/12)</f>
        <v>0</v>
      </c>
      <c r="AF78" s="23" cm="1">
        <f t="array" aca="1" ref="AF78" ca="1">_xlfn.IFS($D78&lt;=AF$7,0,$G78&gt;AF$7,0,AND(AF$7&gt;$G78,AF$7&lt;$H78),$L78/12*0.5,$H78&lt;AF$7,$L78/12)</f>
        <v>0</v>
      </c>
      <c r="AG78" s="23" cm="1">
        <f t="array" aca="1" ref="AG78" ca="1">_xlfn.IFS($D78&lt;=AG$7,0,$G78&gt;AG$7,0,AND(AG$7&gt;$G78,AG$7&lt;$H78),$L78/12*0.5,$H78&lt;AG$7,$L78/12)</f>
        <v>0</v>
      </c>
      <c r="AH78" s="23" cm="1">
        <f t="array" aca="1" ref="AH78" ca="1">_xlfn.IFS($D78&lt;=AH$7,0,$G78&gt;AH$7,0,AND(AH$7&gt;$G78,AH$7&lt;$H78),$L78/12*0.5,$H78&lt;AH$7,$L78/12)</f>
        <v>0</v>
      </c>
      <c r="AI78" s="23" cm="1">
        <f t="array" aca="1" ref="AI78" ca="1">_xlfn.IFS($D78&lt;=AI$7,0,$G78&gt;AI$7,0,AND(AI$7&gt;$G78,AI$7&lt;$H78),$L78/12*0.5,$H78&lt;AI$7,$L78/12)</f>
        <v>0</v>
      </c>
      <c r="AJ78" s="23" cm="1">
        <f t="array" aca="1" ref="AJ78" ca="1">_xlfn.IFS($D78&lt;=AJ$7,0,$G78&gt;AJ$7,0,AND(AJ$7&gt;$G78,AJ$7&lt;$H78),$L78/12*0.5,$H78&lt;AJ$7,$L78/12)</f>
        <v>0</v>
      </c>
      <c r="AK78" s="23" cm="1">
        <f t="array" aca="1" ref="AK78" ca="1">_xlfn.IFS($D78&lt;=AK$7,0,$G78&gt;AK$7,0,AND(AK$7&gt;$G78,AK$7&lt;$H78),$L78/12*0.5,$H78&lt;AK$7,$L78/12)</f>
        <v>0</v>
      </c>
      <c r="AL78" s="23" cm="1">
        <f t="array" aca="1" ref="AL78" ca="1">_xlfn.IFS($D78&lt;=AL$7,0,$G78&gt;AL$7,0,AND(AL$7&gt;$G78,AL$7&lt;$H78),$L78/12*0.5,$H78&lt;AL$7,$L78/12)</f>
        <v>0</v>
      </c>
      <c r="AM78" s="23" cm="1">
        <f t="array" aca="1" ref="AM78" ca="1">_xlfn.IFS($D78&lt;=AM$7,0,$G78&gt;AM$7,0,AND(AM$7&gt;$G78,AM$7&lt;$H78),$L78/12*0.5,$H78&lt;AM$7,$L78/12)</f>
        <v>0</v>
      </c>
      <c r="AN78" s="23" cm="1">
        <f t="array" aca="1" ref="AN78" ca="1">_xlfn.IFS($D78&lt;=AN$7,0,$G78&gt;AN$7,0,AND(AN$7&gt;$G78,AN$7&lt;$H78),$L78/12*0.5,$H78&lt;AN$7,$L78/12)</f>
        <v>62.5</v>
      </c>
      <c r="AO78" s="23" cm="1">
        <f t="array" aca="1" ref="AO78" ca="1">_xlfn.IFS($D78&lt;=AO$7,0,$G78&gt;AO$7,0,AND(AO$7&gt;$G78,AO$7&lt;$H78),$N78/12*0.5,$H78&lt;AO$7,$N78/12)</f>
        <v>64.583333333333329</v>
      </c>
      <c r="AP78" s="23" cm="1">
        <f t="array" aca="1" ref="AP78" ca="1">_xlfn.IFS($D78&lt;=AP$7,0,$G78&gt;AP$7,0,AND(AP$7&gt;$G78,AP$7&lt;$H78),$N78/12*0.5,$H78&lt;AP$7,$N78/12)</f>
        <v>64.583333333333329</v>
      </c>
      <c r="AQ78" s="23" cm="1">
        <f t="array" aca="1" ref="AQ78" ca="1">_xlfn.IFS($D78&lt;=AQ$7,0,$G78&gt;AQ$7,0,AND(AQ$7&gt;$G78,AQ$7&lt;$H78),$N78/12*0.5,$H78&lt;AQ$7,$N78/12)</f>
        <v>129.16666666666666</v>
      </c>
      <c r="AR78" s="23" cm="1">
        <f t="array" aca="1" ref="AR78" ca="1">_xlfn.IFS($D78&lt;=AR$7,0,$G78&gt;AR$7,0,AND(AR$7&gt;$G78,AR$7&lt;$H78),$N78/12*0.5,$H78&lt;AR$7,$N78/12)</f>
        <v>129.16666666666666</v>
      </c>
      <c r="AS78" s="23" cm="1">
        <f t="array" aca="1" ref="AS78" ca="1">_xlfn.IFS($D78&lt;=AS$7,0,$G78&gt;AS$7,0,AND(AS$7&gt;$G78,AS$7&lt;$H78),$N78/12*0.5,$H78&lt;AS$7,$N78/12)</f>
        <v>129.16666666666666</v>
      </c>
      <c r="AT78" s="23" cm="1">
        <f t="array" aca="1" ref="AT78" ca="1">_xlfn.IFS($D78&lt;=AT$7,0,$G78&gt;AT$7,0,AND(AT$7&gt;$G78,AT$7&lt;$H78),$N78/12*0.5,$H78&lt;AT$7,$N78/12)</f>
        <v>129.16666666666666</v>
      </c>
      <c r="AU78" s="23" cm="1">
        <f t="array" aca="1" ref="AU78" ca="1">_xlfn.IFS($D78&lt;=AU$7,0,$G78&gt;AU$7,0,AND(AU$7&gt;$G78,AU$7&lt;$H78),$N78/12*0.5,$H78&lt;AU$7,$N78/12)</f>
        <v>129.16666666666666</v>
      </c>
      <c r="AV78" s="23" cm="1">
        <f t="array" aca="1" ref="AV78" ca="1">_xlfn.IFS($D78&lt;=AV$7,0,$G78&gt;AV$7,0,AND(AV$7&gt;$G78,AV$7&lt;$H78),$N78/12*0.5,$H78&lt;AV$7,$N78/12)</f>
        <v>129.16666666666666</v>
      </c>
      <c r="AW78" s="23" cm="1">
        <f t="array" aca="1" ref="AW78" ca="1">_xlfn.IFS($D78&lt;=AW$7,0,$G78&gt;AW$7,0,AND(AW$7&gt;$G78,AW$7&lt;$H78),$N78/12*0.5,$H78&lt;AW$7,$N78/12)</f>
        <v>129.16666666666666</v>
      </c>
      <c r="AX78" s="23" cm="1">
        <f t="array" aca="1" ref="AX78" ca="1">_xlfn.IFS($D78&lt;=AX$7,0,$G78&gt;AX$7,0,AND(AX$7&gt;$G78,AX$7&lt;$H78),$N78/12*0.5,$H78&lt;AX$7,$N78/12)</f>
        <v>129.16666666666666</v>
      </c>
      <c r="AY78" s="23" cm="1">
        <f t="array" aca="1" ref="AY78" ca="1">_xlfn.IFS($D78&lt;=AY$7,0,$G78&gt;AY$7,0,AND(AY$7&gt;$G78,AY$7&lt;$H78),$N78/12*0.5,$H78&lt;AY$7,$N78/12)</f>
        <v>129.16666666666666</v>
      </c>
    </row>
    <row r="79" spans="2:51" ht="13" x14ac:dyDescent="0.15">
      <c r="B79" s="87">
        <v>72</v>
      </c>
      <c r="C79" s="87" t="s">
        <v>30</v>
      </c>
      <c r="D79" s="88" t="s">
        <v>18</v>
      </c>
      <c r="E79" s="110">
        <v>46218</v>
      </c>
      <c r="F79" s="108" t="s">
        <v>7</v>
      </c>
      <c r="G79" s="21">
        <f>E79+'Assumptions (START HERE)'!$C$17</f>
        <v>46398</v>
      </c>
      <c r="H79" s="21">
        <f>E79+'Assumptions (START HERE)'!$C$18</f>
        <v>46488</v>
      </c>
      <c r="I79" s="91"/>
      <c r="J79" s="23" cm="1">
        <f t="array" aca="1" ref="J79" ca="1">IF(ISBLANK(I79),
INDEX('Assumptions (START HERE)'!$B$23:$E$26,
MATCH(MID(CELL("filename",$A$1),FIND("]",CELL("filename",$A$1))+1,255),'Assumptions (START HERE)'!$B$23:$B$26,0),
MATCH(J$3,'Assumptions (START HERE)'!$B$23:$E$23,0)),I79)</f>
        <v>1350</v>
      </c>
      <c r="K79" s="91"/>
      <c r="L79" s="23" cm="1">
        <f t="array" aca="1" ref="L79" ca="1">IF(ISBLANK(K79),
INDEX('Assumptions (START HERE)'!$B$23:$E$26,
MATCH(MID(CELL("filename",$A$1),FIND("]",CELL("filename",$A$1))+1,255),'Assumptions (START HERE)'!$B$23:$B$26,0),
MATCH(L$3,'Assumptions (START HERE)'!$B$23:$E$23,0)),K79)</f>
        <v>1500</v>
      </c>
      <c r="M79" s="91"/>
      <c r="N79" s="23" cm="1">
        <f t="array" aca="1" ref="N79" ca="1">IF(ISBLANK(M79),
INDEX('Assumptions (START HERE)'!$B$23:$E$26,
MATCH(MID(CELL("filename",$A$1),FIND("]",CELL("filename",$A$1))+1,255),'Assumptions (START HERE)'!$B$23:$B$26,0),
MATCH(N$3,'Assumptions (START HERE)'!$B$23:$E$23,0)),M79)</f>
        <v>1550</v>
      </c>
      <c r="P79" s="23" cm="1">
        <f t="array" aca="1" ref="P79" ca="1">_xlfn.IFS($D79&lt;=P$7,0,$G79&gt;P$7,0,AND(P$7&gt;$G79,P$7&lt;$H79),$J79/12*0.5,$H79&lt;P$7,$J79/12)</f>
        <v>0</v>
      </c>
      <c r="Q79" s="23" cm="1">
        <f t="array" aca="1" ref="Q79" ca="1">_xlfn.IFS($D79&lt;=Q$7,0,$G79&gt;Q$7,0,AND(Q$7&gt;$G79,Q$7&lt;$H79),$J79/12*0.5,$H79&lt;Q$7,$J79/12)</f>
        <v>0</v>
      </c>
      <c r="R79" s="23" cm="1">
        <f t="array" aca="1" ref="R79" ca="1">_xlfn.IFS($D79&lt;=R$7,0,$G79&gt;R$7,0,AND(R$7&gt;$G79,R$7&lt;$H79),$J79/12*0.5,$H79&lt;R$7,$J79/12)</f>
        <v>0</v>
      </c>
      <c r="S79" s="23" cm="1">
        <f t="array" aca="1" ref="S79" ca="1">_xlfn.IFS($D79&lt;=S$7,0,$G79&gt;S$7,0,AND(S$7&gt;$G79,S$7&lt;$H79),$J79/12*0.5,$H79&lt;S$7,$J79/12)</f>
        <v>0</v>
      </c>
      <c r="T79" s="23" cm="1">
        <f t="array" aca="1" ref="T79" ca="1">_xlfn.IFS($D79&lt;=T$7,0,$G79&gt;T$7,0,AND(T$7&gt;$G79,T$7&lt;$H79),$J79/12*0.5,$H79&lt;T$7,$J79/12)</f>
        <v>0</v>
      </c>
      <c r="U79" s="23" cm="1">
        <f t="array" aca="1" ref="U79" ca="1">_xlfn.IFS($D79&lt;=U$7,0,$G79&gt;U$7,0,AND(U$7&gt;$G79,U$7&lt;$H79),$J79/12*0.5,$H79&lt;U$7,$J79/12)</f>
        <v>0</v>
      </c>
      <c r="V79" s="23" cm="1">
        <f t="array" aca="1" ref="V79" ca="1">_xlfn.IFS($D79&lt;=V$7,0,$G79&gt;V$7,0,AND(V$7&gt;$G79,V$7&lt;$H79),$J79/12*0.5,$H79&lt;V$7,$J79/12)</f>
        <v>0</v>
      </c>
      <c r="W79" s="23" cm="1">
        <f t="array" aca="1" ref="W79" ca="1">_xlfn.IFS($D79&lt;=W$7,0,$G79&gt;W$7,0,AND(W$7&gt;$G79,W$7&lt;$H79),$J79/12*0.5,$H79&lt;W$7,$J79/12)</f>
        <v>0</v>
      </c>
      <c r="X79" s="23" cm="1">
        <f t="array" aca="1" ref="X79" ca="1">_xlfn.IFS($D79&lt;=X$7,0,$G79&gt;X$7,0,AND(X$7&gt;$G79,X$7&lt;$H79),$J79/12*0.5,$H79&lt;X$7,$J79/12)</f>
        <v>0</v>
      </c>
      <c r="Y79" s="23" cm="1">
        <f t="array" aca="1" ref="Y79" ca="1">_xlfn.IFS($D79&lt;=Y$7,0,$G79&gt;Y$7,0,AND(Y$7&gt;$G79,Y$7&lt;$H79),$J79/12*0.5,$H79&lt;Y$7,$J79/12)</f>
        <v>0</v>
      </c>
      <c r="Z79" s="23" cm="1">
        <f t="array" aca="1" ref="Z79" ca="1">_xlfn.IFS($D79&lt;=Z$7,0,$G79&gt;Z$7,0,AND(Z$7&gt;$G79,Z$7&lt;$H79),$J79/12*0.5,$H79&lt;Z$7,$J79/12)</f>
        <v>0</v>
      </c>
      <c r="AA79" s="23" cm="1">
        <f t="array" aca="1" ref="AA79" ca="1">_xlfn.IFS($D79&lt;=AA$7,0,$G79&gt;AA$7,0,AND(AA$7&gt;$G79,AA$7&lt;$H79),$J79/12*0.5,$H79&lt;AA$7,$J79/12)</f>
        <v>0</v>
      </c>
      <c r="AB79" s="23" cm="1">
        <f t="array" aca="1" ref="AB79" ca="1">_xlfn.IFS($D79&lt;=AB$7,0,$G79&gt;AB$7,0,AND(AB$7&gt;$G79,AB$7&lt;$H79),$J79/12*0.5,$H79&lt;AB$7,$J79/12)</f>
        <v>0</v>
      </c>
      <c r="AC79" s="23" cm="1">
        <f t="array" aca="1" ref="AC79" ca="1">_xlfn.IFS($D79&lt;=AC$7,0,$G79&gt;AC$7,0,AND(AC$7&gt;$G79,AC$7&lt;$H79),$L79/12*0.5,$H79&lt;AC$7,$L79/12)</f>
        <v>0</v>
      </c>
      <c r="AD79" s="23" cm="1">
        <f t="array" aca="1" ref="AD79" ca="1">_xlfn.IFS($D79&lt;=AD$7,0,$G79&gt;AD$7,0,AND(AD$7&gt;$G79,AD$7&lt;$H79),$L79/12*0.5,$H79&lt;AD$7,$L79/12)</f>
        <v>0</v>
      </c>
      <c r="AE79" s="23" cm="1">
        <f t="array" aca="1" ref="AE79" ca="1">_xlfn.IFS($D79&lt;=AE$7,0,$G79&gt;AE$7,0,AND(AE$7&gt;$G79,AE$7&lt;$H79),$L79/12*0.5,$H79&lt;AE$7,$L79/12)</f>
        <v>0</v>
      </c>
      <c r="AF79" s="23" cm="1">
        <f t="array" aca="1" ref="AF79" ca="1">_xlfn.IFS($D79&lt;=AF$7,0,$G79&gt;AF$7,0,AND(AF$7&gt;$G79,AF$7&lt;$H79),$L79/12*0.5,$H79&lt;AF$7,$L79/12)</f>
        <v>0</v>
      </c>
      <c r="AG79" s="23" cm="1">
        <f t="array" aca="1" ref="AG79" ca="1">_xlfn.IFS($D79&lt;=AG$7,0,$G79&gt;AG$7,0,AND(AG$7&gt;$G79,AG$7&lt;$H79),$L79/12*0.5,$H79&lt;AG$7,$L79/12)</f>
        <v>0</v>
      </c>
      <c r="AH79" s="23" cm="1">
        <f t="array" aca="1" ref="AH79" ca="1">_xlfn.IFS($D79&lt;=AH$7,0,$G79&gt;AH$7,0,AND(AH$7&gt;$G79,AH$7&lt;$H79),$L79/12*0.5,$H79&lt;AH$7,$L79/12)</f>
        <v>0</v>
      </c>
      <c r="AI79" s="23" cm="1">
        <f t="array" aca="1" ref="AI79" ca="1">_xlfn.IFS($D79&lt;=AI$7,0,$G79&gt;AI$7,0,AND(AI$7&gt;$G79,AI$7&lt;$H79),$L79/12*0.5,$H79&lt;AI$7,$L79/12)</f>
        <v>0</v>
      </c>
      <c r="AJ79" s="23" cm="1">
        <f t="array" aca="1" ref="AJ79" ca="1">_xlfn.IFS($D79&lt;=AJ$7,0,$G79&gt;AJ$7,0,AND(AJ$7&gt;$G79,AJ$7&lt;$H79),$L79/12*0.5,$H79&lt;AJ$7,$L79/12)</f>
        <v>0</v>
      </c>
      <c r="AK79" s="23" cm="1">
        <f t="array" aca="1" ref="AK79" ca="1">_xlfn.IFS($D79&lt;=AK$7,0,$G79&gt;AK$7,0,AND(AK$7&gt;$G79,AK$7&lt;$H79),$L79/12*0.5,$H79&lt;AK$7,$L79/12)</f>
        <v>0</v>
      </c>
      <c r="AL79" s="23" cm="1">
        <f t="array" aca="1" ref="AL79" ca="1">_xlfn.IFS($D79&lt;=AL$7,0,$G79&gt;AL$7,0,AND(AL$7&gt;$G79,AL$7&lt;$H79),$L79/12*0.5,$H79&lt;AL$7,$L79/12)</f>
        <v>0</v>
      </c>
      <c r="AM79" s="23" cm="1">
        <f t="array" aca="1" ref="AM79" ca="1">_xlfn.IFS($D79&lt;=AM$7,0,$G79&gt;AM$7,0,AND(AM$7&gt;$G79,AM$7&lt;$H79),$L79/12*0.5,$H79&lt;AM$7,$L79/12)</f>
        <v>0</v>
      </c>
      <c r="AN79" s="23" cm="1">
        <f t="array" aca="1" ref="AN79" ca="1">_xlfn.IFS($D79&lt;=AN$7,0,$G79&gt;AN$7,0,AND(AN$7&gt;$G79,AN$7&lt;$H79),$L79/12*0.5,$H79&lt;AN$7,$L79/12)</f>
        <v>0</v>
      </c>
      <c r="AO79" s="23" cm="1">
        <f t="array" aca="1" ref="AO79" ca="1">_xlfn.IFS($D79&lt;=AO$7,0,$G79&gt;AO$7,0,AND(AO$7&gt;$G79,AO$7&lt;$H79),$N79/12*0.5,$H79&lt;AO$7,$N79/12)</f>
        <v>64.583333333333329</v>
      </c>
      <c r="AP79" s="23" cm="1">
        <f t="array" aca="1" ref="AP79" ca="1">_xlfn.IFS($D79&lt;=AP$7,0,$G79&gt;AP$7,0,AND(AP$7&gt;$G79,AP$7&lt;$H79),$N79/12*0.5,$H79&lt;AP$7,$N79/12)</f>
        <v>64.583333333333329</v>
      </c>
      <c r="AQ79" s="23" cm="1">
        <f t="array" aca="1" ref="AQ79" ca="1">_xlfn.IFS($D79&lt;=AQ$7,0,$G79&gt;AQ$7,0,AND(AQ$7&gt;$G79,AQ$7&lt;$H79),$N79/12*0.5,$H79&lt;AQ$7,$N79/12)</f>
        <v>64.583333333333329</v>
      </c>
      <c r="AR79" s="23" cm="1">
        <f t="array" aca="1" ref="AR79" ca="1">_xlfn.IFS($D79&lt;=AR$7,0,$G79&gt;AR$7,0,AND(AR$7&gt;$G79,AR$7&lt;$H79),$N79/12*0.5,$H79&lt;AR$7,$N79/12)</f>
        <v>129.16666666666666</v>
      </c>
      <c r="AS79" s="23" cm="1">
        <f t="array" aca="1" ref="AS79" ca="1">_xlfn.IFS($D79&lt;=AS$7,0,$G79&gt;AS$7,0,AND(AS$7&gt;$G79,AS$7&lt;$H79),$N79/12*0.5,$H79&lt;AS$7,$N79/12)</f>
        <v>129.16666666666666</v>
      </c>
      <c r="AT79" s="23" cm="1">
        <f t="array" aca="1" ref="AT79" ca="1">_xlfn.IFS($D79&lt;=AT$7,0,$G79&gt;AT$7,0,AND(AT$7&gt;$G79,AT$7&lt;$H79),$N79/12*0.5,$H79&lt;AT$7,$N79/12)</f>
        <v>129.16666666666666</v>
      </c>
      <c r="AU79" s="23" cm="1">
        <f t="array" aca="1" ref="AU79" ca="1">_xlfn.IFS($D79&lt;=AU$7,0,$G79&gt;AU$7,0,AND(AU$7&gt;$G79,AU$7&lt;$H79),$N79/12*0.5,$H79&lt;AU$7,$N79/12)</f>
        <v>129.16666666666666</v>
      </c>
      <c r="AV79" s="23" cm="1">
        <f t="array" aca="1" ref="AV79" ca="1">_xlfn.IFS($D79&lt;=AV$7,0,$G79&gt;AV$7,0,AND(AV$7&gt;$G79,AV$7&lt;$H79),$N79/12*0.5,$H79&lt;AV$7,$N79/12)</f>
        <v>129.16666666666666</v>
      </c>
      <c r="AW79" s="23" cm="1">
        <f t="array" aca="1" ref="AW79" ca="1">_xlfn.IFS($D79&lt;=AW$7,0,$G79&gt;AW$7,0,AND(AW$7&gt;$G79,AW$7&lt;$H79),$N79/12*0.5,$H79&lt;AW$7,$N79/12)</f>
        <v>129.16666666666666</v>
      </c>
      <c r="AX79" s="23" cm="1">
        <f t="array" aca="1" ref="AX79" ca="1">_xlfn.IFS($D79&lt;=AX$7,0,$G79&gt;AX$7,0,AND(AX$7&gt;$G79,AX$7&lt;$H79),$N79/12*0.5,$H79&lt;AX$7,$N79/12)</f>
        <v>129.16666666666666</v>
      </c>
      <c r="AY79" s="23" cm="1">
        <f t="array" aca="1" ref="AY79" ca="1">_xlfn.IFS($D79&lt;=AY$7,0,$G79&gt;AY$7,0,AND(AY$7&gt;$G79,AY$7&lt;$H79),$N79/12*0.5,$H79&lt;AY$7,$N79/12)</f>
        <v>129.16666666666666</v>
      </c>
    </row>
    <row r="80" spans="2:51" ht="13" x14ac:dyDescent="0.15">
      <c r="B80" s="87">
        <v>73</v>
      </c>
      <c r="C80" s="87" t="s">
        <v>30</v>
      </c>
      <c r="D80" s="107" t="s">
        <v>18</v>
      </c>
      <c r="E80" s="110">
        <v>46218</v>
      </c>
      <c r="F80" s="108" t="s">
        <v>7</v>
      </c>
      <c r="G80" s="21">
        <f>E80+'Assumptions (START HERE)'!$C$17</f>
        <v>46398</v>
      </c>
      <c r="H80" s="21">
        <f>E80+'Assumptions (START HERE)'!$C$18</f>
        <v>46488</v>
      </c>
      <c r="I80" s="91"/>
      <c r="J80" s="23" cm="1">
        <f t="array" aca="1" ref="J80" ca="1">IF(ISBLANK(I80),
INDEX('Assumptions (START HERE)'!$B$23:$E$26,
MATCH(MID(CELL("filename",$A$1),FIND("]",CELL("filename",$A$1))+1,255),'Assumptions (START HERE)'!$B$23:$B$26,0),
MATCH(J$3,'Assumptions (START HERE)'!$B$23:$E$23,0)),I80)</f>
        <v>1350</v>
      </c>
      <c r="K80" s="91"/>
      <c r="L80" s="23" cm="1">
        <f t="array" aca="1" ref="L80" ca="1">IF(ISBLANK(K80),
INDEX('Assumptions (START HERE)'!$B$23:$E$26,
MATCH(MID(CELL("filename",$A$1),FIND("]",CELL("filename",$A$1))+1,255),'Assumptions (START HERE)'!$B$23:$B$26,0),
MATCH(L$3,'Assumptions (START HERE)'!$B$23:$E$23,0)),K80)</f>
        <v>1500</v>
      </c>
      <c r="M80" s="91"/>
      <c r="N80" s="23" cm="1">
        <f t="array" aca="1" ref="N80" ca="1">IF(ISBLANK(M80),
INDEX('Assumptions (START HERE)'!$B$23:$E$26,
MATCH(MID(CELL("filename",$A$1),FIND("]",CELL("filename",$A$1))+1,255),'Assumptions (START HERE)'!$B$23:$B$26,0),
MATCH(N$3,'Assumptions (START HERE)'!$B$23:$E$23,0)),M80)</f>
        <v>1550</v>
      </c>
      <c r="P80" s="23" cm="1">
        <f t="array" aca="1" ref="P80" ca="1">_xlfn.IFS($D80&lt;=P$7,0,$G80&gt;P$7,0,AND(P$7&gt;$G80,P$7&lt;$H80),$J80/12*0.5,$H80&lt;P$7,$J80/12)</f>
        <v>0</v>
      </c>
      <c r="Q80" s="23" cm="1">
        <f t="array" aca="1" ref="Q80" ca="1">_xlfn.IFS($D80&lt;=Q$7,0,$G80&gt;Q$7,0,AND(Q$7&gt;$G80,Q$7&lt;$H80),$J80/12*0.5,$H80&lt;Q$7,$J80/12)</f>
        <v>0</v>
      </c>
      <c r="R80" s="23" cm="1">
        <f t="array" aca="1" ref="R80" ca="1">_xlfn.IFS($D80&lt;=R$7,0,$G80&gt;R$7,0,AND(R$7&gt;$G80,R$7&lt;$H80),$J80/12*0.5,$H80&lt;R$7,$J80/12)</f>
        <v>0</v>
      </c>
      <c r="S80" s="23" cm="1">
        <f t="array" aca="1" ref="S80" ca="1">_xlfn.IFS($D80&lt;=S$7,0,$G80&gt;S$7,0,AND(S$7&gt;$G80,S$7&lt;$H80),$J80/12*0.5,$H80&lt;S$7,$J80/12)</f>
        <v>0</v>
      </c>
      <c r="T80" s="23" cm="1">
        <f t="array" aca="1" ref="T80" ca="1">_xlfn.IFS($D80&lt;=T$7,0,$G80&gt;T$7,0,AND(T$7&gt;$G80,T$7&lt;$H80),$J80/12*0.5,$H80&lt;T$7,$J80/12)</f>
        <v>0</v>
      </c>
      <c r="U80" s="23" cm="1">
        <f t="array" aca="1" ref="U80" ca="1">_xlfn.IFS($D80&lt;=U$7,0,$G80&gt;U$7,0,AND(U$7&gt;$G80,U$7&lt;$H80),$J80/12*0.5,$H80&lt;U$7,$J80/12)</f>
        <v>0</v>
      </c>
      <c r="V80" s="23" cm="1">
        <f t="array" aca="1" ref="V80" ca="1">_xlfn.IFS($D80&lt;=V$7,0,$G80&gt;V$7,0,AND(V$7&gt;$G80,V$7&lt;$H80),$J80/12*0.5,$H80&lt;V$7,$J80/12)</f>
        <v>0</v>
      </c>
      <c r="W80" s="23" cm="1">
        <f t="array" aca="1" ref="W80" ca="1">_xlfn.IFS($D80&lt;=W$7,0,$G80&gt;W$7,0,AND(W$7&gt;$G80,W$7&lt;$H80),$J80/12*0.5,$H80&lt;W$7,$J80/12)</f>
        <v>0</v>
      </c>
      <c r="X80" s="23" cm="1">
        <f t="array" aca="1" ref="X80" ca="1">_xlfn.IFS($D80&lt;=X$7,0,$G80&gt;X$7,0,AND(X$7&gt;$G80,X$7&lt;$H80),$J80/12*0.5,$H80&lt;X$7,$J80/12)</f>
        <v>0</v>
      </c>
      <c r="Y80" s="23" cm="1">
        <f t="array" aca="1" ref="Y80" ca="1">_xlfn.IFS($D80&lt;=Y$7,0,$G80&gt;Y$7,0,AND(Y$7&gt;$G80,Y$7&lt;$H80),$J80/12*0.5,$H80&lt;Y$7,$J80/12)</f>
        <v>0</v>
      </c>
      <c r="Z80" s="23" cm="1">
        <f t="array" aca="1" ref="Z80" ca="1">_xlfn.IFS($D80&lt;=Z$7,0,$G80&gt;Z$7,0,AND(Z$7&gt;$G80,Z$7&lt;$H80),$J80/12*0.5,$H80&lt;Z$7,$J80/12)</f>
        <v>0</v>
      </c>
      <c r="AA80" s="23" cm="1">
        <f t="array" aca="1" ref="AA80" ca="1">_xlfn.IFS($D80&lt;=AA$7,0,$G80&gt;AA$7,0,AND(AA$7&gt;$G80,AA$7&lt;$H80),$J80/12*0.5,$H80&lt;AA$7,$J80/12)</f>
        <v>0</v>
      </c>
      <c r="AB80" s="23" cm="1">
        <f t="array" aca="1" ref="AB80" ca="1">_xlfn.IFS($D80&lt;=AB$7,0,$G80&gt;AB$7,0,AND(AB$7&gt;$G80,AB$7&lt;$H80),$J80/12*0.5,$H80&lt;AB$7,$J80/12)</f>
        <v>0</v>
      </c>
      <c r="AC80" s="23" cm="1">
        <f t="array" aca="1" ref="AC80" ca="1">_xlfn.IFS($D80&lt;=AC$7,0,$G80&gt;AC$7,0,AND(AC$7&gt;$G80,AC$7&lt;$H80),$L80/12*0.5,$H80&lt;AC$7,$L80/12)</f>
        <v>0</v>
      </c>
      <c r="AD80" s="23" cm="1">
        <f t="array" aca="1" ref="AD80" ca="1">_xlfn.IFS($D80&lt;=AD$7,0,$G80&gt;AD$7,0,AND(AD$7&gt;$G80,AD$7&lt;$H80),$L80/12*0.5,$H80&lt;AD$7,$L80/12)</f>
        <v>0</v>
      </c>
      <c r="AE80" s="23" cm="1">
        <f t="array" aca="1" ref="AE80" ca="1">_xlfn.IFS($D80&lt;=AE$7,0,$G80&gt;AE$7,0,AND(AE$7&gt;$G80,AE$7&lt;$H80),$L80/12*0.5,$H80&lt;AE$7,$L80/12)</f>
        <v>0</v>
      </c>
      <c r="AF80" s="23" cm="1">
        <f t="array" aca="1" ref="AF80" ca="1">_xlfn.IFS($D80&lt;=AF$7,0,$G80&gt;AF$7,0,AND(AF$7&gt;$G80,AF$7&lt;$H80),$L80/12*0.5,$H80&lt;AF$7,$L80/12)</f>
        <v>0</v>
      </c>
      <c r="AG80" s="23" cm="1">
        <f t="array" aca="1" ref="AG80" ca="1">_xlfn.IFS($D80&lt;=AG$7,0,$G80&gt;AG$7,0,AND(AG$7&gt;$G80,AG$7&lt;$H80),$L80/12*0.5,$H80&lt;AG$7,$L80/12)</f>
        <v>0</v>
      </c>
      <c r="AH80" s="23" cm="1">
        <f t="array" aca="1" ref="AH80" ca="1">_xlfn.IFS($D80&lt;=AH$7,0,$G80&gt;AH$7,0,AND(AH$7&gt;$G80,AH$7&lt;$H80),$L80/12*0.5,$H80&lt;AH$7,$L80/12)</f>
        <v>0</v>
      </c>
      <c r="AI80" s="23" cm="1">
        <f t="array" aca="1" ref="AI80" ca="1">_xlfn.IFS($D80&lt;=AI$7,0,$G80&gt;AI$7,0,AND(AI$7&gt;$G80,AI$7&lt;$H80),$L80/12*0.5,$H80&lt;AI$7,$L80/12)</f>
        <v>0</v>
      </c>
      <c r="AJ80" s="23" cm="1">
        <f t="array" aca="1" ref="AJ80" ca="1">_xlfn.IFS($D80&lt;=AJ$7,0,$G80&gt;AJ$7,0,AND(AJ$7&gt;$G80,AJ$7&lt;$H80),$L80/12*0.5,$H80&lt;AJ$7,$L80/12)</f>
        <v>0</v>
      </c>
      <c r="AK80" s="23" cm="1">
        <f t="array" aca="1" ref="AK80" ca="1">_xlfn.IFS($D80&lt;=AK$7,0,$G80&gt;AK$7,0,AND(AK$7&gt;$G80,AK$7&lt;$H80),$L80/12*0.5,$H80&lt;AK$7,$L80/12)</f>
        <v>0</v>
      </c>
      <c r="AL80" s="23" cm="1">
        <f t="array" aca="1" ref="AL80" ca="1">_xlfn.IFS($D80&lt;=AL$7,0,$G80&gt;AL$7,0,AND(AL$7&gt;$G80,AL$7&lt;$H80),$L80/12*0.5,$H80&lt;AL$7,$L80/12)</f>
        <v>0</v>
      </c>
      <c r="AM80" s="23" cm="1">
        <f t="array" aca="1" ref="AM80" ca="1">_xlfn.IFS($D80&lt;=AM$7,0,$G80&gt;AM$7,0,AND(AM$7&gt;$G80,AM$7&lt;$H80),$L80/12*0.5,$H80&lt;AM$7,$L80/12)</f>
        <v>0</v>
      </c>
      <c r="AN80" s="23" cm="1">
        <f t="array" aca="1" ref="AN80" ca="1">_xlfn.IFS($D80&lt;=AN$7,0,$G80&gt;AN$7,0,AND(AN$7&gt;$G80,AN$7&lt;$H80),$L80/12*0.5,$H80&lt;AN$7,$L80/12)</f>
        <v>0</v>
      </c>
      <c r="AO80" s="23" cm="1">
        <f t="array" aca="1" ref="AO80" ca="1">_xlfn.IFS($D80&lt;=AO$7,0,$G80&gt;AO$7,0,AND(AO$7&gt;$G80,AO$7&lt;$H80),$N80/12*0.5,$H80&lt;AO$7,$N80/12)</f>
        <v>64.583333333333329</v>
      </c>
      <c r="AP80" s="23" cm="1">
        <f t="array" aca="1" ref="AP80" ca="1">_xlfn.IFS($D80&lt;=AP$7,0,$G80&gt;AP$7,0,AND(AP$7&gt;$G80,AP$7&lt;$H80),$N80/12*0.5,$H80&lt;AP$7,$N80/12)</f>
        <v>64.583333333333329</v>
      </c>
      <c r="AQ80" s="23" cm="1">
        <f t="array" aca="1" ref="AQ80" ca="1">_xlfn.IFS($D80&lt;=AQ$7,0,$G80&gt;AQ$7,0,AND(AQ$7&gt;$G80,AQ$7&lt;$H80),$N80/12*0.5,$H80&lt;AQ$7,$N80/12)</f>
        <v>64.583333333333329</v>
      </c>
      <c r="AR80" s="23" cm="1">
        <f t="array" aca="1" ref="AR80" ca="1">_xlfn.IFS($D80&lt;=AR$7,0,$G80&gt;AR$7,0,AND(AR$7&gt;$G80,AR$7&lt;$H80),$N80/12*0.5,$H80&lt;AR$7,$N80/12)</f>
        <v>129.16666666666666</v>
      </c>
      <c r="AS80" s="23" cm="1">
        <f t="array" aca="1" ref="AS80" ca="1">_xlfn.IFS($D80&lt;=AS$7,0,$G80&gt;AS$7,0,AND(AS$7&gt;$G80,AS$7&lt;$H80),$N80/12*0.5,$H80&lt;AS$7,$N80/12)</f>
        <v>129.16666666666666</v>
      </c>
      <c r="AT80" s="23" cm="1">
        <f t="array" aca="1" ref="AT80" ca="1">_xlfn.IFS($D80&lt;=AT$7,0,$G80&gt;AT$7,0,AND(AT$7&gt;$G80,AT$7&lt;$H80),$N80/12*0.5,$H80&lt;AT$7,$N80/12)</f>
        <v>129.16666666666666</v>
      </c>
      <c r="AU80" s="23" cm="1">
        <f t="array" aca="1" ref="AU80" ca="1">_xlfn.IFS($D80&lt;=AU$7,0,$G80&gt;AU$7,0,AND(AU$7&gt;$G80,AU$7&lt;$H80),$N80/12*0.5,$H80&lt;AU$7,$N80/12)</f>
        <v>129.16666666666666</v>
      </c>
      <c r="AV80" s="23" cm="1">
        <f t="array" aca="1" ref="AV80" ca="1">_xlfn.IFS($D80&lt;=AV$7,0,$G80&gt;AV$7,0,AND(AV$7&gt;$G80,AV$7&lt;$H80),$N80/12*0.5,$H80&lt;AV$7,$N80/12)</f>
        <v>129.16666666666666</v>
      </c>
      <c r="AW80" s="23" cm="1">
        <f t="array" aca="1" ref="AW80" ca="1">_xlfn.IFS($D80&lt;=AW$7,0,$G80&gt;AW$7,0,AND(AW$7&gt;$G80,AW$7&lt;$H80),$N80/12*0.5,$H80&lt;AW$7,$N80/12)</f>
        <v>129.16666666666666</v>
      </c>
      <c r="AX80" s="23" cm="1">
        <f t="array" aca="1" ref="AX80" ca="1">_xlfn.IFS($D80&lt;=AX$7,0,$G80&gt;AX$7,0,AND(AX$7&gt;$G80,AX$7&lt;$H80),$N80/12*0.5,$H80&lt;AX$7,$N80/12)</f>
        <v>129.16666666666666</v>
      </c>
      <c r="AY80" s="23" cm="1">
        <f t="array" aca="1" ref="AY80" ca="1">_xlfn.IFS($D80&lt;=AY$7,0,$G80&gt;AY$7,0,AND(AY$7&gt;$G80,AY$7&lt;$H80),$N80/12*0.5,$H80&lt;AY$7,$N80/12)</f>
        <v>129.16666666666666</v>
      </c>
    </row>
    <row r="81" spans="2:51" ht="13" x14ac:dyDescent="0.15">
      <c r="B81" s="87">
        <v>74</v>
      </c>
      <c r="C81" s="87" t="s">
        <v>30</v>
      </c>
      <c r="D81" s="88" t="s">
        <v>18</v>
      </c>
      <c r="E81" s="110">
        <v>46218</v>
      </c>
      <c r="F81" s="108" t="s">
        <v>7</v>
      </c>
      <c r="G81" s="21">
        <f>E81+'Assumptions (START HERE)'!$C$17</f>
        <v>46398</v>
      </c>
      <c r="H81" s="21">
        <f>E81+'Assumptions (START HERE)'!$C$18</f>
        <v>46488</v>
      </c>
      <c r="I81" s="91"/>
      <c r="J81" s="23" cm="1">
        <f t="array" aca="1" ref="J81" ca="1">IF(ISBLANK(I81),
INDEX('Assumptions (START HERE)'!$B$23:$E$26,
MATCH(MID(CELL("filename",$A$1),FIND("]",CELL("filename",$A$1))+1,255),'Assumptions (START HERE)'!$B$23:$B$26,0),
MATCH(J$3,'Assumptions (START HERE)'!$B$23:$E$23,0)),I81)</f>
        <v>1350</v>
      </c>
      <c r="K81" s="91"/>
      <c r="L81" s="23" cm="1">
        <f t="array" aca="1" ref="L81" ca="1">IF(ISBLANK(K81),
INDEX('Assumptions (START HERE)'!$B$23:$E$26,
MATCH(MID(CELL("filename",$A$1),FIND("]",CELL("filename",$A$1))+1,255),'Assumptions (START HERE)'!$B$23:$B$26,0),
MATCH(L$3,'Assumptions (START HERE)'!$B$23:$E$23,0)),K81)</f>
        <v>1500</v>
      </c>
      <c r="M81" s="91"/>
      <c r="N81" s="23" cm="1">
        <f t="array" aca="1" ref="N81" ca="1">IF(ISBLANK(M81),
INDEX('Assumptions (START HERE)'!$B$23:$E$26,
MATCH(MID(CELL("filename",$A$1),FIND("]",CELL("filename",$A$1))+1,255),'Assumptions (START HERE)'!$B$23:$B$26,0),
MATCH(N$3,'Assumptions (START HERE)'!$B$23:$E$23,0)),M81)</f>
        <v>1550</v>
      </c>
      <c r="P81" s="23" cm="1">
        <f t="array" aca="1" ref="P81" ca="1">_xlfn.IFS($D81&lt;=P$7,0,$G81&gt;P$7,0,AND(P$7&gt;$G81,P$7&lt;$H81),$J81/12*0.5,$H81&lt;P$7,$J81/12)</f>
        <v>0</v>
      </c>
      <c r="Q81" s="23" cm="1">
        <f t="array" aca="1" ref="Q81" ca="1">_xlfn.IFS($D81&lt;=Q$7,0,$G81&gt;Q$7,0,AND(Q$7&gt;$G81,Q$7&lt;$H81),$J81/12*0.5,$H81&lt;Q$7,$J81/12)</f>
        <v>0</v>
      </c>
      <c r="R81" s="23" cm="1">
        <f t="array" aca="1" ref="R81" ca="1">_xlfn.IFS($D81&lt;=R$7,0,$G81&gt;R$7,0,AND(R$7&gt;$G81,R$7&lt;$H81),$J81/12*0.5,$H81&lt;R$7,$J81/12)</f>
        <v>0</v>
      </c>
      <c r="S81" s="23" cm="1">
        <f t="array" aca="1" ref="S81" ca="1">_xlfn.IFS($D81&lt;=S$7,0,$G81&gt;S$7,0,AND(S$7&gt;$G81,S$7&lt;$H81),$J81/12*0.5,$H81&lt;S$7,$J81/12)</f>
        <v>0</v>
      </c>
      <c r="T81" s="23" cm="1">
        <f t="array" aca="1" ref="T81" ca="1">_xlfn.IFS($D81&lt;=T$7,0,$G81&gt;T$7,0,AND(T$7&gt;$G81,T$7&lt;$H81),$J81/12*0.5,$H81&lt;T$7,$J81/12)</f>
        <v>0</v>
      </c>
      <c r="U81" s="23" cm="1">
        <f t="array" aca="1" ref="U81" ca="1">_xlfn.IFS($D81&lt;=U$7,0,$G81&gt;U$7,0,AND(U$7&gt;$G81,U$7&lt;$H81),$J81/12*0.5,$H81&lt;U$7,$J81/12)</f>
        <v>0</v>
      </c>
      <c r="V81" s="23" cm="1">
        <f t="array" aca="1" ref="V81" ca="1">_xlfn.IFS($D81&lt;=V$7,0,$G81&gt;V$7,0,AND(V$7&gt;$G81,V$7&lt;$H81),$J81/12*0.5,$H81&lt;V$7,$J81/12)</f>
        <v>0</v>
      </c>
      <c r="W81" s="23" cm="1">
        <f t="array" aca="1" ref="W81" ca="1">_xlfn.IFS($D81&lt;=W$7,0,$G81&gt;W$7,0,AND(W$7&gt;$G81,W$7&lt;$H81),$J81/12*0.5,$H81&lt;W$7,$J81/12)</f>
        <v>0</v>
      </c>
      <c r="X81" s="23" cm="1">
        <f t="array" aca="1" ref="X81" ca="1">_xlfn.IFS($D81&lt;=X$7,0,$G81&gt;X$7,0,AND(X$7&gt;$G81,X$7&lt;$H81),$J81/12*0.5,$H81&lt;X$7,$J81/12)</f>
        <v>0</v>
      </c>
      <c r="Y81" s="23" cm="1">
        <f t="array" aca="1" ref="Y81" ca="1">_xlfn.IFS($D81&lt;=Y$7,0,$G81&gt;Y$7,0,AND(Y$7&gt;$G81,Y$7&lt;$H81),$J81/12*0.5,$H81&lt;Y$7,$J81/12)</f>
        <v>0</v>
      </c>
      <c r="Z81" s="23" cm="1">
        <f t="array" aca="1" ref="Z81" ca="1">_xlfn.IFS($D81&lt;=Z$7,0,$G81&gt;Z$7,0,AND(Z$7&gt;$G81,Z$7&lt;$H81),$J81/12*0.5,$H81&lt;Z$7,$J81/12)</f>
        <v>0</v>
      </c>
      <c r="AA81" s="23" cm="1">
        <f t="array" aca="1" ref="AA81" ca="1">_xlfn.IFS($D81&lt;=AA$7,0,$G81&gt;AA$7,0,AND(AA$7&gt;$G81,AA$7&lt;$H81),$J81/12*0.5,$H81&lt;AA$7,$J81/12)</f>
        <v>0</v>
      </c>
      <c r="AB81" s="23" cm="1">
        <f t="array" aca="1" ref="AB81" ca="1">_xlfn.IFS($D81&lt;=AB$7,0,$G81&gt;AB$7,0,AND(AB$7&gt;$G81,AB$7&lt;$H81),$J81/12*0.5,$H81&lt;AB$7,$J81/12)</f>
        <v>0</v>
      </c>
      <c r="AC81" s="23" cm="1">
        <f t="array" aca="1" ref="AC81" ca="1">_xlfn.IFS($D81&lt;=AC$7,0,$G81&gt;AC$7,0,AND(AC$7&gt;$G81,AC$7&lt;$H81),$L81/12*0.5,$H81&lt;AC$7,$L81/12)</f>
        <v>0</v>
      </c>
      <c r="AD81" s="23" cm="1">
        <f t="array" aca="1" ref="AD81" ca="1">_xlfn.IFS($D81&lt;=AD$7,0,$G81&gt;AD$7,0,AND(AD$7&gt;$G81,AD$7&lt;$H81),$L81/12*0.5,$H81&lt;AD$7,$L81/12)</f>
        <v>0</v>
      </c>
      <c r="AE81" s="23" cm="1">
        <f t="array" aca="1" ref="AE81" ca="1">_xlfn.IFS($D81&lt;=AE$7,0,$G81&gt;AE$7,0,AND(AE$7&gt;$G81,AE$7&lt;$H81),$L81/12*0.5,$H81&lt;AE$7,$L81/12)</f>
        <v>0</v>
      </c>
      <c r="AF81" s="23" cm="1">
        <f t="array" aca="1" ref="AF81" ca="1">_xlfn.IFS($D81&lt;=AF$7,0,$G81&gt;AF$7,0,AND(AF$7&gt;$G81,AF$7&lt;$H81),$L81/12*0.5,$H81&lt;AF$7,$L81/12)</f>
        <v>0</v>
      </c>
      <c r="AG81" s="23" cm="1">
        <f t="array" aca="1" ref="AG81" ca="1">_xlfn.IFS($D81&lt;=AG$7,0,$G81&gt;AG$7,0,AND(AG$7&gt;$G81,AG$7&lt;$H81),$L81/12*0.5,$H81&lt;AG$7,$L81/12)</f>
        <v>0</v>
      </c>
      <c r="AH81" s="23" cm="1">
        <f t="array" aca="1" ref="AH81" ca="1">_xlfn.IFS($D81&lt;=AH$7,0,$G81&gt;AH$7,0,AND(AH$7&gt;$G81,AH$7&lt;$H81),$L81/12*0.5,$H81&lt;AH$7,$L81/12)</f>
        <v>0</v>
      </c>
      <c r="AI81" s="23" cm="1">
        <f t="array" aca="1" ref="AI81" ca="1">_xlfn.IFS($D81&lt;=AI$7,0,$G81&gt;AI$7,0,AND(AI$7&gt;$G81,AI$7&lt;$H81),$L81/12*0.5,$H81&lt;AI$7,$L81/12)</f>
        <v>0</v>
      </c>
      <c r="AJ81" s="23" cm="1">
        <f t="array" aca="1" ref="AJ81" ca="1">_xlfn.IFS($D81&lt;=AJ$7,0,$G81&gt;AJ$7,0,AND(AJ$7&gt;$G81,AJ$7&lt;$H81),$L81/12*0.5,$H81&lt;AJ$7,$L81/12)</f>
        <v>0</v>
      </c>
      <c r="AK81" s="23" cm="1">
        <f t="array" aca="1" ref="AK81" ca="1">_xlfn.IFS($D81&lt;=AK$7,0,$G81&gt;AK$7,0,AND(AK$7&gt;$G81,AK$7&lt;$H81),$L81/12*0.5,$H81&lt;AK$7,$L81/12)</f>
        <v>0</v>
      </c>
      <c r="AL81" s="23" cm="1">
        <f t="array" aca="1" ref="AL81" ca="1">_xlfn.IFS($D81&lt;=AL$7,0,$G81&gt;AL$7,0,AND(AL$7&gt;$G81,AL$7&lt;$H81),$L81/12*0.5,$H81&lt;AL$7,$L81/12)</f>
        <v>0</v>
      </c>
      <c r="AM81" s="23" cm="1">
        <f t="array" aca="1" ref="AM81" ca="1">_xlfn.IFS($D81&lt;=AM$7,0,$G81&gt;AM$7,0,AND(AM$7&gt;$G81,AM$7&lt;$H81),$L81/12*0.5,$H81&lt;AM$7,$L81/12)</f>
        <v>0</v>
      </c>
      <c r="AN81" s="23" cm="1">
        <f t="array" aca="1" ref="AN81" ca="1">_xlfn.IFS($D81&lt;=AN$7,0,$G81&gt;AN$7,0,AND(AN$7&gt;$G81,AN$7&lt;$H81),$L81/12*0.5,$H81&lt;AN$7,$L81/12)</f>
        <v>0</v>
      </c>
      <c r="AO81" s="23" cm="1">
        <f t="array" aca="1" ref="AO81" ca="1">_xlfn.IFS($D81&lt;=AO$7,0,$G81&gt;AO$7,0,AND(AO$7&gt;$G81,AO$7&lt;$H81),$N81/12*0.5,$H81&lt;AO$7,$N81/12)</f>
        <v>64.583333333333329</v>
      </c>
      <c r="AP81" s="23" cm="1">
        <f t="array" aca="1" ref="AP81" ca="1">_xlfn.IFS($D81&lt;=AP$7,0,$G81&gt;AP$7,0,AND(AP$7&gt;$G81,AP$7&lt;$H81),$N81/12*0.5,$H81&lt;AP$7,$N81/12)</f>
        <v>64.583333333333329</v>
      </c>
      <c r="AQ81" s="23" cm="1">
        <f t="array" aca="1" ref="AQ81" ca="1">_xlfn.IFS($D81&lt;=AQ$7,0,$G81&gt;AQ$7,0,AND(AQ$7&gt;$G81,AQ$7&lt;$H81),$N81/12*0.5,$H81&lt;AQ$7,$N81/12)</f>
        <v>64.583333333333329</v>
      </c>
      <c r="AR81" s="23" cm="1">
        <f t="array" aca="1" ref="AR81" ca="1">_xlfn.IFS($D81&lt;=AR$7,0,$G81&gt;AR$7,0,AND(AR$7&gt;$G81,AR$7&lt;$H81),$N81/12*0.5,$H81&lt;AR$7,$N81/12)</f>
        <v>129.16666666666666</v>
      </c>
      <c r="AS81" s="23" cm="1">
        <f t="array" aca="1" ref="AS81" ca="1">_xlfn.IFS($D81&lt;=AS$7,0,$G81&gt;AS$7,0,AND(AS$7&gt;$G81,AS$7&lt;$H81),$N81/12*0.5,$H81&lt;AS$7,$N81/12)</f>
        <v>129.16666666666666</v>
      </c>
      <c r="AT81" s="23" cm="1">
        <f t="array" aca="1" ref="AT81" ca="1">_xlfn.IFS($D81&lt;=AT$7,0,$G81&gt;AT$7,0,AND(AT$7&gt;$G81,AT$7&lt;$H81),$N81/12*0.5,$H81&lt;AT$7,$N81/12)</f>
        <v>129.16666666666666</v>
      </c>
      <c r="AU81" s="23" cm="1">
        <f t="array" aca="1" ref="AU81" ca="1">_xlfn.IFS($D81&lt;=AU$7,0,$G81&gt;AU$7,0,AND(AU$7&gt;$G81,AU$7&lt;$H81),$N81/12*0.5,$H81&lt;AU$7,$N81/12)</f>
        <v>129.16666666666666</v>
      </c>
      <c r="AV81" s="23" cm="1">
        <f t="array" aca="1" ref="AV81" ca="1">_xlfn.IFS($D81&lt;=AV$7,0,$G81&gt;AV$7,0,AND(AV$7&gt;$G81,AV$7&lt;$H81),$N81/12*0.5,$H81&lt;AV$7,$N81/12)</f>
        <v>129.16666666666666</v>
      </c>
      <c r="AW81" s="23" cm="1">
        <f t="array" aca="1" ref="AW81" ca="1">_xlfn.IFS($D81&lt;=AW$7,0,$G81&gt;AW$7,0,AND(AW$7&gt;$G81,AW$7&lt;$H81),$N81/12*0.5,$H81&lt;AW$7,$N81/12)</f>
        <v>129.16666666666666</v>
      </c>
      <c r="AX81" s="23" cm="1">
        <f t="array" aca="1" ref="AX81" ca="1">_xlfn.IFS($D81&lt;=AX$7,0,$G81&gt;AX$7,0,AND(AX$7&gt;$G81,AX$7&lt;$H81),$N81/12*0.5,$H81&lt;AX$7,$N81/12)</f>
        <v>129.16666666666666</v>
      </c>
      <c r="AY81" s="23" cm="1">
        <f t="array" aca="1" ref="AY81" ca="1">_xlfn.IFS($D81&lt;=AY$7,0,$G81&gt;AY$7,0,AND(AY$7&gt;$G81,AY$7&lt;$H81),$N81/12*0.5,$H81&lt;AY$7,$N81/12)</f>
        <v>129.16666666666666</v>
      </c>
    </row>
    <row r="82" spans="2:51" ht="13" x14ac:dyDescent="0.15">
      <c r="B82" s="87">
        <v>75</v>
      </c>
      <c r="C82" s="87" t="s">
        <v>30</v>
      </c>
      <c r="D82" s="88" t="s">
        <v>16</v>
      </c>
      <c r="E82" s="110">
        <v>46249</v>
      </c>
      <c r="F82" s="108" t="s">
        <v>7</v>
      </c>
      <c r="G82" s="21">
        <f>E82+'Assumptions (START HERE)'!$C$17</f>
        <v>46429</v>
      </c>
      <c r="H82" s="21">
        <f>E82+'Assumptions (START HERE)'!$C$18</f>
        <v>46519</v>
      </c>
      <c r="I82" s="91"/>
      <c r="J82" s="23" cm="1">
        <f t="array" aca="1" ref="J82" ca="1">IF(ISBLANK(I82),
INDEX('Assumptions (START HERE)'!$B$23:$E$26,
MATCH(MID(CELL("filename",$A$1),FIND("]",CELL("filename",$A$1))+1,255),'Assumptions (START HERE)'!$B$23:$B$26,0),
MATCH(J$3,'Assumptions (START HERE)'!$B$23:$E$23,0)),I82)</f>
        <v>1350</v>
      </c>
      <c r="K82" s="91"/>
      <c r="L82" s="23" cm="1">
        <f t="array" aca="1" ref="L82" ca="1">IF(ISBLANK(K82),
INDEX('Assumptions (START HERE)'!$B$23:$E$26,
MATCH(MID(CELL("filename",$A$1),FIND("]",CELL("filename",$A$1))+1,255),'Assumptions (START HERE)'!$B$23:$B$26,0),
MATCH(L$3,'Assumptions (START HERE)'!$B$23:$E$23,0)),K82)</f>
        <v>1500</v>
      </c>
      <c r="M82" s="91"/>
      <c r="N82" s="23" cm="1">
        <f t="array" aca="1" ref="N82" ca="1">IF(ISBLANK(M82),
INDEX('Assumptions (START HERE)'!$B$23:$E$26,
MATCH(MID(CELL("filename",$A$1),FIND("]",CELL("filename",$A$1))+1,255),'Assumptions (START HERE)'!$B$23:$B$26,0),
MATCH(N$3,'Assumptions (START HERE)'!$B$23:$E$23,0)),M82)</f>
        <v>1550</v>
      </c>
      <c r="P82" s="23" cm="1">
        <f t="array" aca="1" ref="P82" ca="1">_xlfn.IFS($D82&lt;=P$7,0,$G82&gt;P$7,0,AND(P$7&gt;$G82,P$7&lt;$H82),$J82/12*0.5,$H82&lt;P$7,$J82/12)</f>
        <v>0</v>
      </c>
      <c r="Q82" s="23" cm="1">
        <f t="array" aca="1" ref="Q82" ca="1">_xlfn.IFS($D82&lt;=Q$7,0,$G82&gt;Q$7,0,AND(Q$7&gt;$G82,Q$7&lt;$H82),$J82/12*0.5,$H82&lt;Q$7,$J82/12)</f>
        <v>0</v>
      </c>
      <c r="R82" s="23" cm="1">
        <f t="array" aca="1" ref="R82" ca="1">_xlfn.IFS($D82&lt;=R$7,0,$G82&gt;R$7,0,AND(R$7&gt;$G82,R$7&lt;$H82),$J82/12*0.5,$H82&lt;R$7,$J82/12)</f>
        <v>0</v>
      </c>
      <c r="S82" s="23" cm="1">
        <f t="array" aca="1" ref="S82" ca="1">_xlfn.IFS($D82&lt;=S$7,0,$G82&gt;S$7,0,AND(S$7&gt;$G82,S$7&lt;$H82),$J82/12*0.5,$H82&lt;S$7,$J82/12)</f>
        <v>0</v>
      </c>
      <c r="T82" s="23" cm="1">
        <f t="array" aca="1" ref="T82" ca="1">_xlfn.IFS($D82&lt;=T$7,0,$G82&gt;T$7,0,AND(T$7&gt;$G82,T$7&lt;$H82),$J82/12*0.5,$H82&lt;T$7,$J82/12)</f>
        <v>0</v>
      </c>
      <c r="U82" s="23" cm="1">
        <f t="array" aca="1" ref="U82" ca="1">_xlfn.IFS($D82&lt;=U$7,0,$G82&gt;U$7,0,AND(U$7&gt;$G82,U$7&lt;$H82),$J82/12*0.5,$H82&lt;U$7,$J82/12)</f>
        <v>0</v>
      </c>
      <c r="V82" s="23" cm="1">
        <f t="array" aca="1" ref="V82" ca="1">_xlfn.IFS($D82&lt;=V$7,0,$G82&gt;V$7,0,AND(V$7&gt;$G82,V$7&lt;$H82),$J82/12*0.5,$H82&lt;V$7,$J82/12)</f>
        <v>0</v>
      </c>
      <c r="W82" s="23" cm="1">
        <f t="array" aca="1" ref="W82" ca="1">_xlfn.IFS($D82&lt;=W$7,0,$G82&gt;W$7,0,AND(W$7&gt;$G82,W$7&lt;$H82),$J82/12*0.5,$H82&lt;W$7,$J82/12)</f>
        <v>0</v>
      </c>
      <c r="X82" s="23" cm="1">
        <f t="array" aca="1" ref="X82" ca="1">_xlfn.IFS($D82&lt;=X$7,0,$G82&gt;X$7,0,AND(X$7&gt;$G82,X$7&lt;$H82),$J82/12*0.5,$H82&lt;X$7,$J82/12)</f>
        <v>0</v>
      </c>
      <c r="Y82" s="23" cm="1">
        <f t="array" aca="1" ref="Y82" ca="1">_xlfn.IFS($D82&lt;=Y$7,0,$G82&gt;Y$7,0,AND(Y$7&gt;$G82,Y$7&lt;$H82),$J82/12*0.5,$H82&lt;Y$7,$J82/12)</f>
        <v>0</v>
      </c>
      <c r="Z82" s="23" cm="1">
        <f t="array" aca="1" ref="Z82" ca="1">_xlfn.IFS($D82&lt;=Z$7,0,$G82&gt;Z$7,0,AND(Z$7&gt;$G82,Z$7&lt;$H82),$J82/12*0.5,$H82&lt;Z$7,$J82/12)</f>
        <v>0</v>
      </c>
      <c r="AA82" s="23" cm="1">
        <f t="array" aca="1" ref="AA82" ca="1">_xlfn.IFS($D82&lt;=AA$7,0,$G82&gt;AA$7,0,AND(AA$7&gt;$G82,AA$7&lt;$H82),$J82/12*0.5,$H82&lt;AA$7,$J82/12)</f>
        <v>0</v>
      </c>
      <c r="AB82" s="23" cm="1">
        <f t="array" aca="1" ref="AB82" ca="1">_xlfn.IFS($D82&lt;=AB$7,0,$G82&gt;AB$7,0,AND(AB$7&gt;$G82,AB$7&lt;$H82),$J82/12*0.5,$H82&lt;AB$7,$J82/12)</f>
        <v>0</v>
      </c>
      <c r="AC82" s="23" cm="1">
        <f t="array" aca="1" ref="AC82" ca="1">_xlfn.IFS($D82&lt;=AC$7,0,$G82&gt;AC$7,0,AND(AC$7&gt;$G82,AC$7&lt;$H82),$L82/12*0.5,$H82&lt;AC$7,$L82/12)</f>
        <v>0</v>
      </c>
      <c r="AD82" s="23" cm="1">
        <f t="array" aca="1" ref="AD82" ca="1">_xlfn.IFS($D82&lt;=AD$7,0,$G82&gt;AD$7,0,AND(AD$7&gt;$G82,AD$7&lt;$H82),$L82/12*0.5,$H82&lt;AD$7,$L82/12)</f>
        <v>0</v>
      </c>
      <c r="AE82" s="23" cm="1">
        <f t="array" aca="1" ref="AE82" ca="1">_xlfn.IFS($D82&lt;=AE$7,0,$G82&gt;AE$7,0,AND(AE$7&gt;$G82,AE$7&lt;$H82),$L82/12*0.5,$H82&lt;AE$7,$L82/12)</f>
        <v>0</v>
      </c>
      <c r="AF82" s="23" cm="1">
        <f t="array" aca="1" ref="AF82" ca="1">_xlfn.IFS($D82&lt;=AF$7,0,$G82&gt;AF$7,0,AND(AF$7&gt;$G82,AF$7&lt;$H82),$L82/12*0.5,$H82&lt;AF$7,$L82/12)</f>
        <v>0</v>
      </c>
      <c r="AG82" s="23" cm="1">
        <f t="array" aca="1" ref="AG82" ca="1">_xlfn.IFS($D82&lt;=AG$7,0,$G82&gt;AG$7,0,AND(AG$7&gt;$G82,AG$7&lt;$H82),$L82/12*0.5,$H82&lt;AG$7,$L82/12)</f>
        <v>0</v>
      </c>
      <c r="AH82" s="23" cm="1">
        <f t="array" aca="1" ref="AH82" ca="1">_xlfn.IFS($D82&lt;=AH$7,0,$G82&gt;AH$7,0,AND(AH$7&gt;$G82,AH$7&lt;$H82),$L82/12*0.5,$H82&lt;AH$7,$L82/12)</f>
        <v>0</v>
      </c>
      <c r="AI82" s="23" cm="1">
        <f t="array" aca="1" ref="AI82" ca="1">_xlfn.IFS($D82&lt;=AI$7,0,$G82&gt;AI$7,0,AND(AI$7&gt;$G82,AI$7&lt;$H82),$L82/12*0.5,$H82&lt;AI$7,$L82/12)</f>
        <v>0</v>
      </c>
      <c r="AJ82" s="23" cm="1">
        <f t="array" aca="1" ref="AJ82" ca="1">_xlfn.IFS($D82&lt;=AJ$7,0,$G82&gt;AJ$7,0,AND(AJ$7&gt;$G82,AJ$7&lt;$H82),$L82/12*0.5,$H82&lt;AJ$7,$L82/12)</f>
        <v>0</v>
      </c>
      <c r="AK82" s="23" cm="1">
        <f t="array" aca="1" ref="AK82" ca="1">_xlfn.IFS($D82&lt;=AK$7,0,$G82&gt;AK$7,0,AND(AK$7&gt;$G82,AK$7&lt;$H82),$L82/12*0.5,$H82&lt;AK$7,$L82/12)</f>
        <v>0</v>
      </c>
      <c r="AL82" s="23" cm="1">
        <f t="array" aca="1" ref="AL82" ca="1">_xlfn.IFS($D82&lt;=AL$7,0,$G82&gt;AL$7,0,AND(AL$7&gt;$G82,AL$7&lt;$H82),$L82/12*0.5,$H82&lt;AL$7,$L82/12)</f>
        <v>0</v>
      </c>
      <c r="AM82" s="23" cm="1">
        <f t="array" aca="1" ref="AM82" ca="1">_xlfn.IFS($D82&lt;=AM$7,0,$G82&gt;AM$7,0,AND(AM$7&gt;$G82,AM$7&lt;$H82),$L82/12*0.5,$H82&lt;AM$7,$L82/12)</f>
        <v>0</v>
      </c>
      <c r="AN82" s="23" cm="1">
        <f t="array" aca="1" ref="AN82" ca="1">_xlfn.IFS($D82&lt;=AN$7,0,$G82&gt;AN$7,0,AND(AN$7&gt;$G82,AN$7&lt;$H82),$L82/12*0.5,$H82&lt;AN$7,$L82/12)</f>
        <v>0</v>
      </c>
      <c r="AO82" s="23" cm="1">
        <f t="array" aca="1" ref="AO82" ca="1">_xlfn.IFS($D82&lt;=AO$7,0,$G82&gt;AO$7,0,AND(AO$7&gt;$G82,AO$7&lt;$H82),$N82/12*0.5,$H82&lt;AO$7,$N82/12)</f>
        <v>0</v>
      </c>
      <c r="AP82" s="23" cm="1">
        <f t="array" aca="1" ref="AP82" ca="1">_xlfn.IFS($D82&lt;=AP$7,0,$G82&gt;AP$7,0,AND(AP$7&gt;$G82,AP$7&lt;$H82),$N82/12*0.5,$H82&lt;AP$7,$N82/12)</f>
        <v>64.583333333333329</v>
      </c>
      <c r="AQ82" s="23" cm="1">
        <f t="array" aca="1" ref="AQ82" ca="1">_xlfn.IFS($D82&lt;=AQ$7,0,$G82&gt;AQ$7,0,AND(AQ$7&gt;$G82,AQ$7&lt;$H82),$N82/12*0.5,$H82&lt;AQ$7,$N82/12)</f>
        <v>64.583333333333329</v>
      </c>
      <c r="AR82" s="23" cm="1">
        <f t="array" aca="1" ref="AR82" ca="1">_xlfn.IFS($D82&lt;=AR$7,0,$G82&gt;AR$7,0,AND(AR$7&gt;$G82,AR$7&lt;$H82),$N82/12*0.5,$H82&lt;AR$7,$N82/12)</f>
        <v>64.583333333333329</v>
      </c>
      <c r="AS82" s="23" cm="1">
        <f t="array" aca="1" ref="AS82" ca="1">_xlfn.IFS($D82&lt;=AS$7,0,$G82&gt;AS$7,0,AND(AS$7&gt;$G82,AS$7&lt;$H82),$N82/12*0.5,$H82&lt;AS$7,$N82/12)</f>
        <v>129.16666666666666</v>
      </c>
      <c r="AT82" s="23" cm="1">
        <f t="array" aca="1" ref="AT82" ca="1">_xlfn.IFS($D82&lt;=AT$7,0,$G82&gt;AT$7,0,AND(AT$7&gt;$G82,AT$7&lt;$H82),$N82/12*0.5,$H82&lt;AT$7,$N82/12)</f>
        <v>129.16666666666666</v>
      </c>
      <c r="AU82" s="23" cm="1">
        <f t="array" aca="1" ref="AU82" ca="1">_xlfn.IFS($D82&lt;=AU$7,0,$G82&gt;AU$7,0,AND(AU$7&gt;$G82,AU$7&lt;$H82),$N82/12*0.5,$H82&lt;AU$7,$N82/12)</f>
        <v>129.16666666666666</v>
      </c>
      <c r="AV82" s="23" cm="1">
        <f t="array" aca="1" ref="AV82" ca="1">_xlfn.IFS($D82&lt;=AV$7,0,$G82&gt;AV$7,0,AND(AV$7&gt;$G82,AV$7&lt;$H82),$N82/12*0.5,$H82&lt;AV$7,$N82/12)</f>
        <v>129.16666666666666</v>
      </c>
      <c r="AW82" s="23" cm="1">
        <f t="array" aca="1" ref="AW82" ca="1">_xlfn.IFS($D82&lt;=AW$7,0,$G82&gt;AW$7,0,AND(AW$7&gt;$G82,AW$7&lt;$H82),$N82/12*0.5,$H82&lt;AW$7,$N82/12)</f>
        <v>129.16666666666666</v>
      </c>
      <c r="AX82" s="23" cm="1">
        <f t="array" aca="1" ref="AX82" ca="1">_xlfn.IFS($D82&lt;=AX$7,0,$G82&gt;AX$7,0,AND(AX$7&gt;$G82,AX$7&lt;$H82),$N82/12*0.5,$H82&lt;AX$7,$N82/12)</f>
        <v>129.16666666666666</v>
      </c>
      <c r="AY82" s="23" cm="1">
        <f t="array" aca="1" ref="AY82" ca="1">_xlfn.IFS($D82&lt;=AY$7,0,$G82&gt;AY$7,0,AND(AY$7&gt;$G82,AY$7&lt;$H82),$N82/12*0.5,$H82&lt;AY$7,$N82/12)</f>
        <v>129.16666666666666</v>
      </c>
    </row>
    <row r="83" spans="2:51" ht="13" x14ac:dyDescent="0.15">
      <c r="B83" s="87">
        <v>76</v>
      </c>
      <c r="C83" s="87" t="s">
        <v>30</v>
      </c>
      <c r="D83" s="88" t="s">
        <v>13</v>
      </c>
      <c r="E83" s="110">
        <v>46249</v>
      </c>
      <c r="F83" s="108" t="s">
        <v>7</v>
      </c>
      <c r="G83" s="21">
        <f>E83+'Assumptions (START HERE)'!$C$17</f>
        <v>46429</v>
      </c>
      <c r="H83" s="21">
        <f>E83+'Assumptions (START HERE)'!$C$18</f>
        <v>46519</v>
      </c>
      <c r="I83" s="91"/>
      <c r="J83" s="23" cm="1">
        <f t="array" aca="1" ref="J83" ca="1">IF(ISBLANK(I83),
INDEX('Assumptions (START HERE)'!$B$23:$E$26,
MATCH(MID(CELL("filename",$A$1),FIND("]",CELL("filename",$A$1))+1,255),'Assumptions (START HERE)'!$B$23:$B$26,0),
MATCH(J$3,'Assumptions (START HERE)'!$B$23:$E$23,0)),I83)</f>
        <v>1350</v>
      </c>
      <c r="K83" s="91"/>
      <c r="L83" s="23" cm="1">
        <f t="array" aca="1" ref="L83" ca="1">IF(ISBLANK(K83),
INDEX('Assumptions (START HERE)'!$B$23:$E$26,
MATCH(MID(CELL("filename",$A$1),FIND("]",CELL("filename",$A$1))+1,255),'Assumptions (START HERE)'!$B$23:$B$26,0),
MATCH(L$3,'Assumptions (START HERE)'!$B$23:$E$23,0)),K83)</f>
        <v>1500</v>
      </c>
      <c r="M83" s="91"/>
      <c r="N83" s="23" cm="1">
        <f t="array" aca="1" ref="N83" ca="1">IF(ISBLANK(M83),
INDEX('Assumptions (START HERE)'!$B$23:$E$26,
MATCH(MID(CELL("filename",$A$1),FIND("]",CELL("filename",$A$1))+1,255),'Assumptions (START HERE)'!$B$23:$B$26,0),
MATCH(N$3,'Assumptions (START HERE)'!$B$23:$E$23,0)),M83)</f>
        <v>1550</v>
      </c>
      <c r="P83" s="23" cm="1">
        <f t="array" aca="1" ref="P83" ca="1">_xlfn.IFS($D83&lt;=P$7,0,$G83&gt;P$7,0,AND(P$7&gt;$G83,P$7&lt;$H83),$J83/12*0.5,$H83&lt;P$7,$J83/12)</f>
        <v>0</v>
      </c>
      <c r="Q83" s="23" cm="1">
        <f t="array" aca="1" ref="Q83" ca="1">_xlfn.IFS($D83&lt;=Q$7,0,$G83&gt;Q$7,0,AND(Q$7&gt;$G83,Q$7&lt;$H83),$J83/12*0.5,$H83&lt;Q$7,$J83/12)</f>
        <v>0</v>
      </c>
      <c r="R83" s="23" cm="1">
        <f t="array" aca="1" ref="R83" ca="1">_xlfn.IFS($D83&lt;=R$7,0,$G83&gt;R$7,0,AND(R$7&gt;$G83,R$7&lt;$H83),$J83/12*0.5,$H83&lt;R$7,$J83/12)</f>
        <v>0</v>
      </c>
      <c r="S83" s="23" cm="1">
        <f t="array" aca="1" ref="S83" ca="1">_xlfn.IFS($D83&lt;=S$7,0,$G83&gt;S$7,0,AND(S$7&gt;$G83,S$7&lt;$H83),$J83/12*0.5,$H83&lt;S$7,$J83/12)</f>
        <v>0</v>
      </c>
      <c r="T83" s="23" cm="1">
        <f t="array" aca="1" ref="T83" ca="1">_xlfn.IFS($D83&lt;=T$7,0,$G83&gt;T$7,0,AND(T$7&gt;$G83,T$7&lt;$H83),$J83/12*0.5,$H83&lt;T$7,$J83/12)</f>
        <v>0</v>
      </c>
      <c r="U83" s="23" cm="1">
        <f t="array" aca="1" ref="U83" ca="1">_xlfn.IFS($D83&lt;=U$7,0,$G83&gt;U$7,0,AND(U$7&gt;$G83,U$7&lt;$H83),$J83/12*0.5,$H83&lt;U$7,$J83/12)</f>
        <v>0</v>
      </c>
      <c r="V83" s="23" cm="1">
        <f t="array" aca="1" ref="V83" ca="1">_xlfn.IFS($D83&lt;=V$7,0,$G83&gt;V$7,0,AND(V$7&gt;$G83,V$7&lt;$H83),$J83/12*0.5,$H83&lt;V$7,$J83/12)</f>
        <v>0</v>
      </c>
      <c r="W83" s="23" cm="1">
        <f t="array" aca="1" ref="W83" ca="1">_xlfn.IFS($D83&lt;=W$7,0,$G83&gt;W$7,0,AND(W$7&gt;$G83,W$7&lt;$H83),$J83/12*0.5,$H83&lt;W$7,$J83/12)</f>
        <v>0</v>
      </c>
      <c r="X83" s="23" cm="1">
        <f t="array" aca="1" ref="X83" ca="1">_xlfn.IFS($D83&lt;=X$7,0,$G83&gt;X$7,0,AND(X$7&gt;$G83,X$7&lt;$H83),$J83/12*0.5,$H83&lt;X$7,$J83/12)</f>
        <v>0</v>
      </c>
      <c r="Y83" s="23" cm="1">
        <f t="array" aca="1" ref="Y83" ca="1">_xlfn.IFS($D83&lt;=Y$7,0,$G83&gt;Y$7,0,AND(Y$7&gt;$G83,Y$7&lt;$H83),$J83/12*0.5,$H83&lt;Y$7,$J83/12)</f>
        <v>0</v>
      </c>
      <c r="Z83" s="23" cm="1">
        <f t="array" aca="1" ref="Z83" ca="1">_xlfn.IFS($D83&lt;=Z$7,0,$G83&gt;Z$7,0,AND(Z$7&gt;$G83,Z$7&lt;$H83),$J83/12*0.5,$H83&lt;Z$7,$J83/12)</f>
        <v>0</v>
      </c>
      <c r="AA83" s="23" cm="1">
        <f t="array" aca="1" ref="AA83" ca="1">_xlfn.IFS($D83&lt;=AA$7,0,$G83&gt;AA$7,0,AND(AA$7&gt;$G83,AA$7&lt;$H83),$J83/12*0.5,$H83&lt;AA$7,$J83/12)</f>
        <v>0</v>
      </c>
      <c r="AB83" s="23" cm="1">
        <f t="array" aca="1" ref="AB83" ca="1">_xlfn.IFS($D83&lt;=AB$7,0,$G83&gt;AB$7,0,AND(AB$7&gt;$G83,AB$7&lt;$H83),$J83/12*0.5,$H83&lt;AB$7,$J83/12)</f>
        <v>0</v>
      </c>
      <c r="AC83" s="23" cm="1">
        <f t="array" aca="1" ref="AC83" ca="1">_xlfn.IFS($D83&lt;=AC$7,0,$G83&gt;AC$7,0,AND(AC$7&gt;$G83,AC$7&lt;$H83),$L83/12*0.5,$H83&lt;AC$7,$L83/12)</f>
        <v>0</v>
      </c>
      <c r="AD83" s="23" cm="1">
        <f t="array" aca="1" ref="AD83" ca="1">_xlfn.IFS($D83&lt;=AD$7,0,$G83&gt;AD$7,0,AND(AD$7&gt;$G83,AD$7&lt;$H83),$L83/12*0.5,$H83&lt;AD$7,$L83/12)</f>
        <v>0</v>
      </c>
      <c r="AE83" s="23" cm="1">
        <f t="array" aca="1" ref="AE83" ca="1">_xlfn.IFS($D83&lt;=AE$7,0,$G83&gt;AE$7,0,AND(AE$7&gt;$G83,AE$7&lt;$H83),$L83/12*0.5,$H83&lt;AE$7,$L83/12)</f>
        <v>0</v>
      </c>
      <c r="AF83" s="23" cm="1">
        <f t="array" aca="1" ref="AF83" ca="1">_xlfn.IFS($D83&lt;=AF$7,0,$G83&gt;AF$7,0,AND(AF$7&gt;$G83,AF$7&lt;$H83),$L83/12*0.5,$H83&lt;AF$7,$L83/12)</f>
        <v>0</v>
      </c>
      <c r="AG83" s="23" cm="1">
        <f t="array" aca="1" ref="AG83" ca="1">_xlfn.IFS($D83&lt;=AG$7,0,$G83&gt;AG$7,0,AND(AG$7&gt;$G83,AG$7&lt;$H83),$L83/12*0.5,$H83&lt;AG$7,$L83/12)</f>
        <v>0</v>
      </c>
      <c r="AH83" s="23" cm="1">
        <f t="array" aca="1" ref="AH83" ca="1">_xlfn.IFS($D83&lt;=AH$7,0,$G83&gt;AH$7,0,AND(AH$7&gt;$G83,AH$7&lt;$H83),$L83/12*0.5,$H83&lt;AH$7,$L83/12)</f>
        <v>0</v>
      </c>
      <c r="AI83" s="23" cm="1">
        <f t="array" aca="1" ref="AI83" ca="1">_xlfn.IFS($D83&lt;=AI$7,0,$G83&gt;AI$7,0,AND(AI$7&gt;$G83,AI$7&lt;$H83),$L83/12*0.5,$H83&lt;AI$7,$L83/12)</f>
        <v>0</v>
      </c>
      <c r="AJ83" s="23" cm="1">
        <f t="array" aca="1" ref="AJ83" ca="1">_xlfn.IFS($D83&lt;=AJ$7,0,$G83&gt;AJ$7,0,AND(AJ$7&gt;$G83,AJ$7&lt;$H83),$L83/12*0.5,$H83&lt;AJ$7,$L83/12)</f>
        <v>0</v>
      </c>
      <c r="AK83" s="23" cm="1">
        <f t="array" aca="1" ref="AK83" ca="1">_xlfn.IFS($D83&lt;=AK$7,0,$G83&gt;AK$7,0,AND(AK$7&gt;$G83,AK$7&lt;$H83),$L83/12*0.5,$H83&lt;AK$7,$L83/12)</f>
        <v>0</v>
      </c>
      <c r="AL83" s="23" cm="1">
        <f t="array" aca="1" ref="AL83" ca="1">_xlfn.IFS($D83&lt;=AL$7,0,$G83&gt;AL$7,0,AND(AL$7&gt;$G83,AL$7&lt;$H83),$L83/12*0.5,$H83&lt;AL$7,$L83/12)</f>
        <v>0</v>
      </c>
      <c r="AM83" s="23" cm="1">
        <f t="array" aca="1" ref="AM83" ca="1">_xlfn.IFS($D83&lt;=AM$7,0,$G83&gt;AM$7,0,AND(AM$7&gt;$G83,AM$7&lt;$H83),$L83/12*0.5,$H83&lt;AM$7,$L83/12)</f>
        <v>0</v>
      </c>
      <c r="AN83" s="23" cm="1">
        <f t="array" aca="1" ref="AN83" ca="1">_xlfn.IFS($D83&lt;=AN$7,0,$G83&gt;AN$7,0,AND(AN$7&gt;$G83,AN$7&lt;$H83),$L83/12*0.5,$H83&lt;AN$7,$L83/12)</f>
        <v>0</v>
      </c>
      <c r="AO83" s="23" cm="1">
        <f t="array" aca="1" ref="AO83" ca="1">_xlfn.IFS($D83&lt;=AO$7,0,$G83&gt;AO$7,0,AND(AO$7&gt;$G83,AO$7&lt;$H83),$N83/12*0.5,$H83&lt;AO$7,$N83/12)</f>
        <v>0</v>
      </c>
      <c r="AP83" s="23" cm="1">
        <f t="array" aca="1" ref="AP83" ca="1">_xlfn.IFS($D83&lt;=AP$7,0,$G83&gt;AP$7,0,AND(AP$7&gt;$G83,AP$7&lt;$H83),$N83/12*0.5,$H83&lt;AP$7,$N83/12)</f>
        <v>64.583333333333329</v>
      </c>
      <c r="AQ83" s="23" cm="1">
        <f t="array" aca="1" ref="AQ83" ca="1">_xlfn.IFS($D83&lt;=AQ$7,0,$G83&gt;AQ$7,0,AND(AQ$7&gt;$G83,AQ$7&lt;$H83),$N83/12*0.5,$H83&lt;AQ$7,$N83/12)</f>
        <v>64.583333333333329</v>
      </c>
      <c r="AR83" s="23" cm="1">
        <f t="array" aca="1" ref="AR83" ca="1">_xlfn.IFS($D83&lt;=AR$7,0,$G83&gt;AR$7,0,AND(AR$7&gt;$G83,AR$7&lt;$H83),$N83/12*0.5,$H83&lt;AR$7,$N83/12)</f>
        <v>64.583333333333329</v>
      </c>
      <c r="AS83" s="23" cm="1">
        <f t="array" aca="1" ref="AS83" ca="1">_xlfn.IFS($D83&lt;=AS$7,0,$G83&gt;AS$7,0,AND(AS$7&gt;$G83,AS$7&lt;$H83),$N83/12*0.5,$H83&lt;AS$7,$N83/12)</f>
        <v>129.16666666666666</v>
      </c>
      <c r="AT83" s="23" cm="1">
        <f t="array" aca="1" ref="AT83" ca="1">_xlfn.IFS($D83&lt;=AT$7,0,$G83&gt;AT$7,0,AND(AT$7&gt;$G83,AT$7&lt;$H83),$N83/12*0.5,$H83&lt;AT$7,$N83/12)</f>
        <v>129.16666666666666</v>
      </c>
      <c r="AU83" s="23" cm="1">
        <f t="array" aca="1" ref="AU83" ca="1">_xlfn.IFS($D83&lt;=AU$7,0,$G83&gt;AU$7,0,AND(AU$7&gt;$G83,AU$7&lt;$H83),$N83/12*0.5,$H83&lt;AU$7,$N83/12)</f>
        <v>129.16666666666666</v>
      </c>
      <c r="AV83" s="23" cm="1">
        <f t="array" aca="1" ref="AV83" ca="1">_xlfn.IFS($D83&lt;=AV$7,0,$G83&gt;AV$7,0,AND(AV$7&gt;$G83,AV$7&lt;$H83),$N83/12*0.5,$H83&lt;AV$7,$N83/12)</f>
        <v>129.16666666666666</v>
      </c>
      <c r="AW83" s="23" cm="1">
        <f t="array" aca="1" ref="AW83" ca="1">_xlfn.IFS($D83&lt;=AW$7,0,$G83&gt;AW$7,0,AND(AW$7&gt;$G83,AW$7&lt;$H83),$N83/12*0.5,$H83&lt;AW$7,$N83/12)</f>
        <v>129.16666666666666</v>
      </c>
      <c r="AX83" s="23" cm="1">
        <f t="array" aca="1" ref="AX83" ca="1">_xlfn.IFS($D83&lt;=AX$7,0,$G83&gt;AX$7,0,AND(AX$7&gt;$G83,AX$7&lt;$H83),$N83/12*0.5,$H83&lt;AX$7,$N83/12)</f>
        <v>129.16666666666666</v>
      </c>
      <c r="AY83" s="23" cm="1">
        <f t="array" aca="1" ref="AY83" ca="1">_xlfn.IFS($D83&lt;=AY$7,0,$G83&gt;AY$7,0,AND(AY$7&gt;$G83,AY$7&lt;$H83),$N83/12*0.5,$H83&lt;AY$7,$N83/12)</f>
        <v>129.16666666666666</v>
      </c>
    </row>
    <row r="84" spans="2:51" ht="13" x14ac:dyDescent="0.15">
      <c r="B84" s="87">
        <v>77</v>
      </c>
      <c r="C84" s="87" t="s">
        <v>30</v>
      </c>
      <c r="D84" s="88" t="s">
        <v>14</v>
      </c>
      <c r="E84" s="110">
        <v>46249</v>
      </c>
      <c r="F84" s="108" t="s">
        <v>7</v>
      </c>
      <c r="G84" s="21">
        <f>E84+'Assumptions (START HERE)'!$C$17</f>
        <v>46429</v>
      </c>
      <c r="H84" s="21">
        <f>E84+'Assumptions (START HERE)'!$C$18</f>
        <v>46519</v>
      </c>
      <c r="I84" s="91"/>
      <c r="J84" s="23" cm="1">
        <f t="array" aca="1" ref="J84" ca="1">IF(ISBLANK(I84),
INDEX('Assumptions (START HERE)'!$B$23:$E$26,
MATCH(MID(CELL("filename",$A$1),FIND("]",CELL("filename",$A$1))+1,255),'Assumptions (START HERE)'!$B$23:$B$26,0),
MATCH(J$3,'Assumptions (START HERE)'!$B$23:$E$23,0)),I84)</f>
        <v>1350</v>
      </c>
      <c r="K84" s="91"/>
      <c r="L84" s="23" cm="1">
        <f t="array" aca="1" ref="L84" ca="1">IF(ISBLANK(K84),
INDEX('Assumptions (START HERE)'!$B$23:$E$26,
MATCH(MID(CELL("filename",$A$1),FIND("]",CELL("filename",$A$1))+1,255),'Assumptions (START HERE)'!$B$23:$B$26,0),
MATCH(L$3,'Assumptions (START HERE)'!$B$23:$E$23,0)),K84)</f>
        <v>1500</v>
      </c>
      <c r="M84" s="91"/>
      <c r="N84" s="23" cm="1">
        <f t="array" aca="1" ref="N84" ca="1">IF(ISBLANK(M84),
INDEX('Assumptions (START HERE)'!$B$23:$E$26,
MATCH(MID(CELL("filename",$A$1),FIND("]",CELL("filename",$A$1))+1,255),'Assumptions (START HERE)'!$B$23:$B$26,0),
MATCH(N$3,'Assumptions (START HERE)'!$B$23:$E$23,0)),M84)</f>
        <v>1550</v>
      </c>
      <c r="P84" s="23" cm="1">
        <f t="array" aca="1" ref="P84" ca="1">_xlfn.IFS($D84&lt;=P$7,0,$G84&gt;P$7,0,AND(P$7&gt;$G84,P$7&lt;$H84),$J84/12*0.5,$H84&lt;P$7,$J84/12)</f>
        <v>0</v>
      </c>
      <c r="Q84" s="23" cm="1">
        <f t="array" aca="1" ref="Q84" ca="1">_xlfn.IFS($D84&lt;=Q$7,0,$G84&gt;Q$7,0,AND(Q$7&gt;$G84,Q$7&lt;$H84),$J84/12*0.5,$H84&lt;Q$7,$J84/12)</f>
        <v>0</v>
      </c>
      <c r="R84" s="23" cm="1">
        <f t="array" aca="1" ref="R84" ca="1">_xlfn.IFS($D84&lt;=R$7,0,$G84&gt;R$7,0,AND(R$7&gt;$G84,R$7&lt;$H84),$J84/12*0.5,$H84&lt;R$7,$J84/12)</f>
        <v>0</v>
      </c>
      <c r="S84" s="23" cm="1">
        <f t="array" aca="1" ref="S84" ca="1">_xlfn.IFS($D84&lt;=S$7,0,$G84&gt;S$7,0,AND(S$7&gt;$G84,S$7&lt;$H84),$J84/12*0.5,$H84&lt;S$7,$J84/12)</f>
        <v>0</v>
      </c>
      <c r="T84" s="23" cm="1">
        <f t="array" aca="1" ref="T84" ca="1">_xlfn.IFS($D84&lt;=T$7,0,$G84&gt;T$7,0,AND(T$7&gt;$G84,T$7&lt;$H84),$J84/12*0.5,$H84&lt;T$7,$J84/12)</f>
        <v>0</v>
      </c>
      <c r="U84" s="23" cm="1">
        <f t="array" aca="1" ref="U84" ca="1">_xlfn.IFS($D84&lt;=U$7,0,$G84&gt;U$7,0,AND(U$7&gt;$G84,U$7&lt;$H84),$J84/12*0.5,$H84&lt;U$7,$J84/12)</f>
        <v>0</v>
      </c>
      <c r="V84" s="23" cm="1">
        <f t="array" aca="1" ref="V84" ca="1">_xlfn.IFS($D84&lt;=V$7,0,$G84&gt;V$7,0,AND(V$7&gt;$G84,V$7&lt;$H84),$J84/12*0.5,$H84&lt;V$7,$J84/12)</f>
        <v>0</v>
      </c>
      <c r="W84" s="23" cm="1">
        <f t="array" aca="1" ref="W84" ca="1">_xlfn.IFS($D84&lt;=W$7,0,$G84&gt;W$7,0,AND(W$7&gt;$G84,W$7&lt;$H84),$J84/12*0.5,$H84&lt;W$7,$J84/12)</f>
        <v>0</v>
      </c>
      <c r="X84" s="23" cm="1">
        <f t="array" aca="1" ref="X84" ca="1">_xlfn.IFS($D84&lt;=X$7,0,$G84&gt;X$7,0,AND(X$7&gt;$G84,X$7&lt;$H84),$J84/12*0.5,$H84&lt;X$7,$J84/12)</f>
        <v>0</v>
      </c>
      <c r="Y84" s="23" cm="1">
        <f t="array" aca="1" ref="Y84" ca="1">_xlfn.IFS($D84&lt;=Y$7,0,$G84&gt;Y$7,0,AND(Y$7&gt;$G84,Y$7&lt;$H84),$J84/12*0.5,$H84&lt;Y$7,$J84/12)</f>
        <v>0</v>
      </c>
      <c r="Z84" s="23" cm="1">
        <f t="array" aca="1" ref="Z84" ca="1">_xlfn.IFS($D84&lt;=Z$7,0,$G84&gt;Z$7,0,AND(Z$7&gt;$G84,Z$7&lt;$H84),$J84/12*0.5,$H84&lt;Z$7,$J84/12)</f>
        <v>0</v>
      </c>
      <c r="AA84" s="23" cm="1">
        <f t="array" aca="1" ref="AA84" ca="1">_xlfn.IFS($D84&lt;=AA$7,0,$G84&gt;AA$7,0,AND(AA$7&gt;$G84,AA$7&lt;$H84),$J84/12*0.5,$H84&lt;AA$7,$J84/12)</f>
        <v>0</v>
      </c>
      <c r="AB84" s="23" cm="1">
        <f t="array" aca="1" ref="AB84" ca="1">_xlfn.IFS($D84&lt;=AB$7,0,$G84&gt;AB$7,0,AND(AB$7&gt;$G84,AB$7&lt;$H84),$J84/12*0.5,$H84&lt;AB$7,$J84/12)</f>
        <v>0</v>
      </c>
      <c r="AC84" s="23" cm="1">
        <f t="array" aca="1" ref="AC84" ca="1">_xlfn.IFS($D84&lt;=AC$7,0,$G84&gt;AC$7,0,AND(AC$7&gt;$G84,AC$7&lt;$H84),$L84/12*0.5,$H84&lt;AC$7,$L84/12)</f>
        <v>0</v>
      </c>
      <c r="AD84" s="23" cm="1">
        <f t="array" aca="1" ref="AD84" ca="1">_xlfn.IFS($D84&lt;=AD$7,0,$G84&gt;AD$7,0,AND(AD$7&gt;$G84,AD$7&lt;$H84),$L84/12*0.5,$H84&lt;AD$7,$L84/12)</f>
        <v>0</v>
      </c>
      <c r="AE84" s="23" cm="1">
        <f t="array" aca="1" ref="AE84" ca="1">_xlfn.IFS($D84&lt;=AE$7,0,$G84&gt;AE$7,0,AND(AE$7&gt;$G84,AE$7&lt;$H84),$L84/12*0.5,$H84&lt;AE$7,$L84/12)</f>
        <v>0</v>
      </c>
      <c r="AF84" s="23" cm="1">
        <f t="array" aca="1" ref="AF84" ca="1">_xlfn.IFS($D84&lt;=AF$7,0,$G84&gt;AF$7,0,AND(AF$7&gt;$G84,AF$7&lt;$H84),$L84/12*0.5,$H84&lt;AF$7,$L84/12)</f>
        <v>0</v>
      </c>
      <c r="AG84" s="23" cm="1">
        <f t="array" aca="1" ref="AG84" ca="1">_xlfn.IFS($D84&lt;=AG$7,0,$G84&gt;AG$7,0,AND(AG$7&gt;$G84,AG$7&lt;$H84),$L84/12*0.5,$H84&lt;AG$7,$L84/12)</f>
        <v>0</v>
      </c>
      <c r="AH84" s="23" cm="1">
        <f t="array" aca="1" ref="AH84" ca="1">_xlfn.IFS($D84&lt;=AH$7,0,$G84&gt;AH$7,0,AND(AH$7&gt;$G84,AH$7&lt;$H84),$L84/12*0.5,$H84&lt;AH$7,$L84/12)</f>
        <v>0</v>
      </c>
      <c r="AI84" s="23" cm="1">
        <f t="array" aca="1" ref="AI84" ca="1">_xlfn.IFS($D84&lt;=AI$7,0,$G84&gt;AI$7,0,AND(AI$7&gt;$G84,AI$7&lt;$H84),$L84/12*0.5,$H84&lt;AI$7,$L84/12)</f>
        <v>0</v>
      </c>
      <c r="AJ84" s="23" cm="1">
        <f t="array" aca="1" ref="AJ84" ca="1">_xlfn.IFS($D84&lt;=AJ$7,0,$G84&gt;AJ$7,0,AND(AJ$7&gt;$G84,AJ$7&lt;$H84),$L84/12*0.5,$H84&lt;AJ$7,$L84/12)</f>
        <v>0</v>
      </c>
      <c r="AK84" s="23" cm="1">
        <f t="array" aca="1" ref="AK84" ca="1">_xlfn.IFS($D84&lt;=AK$7,0,$G84&gt;AK$7,0,AND(AK$7&gt;$G84,AK$7&lt;$H84),$L84/12*0.5,$H84&lt;AK$7,$L84/12)</f>
        <v>0</v>
      </c>
      <c r="AL84" s="23" cm="1">
        <f t="array" aca="1" ref="AL84" ca="1">_xlfn.IFS($D84&lt;=AL$7,0,$G84&gt;AL$7,0,AND(AL$7&gt;$G84,AL$7&lt;$H84),$L84/12*0.5,$H84&lt;AL$7,$L84/12)</f>
        <v>0</v>
      </c>
      <c r="AM84" s="23" cm="1">
        <f t="array" aca="1" ref="AM84" ca="1">_xlfn.IFS($D84&lt;=AM$7,0,$G84&gt;AM$7,0,AND(AM$7&gt;$G84,AM$7&lt;$H84),$L84/12*0.5,$H84&lt;AM$7,$L84/12)</f>
        <v>0</v>
      </c>
      <c r="AN84" s="23" cm="1">
        <f t="array" aca="1" ref="AN84" ca="1">_xlfn.IFS($D84&lt;=AN$7,0,$G84&gt;AN$7,0,AND(AN$7&gt;$G84,AN$7&lt;$H84),$L84/12*0.5,$H84&lt;AN$7,$L84/12)</f>
        <v>0</v>
      </c>
      <c r="AO84" s="23" cm="1">
        <f t="array" aca="1" ref="AO84" ca="1">_xlfn.IFS($D84&lt;=AO$7,0,$G84&gt;AO$7,0,AND(AO$7&gt;$G84,AO$7&lt;$H84),$N84/12*0.5,$H84&lt;AO$7,$N84/12)</f>
        <v>0</v>
      </c>
      <c r="AP84" s="23" cm="1">
        <f t="array" aca="1" ref="AP84" ca="1">_xlfn.IFS($D84&lt;=AP$7,0,$G84&gt;AP$7,0,AND(AP$7&gt;$G84,AP$7&lt;$H84),$N84/12*0.5,$H84&lt;AP$7,$N84/12)</f>
        <v>64.583333333333329</v>
      </c>
      <c r="AQ84" s="23" cm="1">
        <f t="array" aca="1" ref="AQ84" ca="1">_xlfn.IFS($D84&lt;=AQ$7,0,$G84&gt;AQ$7,0,AND(AQ$7&gt;$G84,AQ$7&lt;$H84),$N84/12*0.5,$H84&lt;AQ$7,$N84/12)</f>
        <v>64.583333333333329</v>
      </c>
      <c r="AR84" s="23" cm="1">
        <f t="array" aca="1" ref="AR84" ca="1">_xlfn.IFS($D84&lt;=AR$7,0,$G84&gt;AR$7,0,AND(AR$7&gt;$G84,AR$7&lt;$H84),$N84/12*0.5,$H84&lt;AR$7,$N84/12)</f>
        <v>64.583333333333329</v>
      </c>
      <c r="AS84" s="23" cm="1">
        <f t="array" aca="1" ref="AS84" ca="1">_xlfn.IFS($D84&lt;=AS$7,0,$G84&gt;AS$7,0,AND(AS$7&gt;$G84,AS$7&lt;$H84),$N84/12*0.5,$H84&lt;AS$7,$N84/12)</f>
        <v>129.16666666666666</v>
      </c>
      <c r="AT84" s="23" cm="1">
        <f t="array" aca="1" ref="AT84" ca="1">_xlfn.IFS($D84&lt;=AT$7,0,$G84&gt;AT$7,0,AND(AT$7&gt;$G84,AT$7&lt;$H84),$N84/12*0.5,$H84&lt;AT$7,$N84/12)</f>
        <v>129.16666666666666</v>
      </c>
      <c r="AU84" s="23" cm="1">
        <f t="array" aca="1" ref="AU84" ca="1">_xlfn.IFS($D84&lt;=AU$7,0,$G84&gt;AU$7,0,AND(AU$7&gt;$G84,AU$7&lt;$H84),$N84/12*0.5,$H84&lt;AU$7,$N84/12)</f>
        <v>129.16666666666666</v>
      </c>
      <c r="AV84" s="23" cm="1">
        <f t="array" aca="1" ref="AV84" ca="1">_xlfn.IFS($D84&lt;=AV$7,0,$G84&gt;AV$7,0,AND(AV$7&gt;$G84,AV$7&lt;$H84),$N84/12*0.5,$H84&lt;AV$7,$N84/12)</f>
        <v>129.16666666666666</v>
      </c>
      <c r="AW84" s="23" cm="1">
        <f t="array" aca="1" ref="AW84" ca="1">_xlfn.IFS($D84&lt;=AW$7,0,$G84&gt;AW$7,0,AND(AW$7&gt;$G84,AW$7&lt;$H84),$N84/12*0.5,$H84&lt;AW$7,$N84/12)</f>
        <v>129.16666666666666</v>
      </c>
      <c r="AX84" s="23" cm="1">
        <f t="array" aca="1" ref="AX84" ca="1">_xlfn.IFS($D84&lt;=AX$7,0,$G84&gt;AX$7,0,AND(AX$7&gt;$G84,AX$7&lt;$H84),$N84/12*0.5,$H84&lt;AX$7,$N84/12)</f>
        <v>129.16666666666666</v>
      </c>
      <c r="AY84" s="23" cm="1">
        <f t="array" aca="1" ref="AY84" ca="1">_xlfn.IFS($D84&lt;=AY$7,0,$G84&gt;AY$7,0,AND(AY$7&gt;$G84,AY$7&lt;$H84),$N84/12*0.5,$H84&lt;AY$7,$N84/12)</f>
        <v>129.16666666666666</v>
      </c>
    </row>
    <row r="85" spans="2:51" ht="13" x14ac:dyDescent="0.15">
      <c r="B85" s="87">
        <v>78</v>
      </c>
      <c r="C85" s="87" t="s">
        <v>30</v>
      </c>
      <c r="D85" s="88" t="s">
        <v>13</v>
      </c>
      <c r="E85" s="110">
        <v>46280</v>
      </c>
      <c r="F85" s="108">
        <v>46706</v>
      </c>
      <c r="G85" s="21">
        <f>E85+'Assumptions (START HERE)'!$C$17</f>
        <v>46460</v>
      </c>
      <c r="H85" s="21">
        <f>E85+'Assumptions (START HERE)'!$C$18</f>
        <v>46550</v>
      </c>
      <c r="I85" s="91"/>
      <c r="J85" s="23" cm="1">
        <f t="array" aca="1" ref="J85" ca="1">IF(ISBLANK(I85),
INDEX('Assumptions (START HERE)'!$B$23:$E$26,
MATCH(MID(CELL("filename",$A$1),FIND("]",CELL("filename",$A$1))+1,255),'Assumptions (START HERE)'!$B$23:$B$26,0),
MATCH(J$3,'Assumptions (START HERE)'!$B$23:$E$23,0)),I85)</f>
        <v>1350</v>
      </c>
      <c r="K85" s="91"/>
      <c r="L85" s="23" cm="1">
        <f t="array" aca="1" ref="L85" ca="1">IF(ISBLANK(K85),
INDEX('Assumptions (START HERE)'!$B$23:$E$26,
MATCH(MID(CELL("filename",$A$1),FIND("]",CELL("filename",$A$1))+1,255),'Assumptions (START HERE)'!$B$23:$B$26,0),
MATCH(L$3,'Assumptions (START HERE)'!$B$23:$E$23,0)),K85)</f>
        <v>1500</v>
      </c>
      <c r="M85" s="91"/>
      <c r="N85" s="23" cm="1">
        <f t="array" aca="1" ref="N85" ca="1">IF(ISBLANK(M85),
INDEX('Assumptions (START HERE)'!$B$23:$E$26,
MATCH(MID(CELL("filename",$A$1),FIND("]",CELL("filename",$A$1))+1,255),'Assumptions (START HERE)'!$B$23:$B$26,0),
MATCH(N$3,'Assumptions (START HERE)'!$B$23:$E$23,0)),M85)</f>
        <v>1550</v>
      </c>
      <c r="P85" s="23" cm="1">
        <f t="array" aca="1" ref="P85" ca="1">_xlfn.IFS($D85&lt;=P$7,0,$G85&gt;P$7,0,AND(P$7&gt;$G85,P$7&lt;$H85),$J85/12*0.5,$H85&lt;P$7,$J85/12)</f>
        <v>0</v>
      </c>
      <c r="Q85" s="23" cm="1">
        <f t="array" aca="1" ref="Q85" ca="1">_xlfn.IFS($D85&lt;=Q$7,0,$G85&gt;Q$7,0,AND(Q$7&gt;$G85,Q$7&lt;$H85),$J85/12*0.5,$H85&lt;Q$7,$J85/12)</f>
        <v>0</v>
      </c>
      <c r="R85" s="23" cm="1">
        <f t="array" aca="1" ref="R85" ca="1">_xlfn.IFS($D85&lt;=R$7,0,$G85&gt;R$7,0,AND(R$7&gt;$G85,R$7&lt;$H85),$J85/12*0.5,$H85&lt;R$7,$J85/12)</f>
        <v>0</v>
      </c>
      <c r="S85" s="23" cm="1">
        <f t="array" aca="1" ref="S85" ca="1">_xlfn.IFS($D85&lt;=S$7,0,$G85&gt;S$7,0,AND(S$7&gt;$G85,S$7&lt;$H85),$J85/12*0.5,$H85&lt;S$7,$J85/12)</f>
        <v>0</v>
      </c>
      <c r="T85" s="23" cm="1">
        <f t="array" aca="1" ref="T85" ca="1">_xlfn.IFS($D85&lt;=T$7,0,$G85&gt;T$7,0,AND(T$7&gt;$G85,T$7&lt;$H85),$J85/12*0.5,$H85&lt;T$7,$J85/12)</f>
        <v>0</v>
      </c>
      <c r="U85" s="23" cm="1">
        <f t="array" aca="1" ref="U85" ca="1">_xlfn.IFS($D85&lt;=U$7,0,$G85&gt;U$7,0,AND(U$7&gt;$G85,U$7&lt;$H85),$J85/12*0.5,$H85&lt;U$7,$J85/12)</f>
        <v>0</v>
      </c>
      <c r="V85" s="23" cm="1">
        <f t="array" aca="1" ref="V85" ca="1">_xlfn.IFS($D85&lt;=V$7,0,$G85&gt;V$7,0,AND(V$7&gt;$G85,V$7&lt;$H85),$J85/12*0.5,$H85&lt;V$7,$J85/12)</f>
        <v>0</v>
      </c>
      <c r="W85" s="23" cm="1">
        <f t="array" aca="1" ref="W85" ca="1">_xlfn.IFS($D85&lt;=W$7,0,$G85&gt;W$7,0,AND(W$7&gt;$G85,W$7&lt;$H85),$J85/12*0.5,$H85&lt;W$7,$J85/12)</f>
        <v>0</v>
      </c>
      <c r="X85" s="23" cm="1">
        <f t="array" aca="1" ref="X85" ca="1">_xlfn.IFS($D85&lt;=X$7,0,$G85&gt;X$7,0,AND(X$7&gt;$G85,X$7&lt;$H85),$J85/12*0.5,$H85&lt;X$7,$J85/12)</f>
        <v>0</v>
      </c>
      <c r="Y85" s="23" cm="1">
        <f t="array" aca="1" ref="Y85" ca="1">_xlfn.IFS($D85&lt;=Y$7,0,$G85&gt;Y$7,0,AND(Y$7&gt;$G85,Y$7&lt;$H85),$J85/12*0.5,$H85&lt;Y$7,$J85/12)</f>
        <v>0</v>
      </c>
      <c r="Z85" s="23" cm="1">
        <f t="array" aca="1" ref="Z85" ca="1">_xlfn.IFS($D85&lt;=Z$7,0,$G85&gt;Z$7,0,AND(Z$7&gt;$G85,Z$7&lt;$H85),$J85/12*0.5,$H85&lt;Z$7,$J85/12)</f>
        <v>0</v>
      </c>
      <c r="AA85" s="23" cm="1">
        <f t="array" aca="1" ref="AA85" ca="1">_xlfn.IFS($D85&lt;=AA$7,0,$G85&gt;AA$7,0,AND(AA$7&gt;$G85,AA$7&lt;$H85),$J85/12*0.5,$H85&lt;AA$7,$J85/12)</f>
        <v>0</v>
      </c>
      <c r="AB85" s="23" cm="1">
        <f t="array" aca="1" ref="AB85" ca="1">_xlfn.IFS($D85&lt;=AB$7,0,$G85&gt;AB$7,0,AND(AB$7&gt;$G85,AB$7&lt;$H85),$J85/12*0.5,$H85&lt;AB$7,$J85/12)</f>
        <v>0</v>
      </c>
      <c r="AC85" s="23" cm="1">
        <f t="array" aca="1" ref="AC85" ca="1">_xlfn.IFS($D85&lt;=AC$7,0,$G85&gt;AC$7,0,AND(AC$7&gt;$G85,AC$7&lt;$H85),$L85/12*0.5,$H85&lt;AC$7,$L85/12)</f>
        <v>0</v>
      </c>
      <c r="AD85" s="23" cm="1">
        <f t="array" aca="1" ref="AD85" ca="1">_xlfn.IFS($D85&lt;=AD$7,0,$G85&gt;AD$7,0,AND(AD$7&gt;$G85,AD$7&lt;$H85),$L85/12*0.5,$H85&lt;AD$7,$L85/12)</f>
        <v>0</v>
      </c>
      <c r="AE85" s="23" cm="1">
        <f t="array" aca="1" ref="AE85" ca="1">_xlfn.IFS($D85&lt;=AE$7,0,$G85&gt;AE$7,0,AND(AE$7&gt;$G85,AE$7&lt;$H85),$L85/12*0.5,$H85&lt;AE$7,$L85/12)</f>
        <v>0</v>
      </c>
      <c r="AF85" s="23" cm="1">
        <f t="array" aca="1" ref="AF85" ca="1">_xlfn.IFS($D85&lt;=AF$7,0,$G85&gt;AF$7,0,AND(AF$7&gt;$G85,AF$7&lt;$H85),$L85/12*0.5,$H85&lt;AF$7,$L85/12)</f>
        <v>0</v>
      </c>
      <c r="AG85" s="23" cm="1">
        <f t="array" aca="1" ref="AG85" ca="1">_xlfn.IFS($D85&lt;=AG$7,0,$G85&gt;AG$7,0,AND(AG$7&gt;$G85,AG$7&lt;$H85),$L85/12*0.5,$H85&lt;AG$7,$L85/12)</f>
        <v>0</v>
      </c>
      <c r="AH85" s="23" cm="1">
        <f t="array" aca="1" ref="AH85" ca="1">_xlfn.IFS($D85&lt;=AH$7,0,$G85&gt;AH$7,0,AND(AH$7&gt;$G85,AH$7&lt;$H85),$L85/12*0.5,$H85&lt;AH$7,$L85/12)</f>
        <v>0</v>
      </c>
      <c r="AI85" s="23" cm="1">
        <f t="array" aca="1" ref="AI85" ca="1">_xlfn.IFS($D85&lt;=AI$7,0,$G85&gt;AI$7,0,AND(AI$7&gt;$G85,AI$7&lt;$H85),$L85/12*0.5,$H85&lt;AI$7,$L85/12)</f>
        <v>0</v>
      </c>
      <c r="AJ85" s="23" cm="1">
        <f t="array" aca="1" ref="AJ85" ca="1">_xlfn.IFS($D85&lt;=AJ$7,0,$G85&gt;AJ$7,0,AND(AJ$7&gt;$G85,AJ$7&lt;$H85),$L85/12*0.5,$H85&lt;AJ$7,$L85/12)</f>
        <v>0</v>
      </c>
      <c r="AK85" s="23" cm="1">
        <f t="array" aca="1" ref="AK85" ca="1">_xlfn.IFS($D85&lt;=AK$7,0,$G85&gt;AK$7,0,AND(AK$7&gt;$G85,AK$7&lt;$H85),$L85/12*0.5,$H85&lt;AK$7,$L85/12)</f>
        <v>0</v>
      </c>
      <c r="AL85" s="23" cm="1">
        <f t="array" aca="1" ref="AL85" ca="1">_xlfn.IFS($D85&lt;=AL$7,0,$G85&gt;AL$7,0,AND(AL$7&gt;$G85,AL$7&lt;$H85),$L85/12*0.5,$H85&lt;AL$7,$L85/12)</f>
        <v>0</v>
      </c>
      <c r="AM85" s="23" cm="1">
        <f t="array" aca="1" ref="AM85" ca="1">_xlfn.IFS($D85&lt;=AM$7,0,$G85&gt;AM$7,0,AND(AM$7&gt;$G85,AM$7&lt;$H85),$L85/12*0.5,$H85&lt;AM$7,$L85/12)</f>
        <v>0</v>
      </c>
      <c r="AN85" s="23" cm="1">
        <f t="array" aca="1" ref="AN85" ca="1">_xlfn.IFS($D85&lt;=AN$7,0,$G85&gt;AN$7,0,AND(AN$7&gt;$G85,AN$7&lt;$H85),$L85/12*0.5,$H85&lt;AN$7,$L85/12)</f>
        <v>0</v>
      </c>
      <c r="AO85" s="23" cm="1">
        <f t="array" aca="1" ref="AO85" ca="1">_xlfn.IFS($D85&lt;=AO$7,0,$G85&gt;AO$7,0,AND(AO$7&gt;$G85,AO$7&lt;$H85),$N85/12*0.5,$H85&lt;AO$7,$N85/12)</f>
        <v>0</v>
      </c>
      <c r="AP85" s="23" cm="1">
        <f t="array" aca="1" ref="AP85" ca="1">_xlfn.IFS($D85&lt;=AP$7,0,$G85&gt;AP$7,0,AND(AP$7&gt;$G85,AP$7&lt;$H85),$N85/12*0.5,$H85&lt;AP$7,$N85/12)</f>
        <v>0</v>
      </c>
      <c r="AQ85" s="23" cm="1">
        <f t="array" aca="1" ref="AQ85" ca="1">_xlfn.IFS($D85&lt;=AQ$7,0,$G85&gt;AQ$7,0,AND(AQ$7&gt;$G85,AQ$7&lt;$H85),$N85/12*0.5,$H85&lt;AQ$7,$N85/12)</f>
        <v>64.583333333333329</v>
      </c>
      <c r="AR85" s="23" cm="1">
        <f t="array" aca="1" ref="AR85" ca="1">_xlfn.IFS($D85&lt;=AR$7,0,$G85&gt;AR$7,0,AND(AR$7&gt;$G85,AR$7&lt;$H85),$N85/12*0.5,$H85&lt;AR$7,$N85/12)</f>
        <v>64.583333333333329</v>
      </c>
      <c r="AS85" s="23" cm="1">
        <f t="array" aca="1" ref="AS85" ca="1">_xlfn.IFS($D85&lt;=AS$7,0,$G85&gt;AS$7,0,AND(AS$7&gt;$G85,AS$7&lt;$H85),$N85/12*0.5,$H85&lt;AS$7,$N85/12)</f>
        <v>64.583333333333329</v>
      </c>
      <c r="AT85" s="23" cm="1">
        <f t="array" aca="1" ref="AT85" ca="1">_xlfn.IFS($D85&lt;=AT$7,0,$G85&gt;AT$7,0,AND(AT$7&gt;$G85,AT$7&lt;$H85),$N85/12*0.5,$H85&lt;AT$7,$N85/12)</f>
        <v>129.16666666666666</v>
      </c>
      <c r="AU85" s="23" cm="1">
        <f t="array" aca="1" ref="AU85" ca="1">_xlfn.IFS($D85&lt;=AU$7,0,$G85&gt;AU$7,0,AND(AU$7&gt;$G85,AU$7&lt;$H85),$N85/12*0.5,$H85&lt;AU$7,$N85/12)</f>
        <v>129.16666666666666</v>
      </c>
      <c r="AV85" s="23" cm="1">
        <f t="array" aca="1" ref="AV85" ca="1">_xlfn.IFS($D85&lt;=AV$7,0,$G85&gt;AV$7,0,AND(AV$7&gt;$G85,AV$7&lt;$H85),$N85/12*0.5,$H85&lt;AV$7,$N85/12)</f>
        <v>129.16666666666666</v>
      </c>
      <c r="AW85" s="23" cm="1">
        <f t="array" aca="1" ref="AW85" ca="1">_xlfn.IFS($D85&lt;=AW$7,0,$G85&gt;AW$7,0,AND(AW$7&gt;$G85,AW$7&lt;$H85),$N85/12*0.5,$H85&lt;AW$7,$N85/12)</f>
        <v>129.16666666666666</v>
      </c>
      <c r="AX85" s="23" cm="1">
        <f t="array" aca="1" ref="AX85" ca="1">_xlfn.IFS($D85&lt;=AX$7,0,$G85&gt;AX$7,0,AND(AX$7&gt;$G85,AX$7&lt;$H85),$N85/12*0.5,$H85&lt;AX$7,$N85/12)</f>
        <v>129.16666666666666</v>
      </c>
      <c r="AY85" s="23" cm="1">
        <f t="array" aca="1" ref="AY85" ca="1">_xlfn.IFS($D85&lt;=AY$7,0,$G85&gt;AY$7,0,AND(AY$7&gt;$G85,AY$7&lt;$H85),$N85/12*0.5,$H85&lt;AY$7,$N85/12)</f>
        <v>129.16666666666666</v>
      </c>
    </row>
    <row r="86" spans="2:51" ht="13" x14ac:dyDescent="0.15">
      <c r="B86" s="87">
        <v>79</v>
      </c>
      <c r="C86" s="87" t="s">
        <v>30</v>
      </c>
      <c r="D86" s="88" t="s">
        <v>14</v>
      </c>
      <c r="E86" s="110">
        <v>46280</v>
      </c>
      <c r="F86" s="108" t="s">
        <v>7</v>
      </c>
      <c r="G86" s="21">
        <f>E86+'Assumptions (START HERE)'!$C$17</f>
        <v>46460</v>
      </c>
      <c r="H86" s="21">
        <f>E86+'Assumptions (START HERE)'!$C$18</f>
        <v>46550</v>
      </c>
      <c r="I86" s="91"/>
      <c r="J86" s="23" cm="1">
        <f t="array" aca="1" ref="J86" ca="1">IF(ISBLANK(I86),
INDEX('Assumptions (START HERE)'!$B$23:$E$26,
MATCH(MID(CELL("filename",$A$1),FIND("]",CELL("filename",$A$1))+1,255),'Assumptions (START HERE)'!$B$23:$B$26,0),
MATCH(J$3,'Assumptions (START HERE)'!$B$23:$E$23,0)),I86)</f>
        <v>1350</v>
      </c>
      <c r="K86" s="91"/>
      <c r="L86" s="23" cm="1">
        <f t="array" aca="1" ref="L86" ca="1">IF(ISBLANK(K86),
INDEX('Assumptions (START HERE)'!$B$23:$E$26,
MATCH(MID(CELL("filename",$A$1),FIND("]",CELL("filename",$A$1))+1,255),'Assumptions (START HERE)'!$B$23:$B$26,0),
MATCH(L$3,'Assumptions (START HERE)'!$B$23:$E$23,0)),K86)</f>
        <v>1500</v>
      </c>
      <c r="M86" s="91"/>
      <c r="N86" s="23" cm="1">
        <f t="array" aca="1" ref="N86" ca="1">IF(ISBLANK(M86),
INDEX('Assumptions (START HERE)'!$B$23:$E$26,
MATCH(MID(CELL("filename",$A$1),FIND("]",CELL("filename",$A$1))+1,255),'Assumptions (START HERE)'!$B$23:$B$26,0),
MATCH(N$3,'Assumptions (START HERE)'!$B$23:$E$23,0)),M86)</f>
        <v>1550</v>
      </c>
      <c r="P86" s="23" cm="1">
        <f t="array" aca="1" ref="P86" ca="1">_xlfn.IFS($D86&lt;=P$7,0,$G86&gt;P$7,0,AND(P$7&gt;$G86,P$7&lt;$H86),$J86/12*0.5,$H86&lt;P$7,$J86/12)</f>
        <v>0</v>
      </c>
      <c r="Q86" s="23" cm="1">
        <f t="array" aca="1" ref="Q86" ca="1">_xlfn.IFS($D86&lt;=Q$7,0,$G86&gt;Q$7,0,AND(Q$7&gt;$G86,Q$7&lt;$H86),$J86/12*0.5,$H86&lt;Q$7,$J86/12)</f>
        <v>0</v>
      </c>
      <c r="R86" s="23" cm="1">
        <f t="array" aca="1" ref="R86" ca="1">_xlfn.IFS($D86&lt;=R$7,0,$G86&gt;R$7,0,AND(R$7&gt;$G86,R$7&lt;$H86),$J86/12*0.5,$H86&lt;R$7,$J86/12)</f>
        <v>0</v>
      </c>
      <c r="S86" s="23" cm="1">
        <f t="array" aca="1" ref="S86" ca="1">_xlfn.IFS($D86&lt;=S$7,0,$G86&gt;S$7,0,AND(S$7&gt;$G86,S$7&lt;$H86),$J86/12*0.5,$H86&lt;S$7,$J86/12)</f>
        <v>0</v>
      </c>
      <c r="T86" s="23" cm="1">
        <f t="array" aca="1" ref="T86" ca="1">_xlfn.IFS($D86&lt;=T$7,0,$G86&gt;T$7,0,AND(T$7&gt;$G86,T$7&lt;$H86),$J86/12*0.5,$H86&lt;T$7,$J86/12)</f>
        <v>0</v>
      </c>
      <c r="U86" s="23" cm="1">
        <f t="array" aca="1" ref="U86" ca="1">_xlfn.IFS($D86&lt;=U$7,0,$G86&gt;U$7,0,AND(U$7&gt;$G86,U$7&lt;$H86),$J86/12*0.5,$H86&lt;U$7,$J86/12)</f>
        <v>0</v>
      </c>
      <c r="V86" s="23" cm="1">
        <f t="array" aca="1" ref="V86" ca="1">_xlfn.IFS($D86&lt;=V$7,0,$G86&gt;V$7,0,AND(V$7&gt;$G86,V$7&lt;$H86),$J86/12*0.5,$H86&lt;V$7,$J86/12)</f>
        <v>0</v>
      </c>
      <c r="W86" s="23" cm="1">
        <f t="array" aca="1" ref="W86" ca="1">_xlfn.IFS($D86&lt;=W$7,0,$G86&gt;W$7,0,AND(W$7&gt;$G86,W$7&lt;$H86),$J86/12*0.5,$H86&lt;W$7,$J86/12)</f>
        <v>0</v>
      </c>
      <c r="X86" s="23" cm="1">
        <f t="array" aca="1" ref="X86" ca="1">_xlfn.IFS($D86&lt;=X$7,0,$G86&gt;X$7,0,AND(X$7&gt;$G86,X$7&lt;$H86),$J86/12*0.5,$H86&lt;X$7,$J86/12)</f>
        <v>0</v>
      </c>
      <c r="Y86" s="23" cm="1">
        <f t="array" aca="1" ref="Y86" ca="1">_xlfn.IFS($D86&lt;=Y$7,0,$G86&gt;Y$7,0,AND(Y$7&gt;$G86,Y$7&lt;$H86),$J86/12*0.5,$H86&lt;Y$7,$J86/12)</f>
        <v>0</v>
      </c>
      <c r="Z86" s="23" cm="1">
        <f t="array" aca="1" ref="Z86" ca="1">_xlfn.IFS($D86&lt;=Z$7,0,$G86&gt;Z$7,0,AND(Z$7&gt;$G86,Z$7&lt;$H86),$J86/12*0.5,$H86&lt;Z$7,$J86/12)</f>
        <v>0</v>
      </c>
      <c r="AA86" s="23" cm="1">
        <f t="array" aca="1" ref="AA86" ca="1">_xlfn.IFS($D86&lt;=AA$7,0,$G86&gt;AA$7,0,AND(AA$7&gt;$G86,AA$7&lt;$H86),$J86/12*0.5,$H86&lt;AA$7,$J86/12)</f>
        <v>0</v>
      </c>
      <c r="AB86" s="23" cm="1">
        <f t="array" aca="1" ref="AB86" ca="1">_xlfn.IFS($D86&lt;=AB$7,0,$G86&gt;AB$7,0,AND(AB$7&gt;$G86,AB$7&lt;$H86),$J86/12*0.5,$H86&lt;AB$7,$J86/12)</f>
        <v>0</v>
      </c>
      <c r="AC86" s="23" cm="1">
        <f t="array" aca="1" ref="AC86" ca="1">_xlfn.IFS($D86&lt;=AC$7,0,$G86&gt;AC$7,0,AND(AC$7&gt;$G86,AC$7&lt;$H86),$L86/12*0.5,$H86&lt;AC$7,$L86/12)</f>
        <v>0</v>
      </c>
      <c r="AD86" s="23" cm="1">
        <f t="array" aca="1" ref="AD86" ca="1">_xlfn.IFS($D86&lt;=AD$7,0,$G86&gt;AD$7,0,AND(AD$7&gt;$G86,AD$7&lt;$H86),$L86/12*0.5,$H86&lt;AD$7,$L86/12)</f>
        <v>0</v>
      </c>
      <c r="AE86" s="23" cm="1">
        <f t="array" aca="1" ref="AE86" ca="1">_xlfn.IFS($D86&lt;=AE$7,0,$G86&gt;AE$7,0,AND(AE$7&gt;$G86,AE$7&lt;$H86),$L86/12*0.5,$H86&lt;AE$7,$L86/12)</f>
        <v>0</v>
      </c>
      <c r="AF86" s="23" cm="1">
        <f t="array" aca="1" ref="AF86" ca="1">_xlfn.IFS($D86&lt;=AF$7,0,$G86&gt;AF$7,0,AND(AF$7&gt;$G86,AF$7&lt;$H86),$L86/12*0.5,$H86&lt;AF$7,$L86/12)</f>
        <v>0</v>
      </c>
      <c r="AG86" s="23" cm="1">
        <f t="array" aca="1" ref="AG86" ca="1">_xlfn.IFS($D86&lt;=AG$7,0,$G86&gt;AG$7,0,AND(AG$7&gt;$G86,AG$7&lt;$H86),$L86/12*0.5,$H86&lt;AG$7,$L86/12)</f>
        <v>0</v>
      </c>
      <c r="AH86" s="23" cm="1">
        <f t="array" aca="1" ref="AH86" ca="1">_xlfn.IFS($D86&lt;=AH$7,0,$G86&gt;AH$7,0,AND(AH$7&gt;$G86,AH$7&lt;$H86),$L86/12*0.5,$H86&lt;AH$7,$L86/12)</f>
        <v>0</v>
      </c>
      <c r="AI86" s="23" cm="1">
        <f t="array" aca="1" ref="AI86" ca="1">_xlfn.IFS($D86&lt;=AI$7,0,$G86&gt;AI$7,0,AND(AI$7&gt;$G86,AI$7&lt;$H86),$L86/12*0.5,$H86&lt;AI$7,$L86/12)</f>
        <v>0</v>
      </c>
      <c r="AJ86" s="23" cm="1">
        <f t="array" aca="1" ref="AJ86" ca="1">_xlfn.IFS($D86&lt;=AJ$7,0,$G86&gt;AJ$7,0,AND(AJ$7&gt;$G86,AJ$7&lt;$H86),$L86/12*0.5,$H86&lt;AJ$7,$L86/12)</f>
        <v>0</v>
      </c>
      <c r="AK86" s="23" cm="1">
        <f t="array" aca="1" ref="AK86" ca="1">_xlfn.IFS($D86&lt;=AK$7,0,$G86&gt;AK$7,0,AND(AK$7&gt;$G86,AK$7&lt;$H86),$L86/12*0.5,$H86&lt;AK$7,$L86/12)</f>
        <v>0</v>
      </c>
      <c r="AL86" s="23" cm="1">
        <f t="array" aca="1" ref="AL86" ca="1">_xlfn.IFS($D86&lt;=AL$7,0,$G86&gt;AL$7,0,AND(AL$7&gt;$G86,AL$7&lt;$H86),$L86/12*0.5,$H86&lt;AL$7,$L86/12)</f>
        <v>0</v>
      </c>
      <c r="AM86" s="23" cm="1">
        <f t="array" aca="1" ref="AM86" ca="1">_xlfn.IFS($D86&lt;=AM$7,0,$G86&gt;AM$7,0,AND(AM$7&gt;$G86,AM$7&lt;$H86),$L86/12*0.5,$H86&lt;AM$7,$L86/12)</f>
        <v>0</v>
      </c>
      <c r="AN86" s="23" cm="1">
        <f t="array" aca="1" ref="AN86" ca="1">_xlfn.IFS($D86&lt;=AN$7,0,$G86&gt;AN$7,0,AND(AN$7&gt;$G86,AN$7&lt;$H86),$L86/12*0.5,$H86&lt;AN$7,$L86/12)</f>
        <v>0</v>
      </c>
      <c r="AO86" s="23" cm="1">
        <f t="array" aca="1" ref="AO86" ca="1">_xlfn.IFS($D86&lt;=AO$7,0,$G86&gt;AO$7,0,AND(AO$7&gt;$G86,AO$7&lt;$H86),$N86/12*0.5,$H86&lt;AO$7,$N86/12)</f>
        <v>0</v>
      </c>
      <c r="AP86" s="23" cm="1">
        <f t="array" aca="1" ref="AP86" ca="1">_xlfn.IFS($D86&lt;=AP$7,0,$G86&gt;AP$7,0,AND(AP$7&gt;$G86,AP$7&lt;$H86),$N86/12*0.5,$H86&lt;AP$7,$N86/12)</f>
        <v>0</v>
      </c>
      <c r="AQ86" s="23" cm="1">
        <f t="array" aca="1" ref="AQ86" ca="1">_xlfn.IFS($D86&lt;=AQ$7,0,$G86&gt;AQ$7,0,AND(AQ$7&gt;$G86,AQ$7&lt;$H86),$N86/12*0.5,$H86&lt;AQ$7,$N86/12)</f>
        <v>64.583333333333329</v>
      </c>
      <c r="AR86" s="23" cm="1">
        <f t="array" aca="1" ref="AR86" ca="1">_xlfn.IFS($D86&lt;=AR$7,0,$G86&gt;AR$7,0,AND(AR$7&gt;$G86,AR$7&lt;$H86),$N86/12*0.5,$H86&lt;AR$7,$N86/12)</f>
        <v>64.583333333333329</v>
      </c>
      <c r="AS86" s="23" cm="1">
        <f t="array" aca="1" ref="AS86" ca="1">_xlfn.IFS($D86&lt;=AS$7,0,$G86&gt;AS$7,0,AND(AS$7&gt;$G86,AS$7&lt;$H86),$N86/12*0.5,$H86&lt;AS$7,$N86/12)</f>
        <v>64.583333333333329</v>
      </c>
      <c r="AT86" s="23" cm="1">
        <f t="array" aca="1" ref="AT86" ca="1">_xlfn.IFS($D86&lt;=AT$7,0,$G86&gt;AT$7,0,AND(AT$7&gt;$G86,AT$7&lt;$H86),$N86/12*0.5,$H86&lt;AT$7,$N86/12)</f>
        <v>129.16666666666666</v>
      </c>
      <c r="AU86" s="23" cm="1">
        <f t="array" aca="1" ref="AU86" ca="1">_xlfn.IFS($D86&lt;=AU$7,0,$G86&gt;AU$7,0,AND(AU$7&gt;$G86,AU$7&lt;$H86),$N86/12*0.5,$H86&lt;AU$7,$N86/12)</f>
        <v>129.16666666666666</v>
      </c>
      <c r="AV86" s="23" cm="1">
        <f t="array" aca="1" ref="AV86" ca="1">_xlfn.IFS($D86&lt;=AV$7,0,$G86&gt;AV$7,0,AND(AV$7&gt;$G86,AV$7&lt;$H86),$N86/12*0.5,$H86&lt;AV$7,$N86/12)</f>
        <v>129.16666666666666</v>
      </c>
      <c r="AW86" s="23" cm="1">
        <f t="array" aca="1" ref="AW86" ca="1">_xlfn.IFS($D86&lt;=AW$7,0,$G86&gt;AW$7,0,AND(AW$7&gt;$G86,AW$7&lt;$H86),$N86/12*0.5,$H86&lt;AW$7,$N86/12)</f>
        <v>129.16666666666666</v>
      </c>
      <c r="AX86" s="23" cm="1">
        <f t="array" aca="1" ref="AX86" ca="1">_xlfn.IFS($D86&lt;=AX$7,0,$G86&gt;AX$7,0,AND(AX$7&gt;$G86,AX$7&lt;$H86),$N86/12*0.5,$H86&lt;AX$7,$N86/12)</f>
        <v>129.16666666666666</v>
      </c>
      <c r="AY86" s="23" cm="1">
        <f t="array" aca="1" ref="AY86" ca="1">_xlfn.IFS($D86&lt;=AY$7,0,$G86&gt;AY$7,0,AND(AY$7&gt;$G86,AY$7&lt;$H86),$N86/12*0.5,$H86&lt;AY$7,$N86/12)</f>
        <v>129.16666666666666</v>
      </c>
    </row>
    <row r="87" spans="2:51" ht="13" x14ac:dyDescent="0.15">
      <c r="B87" s="87">
        <v>80</v>
      </c>
      <c r="C87" s="87" t="s">
        <v>30</v>
      </c>
      <c r="D87" s="88" t="s">
        <v>15</v>
      </c>
      <c r="E87" s="110">
        <v>46310</v>
      </c>
      <c r="F87" s="108">
        <v>46706</v>
      </c>
      <c r="G87" s="21">
        <f>E87+'Assumptions (START HERE)'!$C$17</f>
        <v>46490</v>
      </c>
      <c r="H87" s="21">
        <f>E87+'Assumptions (START HERE)'!$C$18</f>
        <v>46580</v>
      </c>
      <c r="I87" s="91"/>
      <c r="J87" s="23" cm="1">
        <f t="array" aca="1" ref="J87" ca="1">IF(ISBLANK(I87),
INDEX('Assumptions (START HERE)'!$B$23:$E$26,
MATCH(MID(CELL("filename",$A$1),FIND("]",CELL("filename",$A$1))+1,255),'Assumptions (START HERE)'!$B$23:$B$26,0),
MATCH(J$3,'Assumptions (START HERE)'!$B$23:$E$23,0)),I87)</f>
        <v>1350</v>
      </c>
      <c r="K87" s="91"/>
      <c r="L87" s="23" cm="1">
        <f t="array" aca="1" ref="L87" ca="1">IF(ISBLANK(K87),
INDEX('Assumptions (START HERE)'!$B$23:$E$26,
MATCH(MID(CELL("filename",$A$1),FIND("]",CELL("filename",$A$1))+1,255),'Assumptions (START HERE)'!$B$23:$B$26,0),
MATCH(L$3,'Assumptions (START HERE)'!$B$23:$E$23,0)),K87)</f>
        <v>1500</v>
      </c>
      <c r="M87" s="91"/>
      <c r="N87" s="23" cm="1">
        <f t="array" aca="1" ref="N87" ca="1">IF(ISBLANK(M87),
INDEX('Assumptions (START HERE)'!$B$23:$E$26,
MATCH(MID(CELL("filename",$A$1),FIND("]",CELL("filename",$A$1))+1,255),'Assumptions (START HERE)'!$B$23:$B$26,0),
MATCH(N$3,'Assumptions (START HERE)'!$B$23:$E$23,0)),M87)</f>
        <v>1550</v>
      </c>
      <c r="P87" s="23" cm="1">
        <f t="array" aca="1" ref="P87" ca="1">_xlfn.IFS($D87&lt;=P$7,0,$G87&gt;P$7,0,AND(P$7&gt;$G87,P$7&lt;$H87),$J87/12*0.5,$H87&lt;P$7,$J87/12)</f>
        <v>0</v>
      </c>
      <c r="Q87" s="23" cm="1">
        <f t="array" aca="1" ref="Q87" ca="1">_xlfn.IFS($D87&lt;=Q$7,0,$G87&gt;Q$7,0,AND(Q$7&gt;$G87,Q$7&lt;$H87),$J87/12*0.5,$H87&lt;Q$7,$J87/12)</f>
        <v>0</v>
      </c>
      <c r="R87" s="23" cm="1">
        <f t="array" aca="1" ref="R87" ca="1">_xlfn.IFS($D87&lt;=R$7,0,$G87&gt;R$7,0,AND(R$7&gt;$G87,R$7&lt;$H87),$J87/12*0.5,$H87&lt;R$7,$J87/12)</f>
        <v>0</v>
      </c>
      <c r="S87" s="23" cm="1">
        <f t="array" aca="1" ref="S87" ca="1">_xlfn.IFS($D87&lt;=S$7,0,$G87&gt;S$7,0,AND(S$7&gt;$G87,S$7&lt;$H87),$J87/12*0.5,$H87&lt;S$7,$J87/12)</f>
        <v>0</v>
      </c>
      <c r="T87" s="23" cm="1">
        <f t="array" aca="1" ref="T87" ca="1">_xlfn.IFS($D87&lt;=T$7,0,$G87&gt;T$7,0,AND(T$7&gt;$G87,T$7&lt;$H87),$J87/12*0.5,$H87&lt;T$7,$J87/12)</f>
        <v>0</v>
      </c>
      <c r="U87" s="23" cm="1">
        <f t="array" aca="1" ref="U87" ca="1">_xlfn.IFS($D87&lt;=U$7,0,$G87&gt;U$7,0,AND(U$7&gt;$G87,U$7&lt;$H87),$J87/12*0.5,$H87&lt;U$7,$J87/12)</f>
        <v>0</v>
      </c>
      <c r="V87" s="23" cm="1">
        <f t="array" aca="1" ref="V87" ca="1">_xlfn.IFS($D87&lt;=V$7,0,$G87&gt;V$7,0,AND(V$7&gt;$G87,V$7&lt;$H87),$J87/12*0.5,$H87&lt;V$7,$J87/12)</f>
        <v>0</v>
      </c>
      <c r="W87" s="23" cm="1">
        <f t="array" aca="1" ref="W87" ca="1">_xlfn.IFS($D87&lt;=W$7,0,$G87&gt;W$7,0,AND(W$7&gt;$G87,W$7&lt;$H87),$J87/12*0.5,$H87&lt;W$7,$J87/12)</f>
        <v>0</v>
      </c>
      <c r="X87" s="23" cm="1">
        <f t="array" aca="1" ref="X87" ca="1">_xlfn.IFS($D87&lt;=X$7,0,$G87&gt;X$7,0,AND(X$7&gt;$G87,X$7&lt;$H87),$J87/12*0.5,$H87&lt;X$7,$J87/12)</f>
        <v>0</v>
      </c>
      <c r="Y87" s="23" cm="1">
        <f t="array" aca="1" ref="Y87" ca="1">_xlfn.IFS($D87&lt;=Y$7,0,$G87&gt;Y$7,0,AND(Y$7&gt;$G87,Y$7&lt;$H87),$J87/12*0.5,$H87&lt;Y$7,$J87/12)</f>
        <v>0</v>
      </c>
      <c r="Z87" s="23" cm="1">
        <f t="array" aca="1" ref="Z87" ca="1">_xlfn.IFS($D87&lt;=Z$7,0,$G87&gt;Z$7,0,AND(Z$7&gt;$G87,Z$7&lt;$H87),$J87/12*0.5,$H87&lt;Z$7,$J87/12)</f>
        <v>0</v>
      </c>
      <c r="AA87" s="23" cm="1">
        <f t="array" aca="1" ref="AA87" ca="1">_xlfn.IFS($D87&lt;=AA$7,0,$G87&gt;AA$7,0,AND(AA$7&gt;$G87,AA$7&lt;$H87),$J87/12*0.5,$H87&lt;AA$7,$J87/12)</f>
        <v>0</v>
      </c>
      <c r="AB87" s="23" cm="1">
        <f t="array" aca="1" ref="AB87" ca="1">_xlfn.IFS($D87&lt;=AB$7,0,$G87&gt;AB$7,0,AND(AB$7&gt;$G87,AB$7&lt;$H87),$J87/12*0.5,$H87&lt;AB$7,$J87/12)</f>
        <v>0</v>
      </c>
      <c r="AC87" s="23" cm="1">
        <f t="array" aca="1" ref="AC87" ca="1">_xlfn.IFS($D87&lt;=AC$7,0,$G87&gt;AC$7,0,AND(AC$7&gt;$G87,AC$7&lt;$H87),$L87/12*0.5,$H87&lt;AC$7,$L87/12)</f>
        <v>0</v>
      </c>
      <c r="AD87" s="23" cm="1">
        <f t="array" aca="1" ref="AD87" ca="1">_xlfn.IFS($D87&lt;=AD$7,0,$G87&gt;AD$7,0,AND(AD$7&gt;$G87,AD$7&lt;$H87),$L87/12*0.5,$H87&lt;AD$7,$L87/12)</f>
        <v>0</v>
      </c>
      <c r="AE87" s="23" cm="1">
        <f t="array" aca="1" ref="AE87" ca="1">_xlfn.IFS($D87&lt;=AE$7,0,$G87&gt;AE$7,0,AND(AE$7&gt;$G87,AE$7&lt;$H87),$L87/12*0.5,$H87&lt;AE$7,$L87/12)</f>
        <v>0</v>
      </c>
      <c r="AF87" s="23" cm="1">
        <f t="array" aca="1" ref="AF87" ca="1">_xlfn.IFS($D87&lt;=AF$7,0,$G87&gt;AF$7,0,AND(AF$7&gt;$G87,AF$7&lt;$H87),$L87/12*0.5,$H87&lt;AF$7,$L87/12)</f>
        <v>0</v>
      </c>
      <c r="AG87" s="23" cm="1">
        <f t="array" aca="1" ref="AG87" ca="1">_xlfn.IFS($D87&lt;=AG$7,0,$G87&gt;AG$7,0,AND(AG$7&gt;$G87,AG$7&lt;$H87),$L87/12*0.5,$H87&lt;AG$7,$L87/12)</f>
        <v>0</v>
      </c>
      <c r="AH87" s="23" cm="1">
        <f t="array" aca="1" ref="AH87" ca="1">_xlfn.IFS($D87&lt;=AH$7,0,$G87&gt;AH$7,0,AND(AH$7&gt;$G87,AH$7&lt;$H87),$L87/12*0.5,$H87&lt;AH$7,$L87/12)</f>
        <v>0</v>
      </c>
      <c r="AI87" s="23" cm="1">
        <f t="array" aca="1" ref="AI87" ca="1">_xlfn.IFS($D87&lt;=AI$7,0,$G87&gt;AI$7,0,AND(AI$7&gt;$G87,AI$7&lt;$H87),$L87/12*0.5,$H87&lt;AI$7,$L87/12)</f>
        <v>0</v>
      </c>
      <c r="AJ87" s="23" cm="1">
        <f t="array" aca="1" ref="AJ87" ca="1">_xlfn.IFS($D87&lt;=AJ$7,0,$G87&gt;AJ$7,0,AND(AJ$7&gt;$G87,AJ$7&lt;$H87),$L87/12*0.5,$H87&lt;AJ$7,$L87/12)</f>
        <v>0</v>
      </c>
      <c r="AK87" s="23" cm="1">
        <f t="array" aca="1" ref="AK87" ca="1">_xlfn.IFS($D87&lt;=AK$7,0,$G87&gt;AK$7,0,AND(AK$7&gt;$G87,AK$7&lt;$H87),$L87/12*0.5,$H87&lt;AK$7,$L87/12)</f>
        <v>0</v>
      </c>
      <c r="AL87" s="23" cm="1">
        <f t="array" aca="1" ref="AL87" ca="1">_xlfn.IFS($D87&lt;=AL$7,0,$G87&gt;AL$7,0,AND(AL$7&gt;$G87,AL$7&lt;$H87),$L87/12*0.5,$H87&lt;AL$7,$L87/12)</f>
        <v>0</v>
      </c>
      <c r="AM87" s="23" cm="1">
        <f t="array" aca="1" ref="AM87" ca="1">_xlfn.IFS($D87&lt;=AM$7,0,$G87&gt;AM$7,0,AND(AM$7&gt;$G87,AM$7&lt;$H87),$L87/12*0.5,$H87&lt;AM$7,$L87/12)</f>
        <v>0</v>
      </c>
      <c r="AN87" s="23" cm="1">
        <f t="array" aca="1" ref="AN87" ca="1">_xlfn.IFS($D87&lt;=AN$7,0,$G87&gt;AN$7,0,AND(AN$7&gt;$G87,AN$7&lt;$H87),$L87/12*0.5,$H87&lt;AN$7,$L87/12)</f>
        <v>0</v>
      </c>
      <c r="AO87" s="23" cm="1">
        <f t="array" aca="1" ref="AO87" ca="1">_xlfn.IFS($D87&lt;=AO$7,0,$G87&gt;AO$7,0,AND(AO$7&gt;$G87,AO$7&lt;$H87),$N87/12*0.5,$H87&lt;AO$7,$N87/12)</f>
        <v>0</v>
      </c>
      <c r="AP87" s="23" cm="1">
        <f t="array" aca="1" ref="AP87" ca="1">_xlfn.IFS($D87&lt;=AP$7,0,$G87&gt;AP$7,0,AND(AP$7&gt;$G87,AP$7&lt;$H87),$N87/12*0.5,$H87&lt;AP$7,$N87/12)</f>
        <v>0</v>
      </c>
      <c r="AQ87" s="23" cm="1">
        <f t="array" aca="1" ref="AQ87" ca="1">_xlfn.IFS($D87&lt;=AQ$7,0,$G87&gt;AQ$7,0,AND(AQ$7&gt;$G87,AQ$7&lt;$H87),$N87/12*0.5,$H87&lt;AQ$7,$N87/12)</f>
        <v>0</v>
      </c>
      <c r="AR87" s="23" cm="1">
        <f t="array" aca="1" ref="AR87" ca="1">_xlfn.IFS($D87&lt;=AR$7,0,$G87&gt;AR$7,0,AND(AR$7&gt;$G87,AR$7&lt;$H87),$N87/12*0.5,$H87&lt;AR$7,$N87/12)</f>
        <v>64.583333333333329</v>
      </c>
      <c r="AS87" s="23" cm="1">
        <f t="array" aca="1" ref="AS87" ca="1">_xlfn.IFS($D87&lt;=AS$7,0,$G87&gt;AS$7,0,AND(AS$7&gt;$G87,AS$7&lt;$H87),$N87/12*0.5,$H87&lt;AS$7,$N87/12)</f>
        <v>64.583333333333329</v>
      </c>
      <c r="AT87" s="23" cm="1">
        <f t="array" aca="1" ref="AT87" ca="1">_xlfn.IFS($D87&lt;=AT$7,0,$G87&gt;AT$7,0,AND(AT$7&gt;$G87,AT$7&lt;$H87),$N87/12*0.5,$H87&lt;AT$7,$N87/12)</f>
        <v>64.583333333333329</v>
      </c>
      <c r="AU87" s="23" cm="1">
        <f t="array" aca="1" ref="AU87" ca="1">_xlfn.IFS($D87&lt;=AU$7,0,$G87&gt;AU$7,0,AND(AU$7&gt;$G87,AU$7&lt;$H87),$N87/12*0.5,$H87&lt;AU$7,$N87/12)</f>
        <v>129.16666666666666</v>
      </c>
      <c r="AV87" s="23" cm="1">
        <f t="array" aca="1" ref="AV87" ca="1">_xlfn.IFS($D87&lt;=AV$7,0,$G87&gt;AV$7,0,AND(AV$7&gt;$G87,AV$7&lt;$H87),$N87/12*0.5,$H87&lt;AV$7,$N87/12)</f>
        <v>129.16666666666666</v>
      </c>
      <c r="AW87" s="23" cm="1">
        <f t="array" aca="1" ref="AW87" ca="1">_xlfn.IFS($D87&lt;=AW$7,0,$G87&gt;AW$7,0,AND(AW$7&gt;$G87,AW$7&lt;$H87),$N87/12*0.5,$H87&lt;AW$7,$N87/12)</f>
        <v>129.16666666666666</v>
      </c>
      <c r="AX87" s="23" cm="1">
        <f t="array" aca="1" ref="AX87" ca="1">_xlfn.IFS($D87&lt;=AX$7,0,$G87&gt;AX$7,0,AND(AX$7&gt;$G87,AX$7&lt;$H87),$N87/12*0.5,$H87&lt;AX$7,$N87/12)</f>
        <v>129.16666666666666</v>
      </c>
      <c r="AY87" s="23" cm="1">
        <f t="array" aca="1" ref="AY87" ca="1">_xlfn.IFS($D87&lt;=AY$7,0,$G87&gt;AY$7,0,AND(AY$7&gt;$G87,AY$7&lt;$H87),$N87/12*0.5,$H87&lt;AY$7,$N87/12)</f>
        <v>129.16666666666666</v>
      </c>
    </row>
    <row r="88" spans="2:51" ht="13" x14ac:dyDescent="0.15">
      <c r="B88" s="87">
        <v>81</v>
      </c>
      <c r="C88" s="87" t="s">
        <v>30</v>
      </c>
      <c r="D88" s="88" t="s">
        <v>14</v>
      </c>
      <c r="E88" s="110">
        <v>46310</v>
      </c>
      <c r="F88" s="108" t="s">
        <v>7</v>
      </c>
      <c r="G88" s="21">
        <f>E88+'Assumptions (START HERE)'!$C$17</f>
        <v>46490</v>
      </c>
      <c r="H88" s="21">
        <f>E88+'Assumptions (START HERE)'!$C$18</f>
        <v>46580</v>
      </c>
      <c r="I88" s="91"/>
      <c r="J88" s="23" cm="1">
        <f t="array" aca="1" ref="J88" ca="1">IF(ISBLANK(I88),
INDEX('Assumptions (START HERE)'!$B$23:$E$26,
MATCH(MID(CELL("filename",$A$1),FIND("]",CELL("filename",$A$1))+1,255),'Assumptions (START HERE)'!$B$23:$B$26,0),
MATCH(J$3,'Assumptions (START HERE)'!$B$23:$E$23,0)),I88)</f>
        <v>1350</v>
      </c>
      <c r="K88" s="91"/>
      <c r="L88" s="23" cm="1">
        <f t="array" aca="1" ref="L88" ca="1">IF(ISBLANK(K88),
INDEX('Assumptions (START HERE)'!$B$23:$E$26,
MATCH(MID(CELL("filename",$A$1),FIND("]",CELL("filename",$A$1))+1,255),'Assumptions (START HERE)'!$B$23:$B$26,0),
MATCH(L$3,'Assumptions (START HERE)'!$B$23:$E$23,0)),K88)</f>
        <v>1500</v>
      </c>
      <c r="M88" s="91"/>
      <c r="N88" s="23" cm="1">
        <f t="array" aca="1" ref="N88" ca="1">IF(ISBLANK(M88),
INDEX('Assumptions (START HERE)'!$B$23:$E$26,
MATCH(MID(CELL("filename",$A$1),FIND("]",CELL("filename",$A$1))+1,255),'Assumptions (START HERE)'!$B$23:$B$26,0),
MATCH(N$3,'Assumptions (START HERE)'!$B$23:$E$23,0)),M88)</f>
        <v>1550</v>
      </c>
      <c r="P88" s="23" cm="1">
        <f t="array" aca="1" ref="P88" ca="1">_xlfn.IFS($D88&lt;=P$7,0,$G88&gt;P$7,0,AND(P$7&gt;$G88,P$7&lt;$H88),$J88/12*0.5,$H88&lt;P$7,$J88/12)</f>
        <v>0</v>
      </c>
      <c r="Q88" s="23" cm="1">
        <f t="array" aca="1" ref="Q88" ca="1">_xlfn.IFS($D88&lt;=Q$7,0,$G88&gt;Q$7,0,AND(Q$7&gt;$G88,Q$7&lt;$H88),$J88/12*0.5,$H88&lt;Q$7,$J88/12)</f>
        <v>0</v>
      </c>
      <c r="R88" s="23" cm="1">
        <f t="array" aca="1" ref="R88" ca="1">_xlfn.IFS($D88&lt;=R$7,0,$G88&gt;R$7,0,AND(R$7&gt;$G88,R$7&lt;$H88),$J88/12*0.5,$H88&lt;R$7,$J88/12)</f>
        <v>0</v>
      </c>
      <c r="S88" s="23" cm="1">
        <f t="array" aca="1" ref="S88" ca="1">_xlfn.IFS($D88&lt;=S$7,0,$G88&gt;S$7,0,AND(S$7&gt;$G88,S$7&lt;$H88),$J88/12*0.5,$H88&lt;S$7,$J88/12)</f>
        <v>0</v>
      </c>
      <c r="T88" s="23" cm="1">
        <f t="array" aca="1" ref="T88" ca="1">_xlfn.IFS($D88&lt;=T$7,0,$G88&gt;T$7,0,AND(T$7&gt;$G88,T$7&lt;$H88),$J88/12*0.5,$H88&lt;T$7,$J88/12)</f>
        <v>0</v>
      </c>
      <c r="U88" s="23" cm="1">
        <f t="array" aca="1" ref="U88" ca="1">_xlfn.IFS($D88&lt;=U$7,0,$G88&gt;U$7,0,AND(U$7&gt;$G88,U$7&lt;$H88),$J88/12*0.5,$H88&lt;U$7,$J88/12)</f>
        <v>0</v>
      </c>
      <c r="V88" s="23" cm="1">
        <f t="array" aca="1" ref="V88" ca="1">_xlfn.IFS($D88&lt;=V$7,0,$G88&gt;V$7,0,AND(V$7&gt;$G88,V$7&lt;$H88),$J88/12*0.5,$H88&lt;V$7,$J88/12)</f>
        <v>0</v>
      </c>
      <c r="W88" s="23" cm="1">
        <f t="array" aca="1" ref="W88" ca="1">_xlfn.IFS($D88&lt;=W$7,0,$G88&gt;W$7,0,AND(W$7&gt;$G88,W$7&lt;$H88),$J88/12*0.5,$H88&lt;W$7,$J88/12)</f>
        <v>0</v>
      </c>
      <c r="X88" s="23" cm="1">
        <f t="array" aca="1" ref="X88" ca="1">_xlfn.IFS($D88&lt;=X$7,0,$G88&gt;X$7,0,AND(X$7&gt;$G88,X$7&lt;$H88),$J88/12*0.5,$H88&lt;X$7,$J88/12)</f>
        <v>0</v>
      </c>
      <c r="Y88" s="23" cm="1">
        <f t="array" aca="1" ref="Y88" ca="1">_xlfn.IFS($D88&lt;=Y$7,0,$G88&gt;Y$7,0,AND(Y$7&gt;$G88,Y$7&lt;$H88),$J88/12*0.5,$H88&lt;Y$7,$J88/12)</f>
        <v>0</v>
      </c>
      <c r="Z88" s="23" cm="1">
        <f t="array" aca="1" ref="Z88" ca="1">_xlfn.IFS($D88&lt;=Z$7,0,$G88&gt;Z$7,0,AND(Z$7&gt;$G88,Z$7&lt;$H88),$J88/12*0.5,$H88&lt;Z$7,$J88/12)</f>
        <v>0</v>
      </c>
      <c r="AA88" s="23" cm="1">
        <f t="array" aca="1" ref="AA88" ca="1">_xlfn.IFS($D88&lt;=AA$7,0,$G88&gt;AA$7,0,AND(AA$7&gt;$G88,AA$7&lt;$H88),$J88/12*0.5,$H88&lt;AA$7,$J88/12)</f>
        <v>0</v>
      </c>
      <c r="AB88" s="23" cm="1">
        <f t="array" aca="1" ref="AB88" ca="1">_xlfn.IFS($D88&lt;=AB$7,0,$G88&gt;AB$7,0,AND(AB$7&gt;$G88,AB$7&lt;$H88),$J88/12*0.5,$H88&lt;AB$7,$J88/12)</f>
        <v>0</v>
      </c>
      <c r="AC88" s="23" cm="1">
        <f t="array" aca="1" ref="AC88" ca="1">_xlfn.IFS($D88&lt;=AC$7,0,$G88&gt;AC$7,0,AND(AC$7&gt;$G88,AC$7&lt;$H88),$L88/12*0.5,$H88&lt;AC$7,$L88/12)</f>
        <v>0</v>
      </c>
      <c r="AD88" s="23" cm="1">
        <f t="array" aca="1" ref="AD88" ca="1">_xlfn.IFS($D88&lt;=AD$7,0,$G88&gt;AD$7,0,AND(AD$7&gt;$G88,AD$7&lt;$H88),$L88/12*0.5,$H88&lt;AD$7,$L88/12)</f>
        <v>0</v>
      </c>
      <c r="AE88" s="23" cm="1">
        <f t="array" aca="1" ref="AE88" ca="1">_xlfn.IFS($D88&lt;=AE$7,0,$G88&gt;AE$7,0,AND(AE$7&gt;$G88,AE$7&lt;$H88),$L88/12*0.5,$H88&lt;AE$7,$L88/12)</f>
        <v>0</v>
      </c>
      <c r="AF88" s="23" cm="1">
        <f t="array" aca="1" ref="AF88" ca="1">_xlfn.IFS($D88&lt;=AF$7,0,$G88&gt;AF$7,0,AND(AF$7&gt;$G88,AF$7&lt;$H88),$L88/12*0.5,$H88&lt;AF$7,$L88/12)</f>
        <v>0</v>
      </c>
      <c r="AG88" s="23" cm="1">
        <f t="array" aca="1" ref="AG88" ca="1">_xlfn.IFS($D88&lt;=AG$7,0,$G88&gt;AG$7,0,AND(AG$7&gt;$G88,AG$7&lt;$H88),$L88/12*0.5,$H88&lt;AG$7,$L88/12)</f>
        <v>0</v>
      </c>
      <c r="AH88" s="23" cm="1">
        <f t="array" aca="1" ref="AH88" ca="1">_xlfn.IFS($D88&lt;=AH$7,0,$G88&gt;AH$7,0,AND(AH$7&gt;$G88,AH$7&lt;$H88),$L88/12*0.5,$H88&lt;AH$7,$L88/12)</f>
        <v>0</v>
      </c>
      <c r="AI88" s="23" cm="1">
        <f t="array" aca="1" ref="AI88" ca="1">_xlfn.IFS($D88&lt;=AI$7,0,$G88&gt;AI$7,0,AND(AI$7&gt;$G88,AI$7&lt;$H88),$L88/12*0.5,$H88&lt;AI$7,$L88/12)</f>
        <v>0</v>
      </c>
      <c r="AJ88" s="23" cm="1">
        <f t="array" aca="1" ref="AJ88" ca="1">_xlfn.IFS($D88&lt;=AJ$7,0,$G88&gt;AJ$7,0,AND(AJ$7&gt;$G88,AJ$7&lt;$H88),$L88/12*0.5,$H88&lt;AJ$7,$L88/12)</f>
        <v>0</v>
      </c>
      <c r="AK88" s="23" cm="1">
        <f t="array" aca="1" ref="AK88" ca="1">_xlfn.IFS($D88&lt;=AK$7,0,$G88&gt;AK$7,0,AND(AK$7&gt;$G88,AK$7&lt;$H88),$L88/12*0.5,$H88&lt;AK$7,$L88/12)</f>
        <v>0</v>
      </c>
      <c r="AL88" s="23" cm="1">
        <f t="array" aca="1" ref="AL88" ca="1">_xlfn.IFS($D88&lt;=AL$7,0,$G88&gt;AL$7,0,AND(AL$7&gt;$G88,AL$7&lt;$H88),$L88/12*0.5,$H88&lt;AL$7,$L88/12)</f>
        <v>0</v>
      </c>
      <c r="AM88" s="23" cm="1">
        <f t="array" aca="1" ref="AM88" ca="1">_xlfn.IFS($D88&lt;=AM$7,0,$G88&gt;AM$7,0,AND(AM$7&gt;$G88,AM$7&lt;$H88),$L88/12*0.5,$H88&lt;AM$7,$L88/12)</f>
        <v>0</v>
      </c>
      <c r="AN88" s="23" cm="1">
        <f t="array" aca="1" ref="AN88" ca="1">_xlfn.IFS($D88&lt;=AN$7,0,$G88&gt;AN$7,0,AND(AN$7&gt;$G88,AN$7&lt;$H88),$L88/12*0.5,$H88&lt;AN$7,$L88/12)</f>
        <v>0</v>
      </c>
      <c r="AO88" s="23" cm="1">
        <f t="array" aca="1" ref="AO88" ca="1">_xlfn.IFS($D88&lt;=AO$7,0,$G88&gt;AO$7,0,AND(AO$7&gt;$G88,AO$7&lt;$H88),$N88/12*0.5,$H88&lt;AO$7,$N88/12)</f>
        <v>0</v>
      </c>
      <c r="AP88" s="23" cm="1">
        <f t="array" aca="1" ref="AP88" ca="1">_xlfn.IFS($D88&lt;=AP$7,0,$G88&gt;AP$7,0,AND(AP$7&gt;$G88,AP$7&lt;$H88),$N88/12*0.5,$H88&lt;AP$7,$N88/12)</f>
        <v>0</v>
      </c>
      <c r="AQ88" s="23" cm="1">
        <f t="array" aca="1" ref="AQ88" ca="1">_xlfn.IFS($D88&lt;=AQ$7,0,$G88&gt;AQ$7,0,AND(AQ$7&gt;$G88,AQ$7&lt;$H88),$N88/12*0.5,$H88&lt;AQ$7,$N88/12)</f>
        <v>0</v>
      </c>
      <c r="AR88" s="23" cm="1">
        <f t="array" aca="1" ref="AR88" ca="1">_xlfn.IFS($D88&lt;=AR$7,0,$G88&gt;AR$7,0,AND(AR$7&gt;$G88,AR$7&lt;$H88),$N88/12*0.5,$H88&lt;AR$7,$N88/12)</f>
        <v>64.583333333333329</v>
      </c>
      <c r="AS88" s="23" cm="1">
        <f t="array" aca="1" ref="AS88" ca="1">_xlfn.IFS($D88&lt;=AS$7,0,$G88&gt;AS$7,0,AND(AS$7&gt;$G88,AS$7&lt;$H88),$N88/12*0.5,$H88&lt;AS$7,$N88/12)</f>
        <v>64.583333333333329</v>
      </c>
      <c r="AT88" s="23" cm="1">
        <f t="array" aca="1" ref="AT88" ca="1">_xlfn.IFS($D88&lt;=AT$7,0,$G88&gt;AT$7,0,AND(AT$7&gt;$G88,AT$7&lt;$H88),$N88/12*0.5,$H88&lt;AT$7,$N88/12)</f>
        <v>64.583333333333329</v>
      </c>
      <c r="AU88" s="23" cm="1">
        <f t="array" aca="1" ref="AU88" ca="1">_xlfn.IFS($D88&lt;=AU$7,0,$G88&gt;AU$7,0,AND(AU$7&gt;$G88,AU$7&lt;$H88),$N88/12*0.5,$H88&lt;AU$7,$N88/12)</f>
        <v>129.16666666666666</v>
      </c>
      <c r="AV88" s="23" cm="1">
        <f t="array" aca="1" ref="AV88" ca="1">_xlfn.IFS($D88&lt;=AV$7,0,$G88&gt;AV$7,0,AND(AV$7&gt;$G88,AV$7&lt;$H88),$N88/12*0.5,$H88&lt;AV$7,$N88/12)</f>
        <v>129.16666666666666</v>
      </c>
      <c r="AW88" s="23" cm="1">
        <f t="array" aca="1" ref="AW88" ca="1">_xlfn.IFS($D88&lt;=AW$7,0,$G88&gt;AW$7,0,AND(AW$7&gt;$G88,AW$7&lt;$H88),$N88/12*0.5,$H88&lt;AW$7,$N88/12)</f>
        <v>129.16666666666666</v>
      </c>
      <c r="AX88" s="23" cm="1">
        <f t="array" aca="1" ref="AX88" ca="1">_xlfn.IFS($D88&lt;=AX$7,0,$G88&gt;AX$7,0,AND(AX$7&gt;$G88,AX$7&lt;$H88),$N88/12*0.5,$H88&lt;AX$7,$N88/12)</f>
        <v>129.16666666666666</v>
      </c>
      <c r="AY88" s="23" cm="1">
        <f t="array" aca="1" ref="AY88" ca="1">_xlfn.IFS($D88&lt;=AY$7,0,$G88&gt;AY$7,0,AND(AY$7&gt;$G88,AY$7&lt;$H88),$N88/12*0.5,$H88&lt;AY$7,$N88/12)</f>
        <v>129.16666666666666</v>
      </c>
    </row>
    <row r="89" spans="2:51" ht="13" x14ac:dyDescent="0.15">
      <c r="B89" s="87">
        <v>82</v>
      </c>
      <c r="C89" s="87" t="s">
        <v>30</v>
      </c>
      <c r="D89" s="88" t="s">
        <v>15</v>
      </c>
      <c r="E89" s="110">
        <v>46402</v>
      </c>
      <c r="F89" s="108" t="s">
        <v>7</v>
      </c>
      <c r="G89" s="21">
        <f>E89+'Assumptions (START HERE)'!$C$17</f>
        <v>46582</v>
      </c>
      <c r="H89" s="21">
        <f>E89+'Assumptions (START HERE)'!$C$18</f>
        <v>46672</v>
      </c>
      <c r="I89" s="91"/>
      <c r="J89" s="23" cm="1">
        <f t="array" aca="1" ref="J89" ca="1">IF(ISBLANK(I89),
INDEX('Assumptions (START HERE)'!$B$23:$E$26,
MATCH(MID(CELL("filename",$A$1),FIND("]",CELL("filename",$A$1))+1,255),'Assumptions (START HERE)'!$B$23:$B$26,0),
MATCH(J$3,'Assumptions (START HERE)'!$B$23:$E$23,0)),I89)</f>
        <v>1350</v>
      </c>
      <c r="K89" s="91"/>
      <c r="L89" s="23" cm="1">
        <f t="array" aca="1" ref="L89" ca="1">IF(ISBLANK(K89),
INDEX('Assumptions (START HERE)'!$B$23:$E$26,
MATCH(MID(CELL("filename",$A$1),FIND("]",CELL("filename",$A$1))+1,255),'Assumptions (START HERE)'!$B$23:$B$26,0),
MATCH(L$3,'Assumptions (START HERE)'!$B$23:$E$23,0)),K89)</f>
        <v>1500</v>
      </c>
      <c r="M89" s="91"/>
      <c r="N89" s="23" cm="1">
        <f t="array" aca="1" ref="N89" ca="1">IF(ISBLANK(M89),
INDEX('Assumptions (START HERE)'!$B$23:$E$26,
MATCH(MID(CELL("filename",$A$1),FIND("]",CELL("filename",$A$1))+1,255),'Assumptions (START HERE)'!$B$23:$B$26,0),
MATCH(N$3,'Assumptions (START HERE)'!$B$23:$E$23,0)),M89)</f>
        <v>1550</v>
      </c>
      <c r="P89" s="23" cm="1">
        <f t="array" aca="1" ref="P89" ca="1">_xlfn.IFS($D89&lt;=P$7,0,$G89&gt;P$7,0,AND(P$7&gt;$G89,P$7&lt;$H89),$J89/12*0.5,$H89&lt;P$7,$J89/12)</f>
        <v>0</v>
      </c>
      <c r="Q89" s="23" cm="1">
        <f t="array" aca="1" ref="Q89" ca="1">_xlfn.IFS($D89&lt;=Q$7,0,$G89&gt;Q$7,0,AND(Q$7&gt;$G89,Q$7&lt;$H89),$J89/12*0.5,$H89&lt;Q$7,$J89/12)</f>
        <v>0</v>
      </c>
      <c r="R89" s="23" cm="1">
        <f t="array" aca="1" ref="R89" ca="1">_xlfn.IFS($D89&lt;=R$7,0,$G89&gt;R$7,0,AND(R$7&gt;$G89,R$7&lt;$H89),$J89/12*0.5,$H89&lt;R$7,$J89/12)</f>
        <v>0</v>
      </c>
      <c r="S89" s="23" cm="1">
        <f t="array" aca="1" ref="S89" ca="1">_xlfn.IFS($D89&lt;=S$7,0,$G89&gt;S$7,0,AND(S$7&gt;$G89,S$7&lt;$H89),$J89/12*0.5,$H89&lt;S$7,$J89/12)</f>
        <v>0</v>
      </c>
      <c r="T89" s="23" cm="1">
        <f t="array" aca="1" ref="T89" ca="1">_xlfn.IFS($D89&lt;=T$7,0,$G89&gt;T$7,0,AND(T$7&gt;$G89,T$7&lt;$H89),$J89/12*0.5,$H89&lt;T$7,$J89/12)</f>
        <v>0</v>
      </c>
      <c r="U89" s="23" cm="1">
        <f t="array" aca="1" ref="U89" ca="1">_xlfn.IFS($D89&lt;=U$7,0,$G89&gt;U$7,0,AND(U$7&gt;$G89,U$7&lt;$H89),$J89/12*0.5,$H89&lt;U$7,$J89/12)</f>
        <v>0</v>
      </c>
      <c r="V89" s="23" cm="1">
        <f t="array" aca="1" ref="V89" ca="1">_xlfn.IFS($D89&lt;=V$7,0,$G89&gt;V$7,0,AND(V$7&gt;$G89,V$7&lt;$H89),$J89/12*0.5,$H89&lt;V$7,$J89/12)</f>
        <v>0</v>
      </c>
      <c r="W89" s="23" cm="1">
        <f t="array" aca="1" ref="W89" ca="1">_xlfn.IFS($D89&lt;=W$7,0,$G89&gt;W$7,0,AND(W$7&gt;$G89,W$7&lt;$H89),$J89/12*0.5,$H89&lt;W$7,$J89/12)</f>
        <v>0</v>
      </c>
      <c r="X89" s="23" cm="1">
        <f t="array" aca="1" ref="X89" ca="1">_xlfn.IFS($D89&lt;=X$7,0,$G89&gt;X$7,0,AND(X$7&gt;$G89,X$7&lt;$H89),$J89/12*0.5,$H89&lt;X$7,$J89/12)</f>
        <v>0</v>
      </c>
      <c r="Y89" s="23" cm="1">
        <f t="array" aca="1" ref="Y89" ca="1">_xlfn.IFS($D89&lt;=Y$7,0,$G89&gt;Y$7,0,AND(Y$7&gt;$G89,Y$7&lt;$H89),$J89/12*0.5,$H89&lt;Y$7,$J89/12)</f>
        <v>0</v>
      </c>
      <c r="Z89" s="23" cm="1">
        <f t="array" aca="1" ref="Z89" ca="1">_xlfn.IFS($D89&lt;=Z$7,0,$G89&gt;Z$7,0,AND(Z$7&gt;$G89,Z$7&lt;$H89),$J89/12*0.5,$H89&lt;Z$7,$J89/12)</f>
        <v>0</v>
      </c>
      <c r="AA89" s="23" cm="1">
        <f t="array" aca="1" ref="AA89" ca="1">_xlfn.IFS($D89&lt;=AA$7,0,$G89&gt;AA$7,0,AND(AA$7&gt;$G89,AA$7&lt;$H89),$J89/12*0.5,$H89&lt;AA$7,$J89/12)</f>
        <v>0</v>
      </c>
      <c r="AB89" s="23" cm="1">
        <f t="array" aca="1" ref="AB89" ca="1">_xlfn.IFS($D89&lt;=AB$7,0,$G89&gt;AB$7,0,AND(AB$7&gt;$G89,AB$7&lt;$H89),$J89/12*0.5,$H89&lt;AB$7,$J89/12)</f>
        <v>0</v>
      </c>
      <c r="AC89" s="23" cm="1">
        <f t="array" aca="1" ref="AC89" ca="1">_xlfn.IFS($D89&lt;=AC$7,0,$G89&gt;AC$7,0,AND(AC$7&gt;$G89,AC$7&lt;$H89),$L89/12*0.5,$H89&lt;AC$7,$L89/12)</f>
        <v>0</v>
      </c>
      <c r="AD89" s="23" cm="1">
        <f t="array" aca="1" ref="AD89" ca="1">_xlfn.IFS($D89&lt;=AD$7,0,$G89&gt;AD$7,0,AND(AD$7&gt;$G89,AD$7&lt;$H89),$L89/12*0.5,$H89&lt;AD$7,$L89/12)</f>
        <v>0</v>
      </c>
      <c r="AE89" s="23" cm="1">
        <f t="array" aca="1" ref="AE89" ca="1">_xlfn.IFS($D89&lt;=AE$7,0,$G89&gt;AE$7,0,AND(AE$7&gt;$G89,AE$7&lt;$H89),$L89/12*0.5,$H89&lt;AE$7,$L89/12)</f>
        <v>0</v>
      </c>
      <c r="AF89" s="23" cm="1">
        <f t="array" aca="1" ref="AF89" ca="1">_xlfn.IFS($D89&lt;=AF$7,0,$G89&gt;AF$7,0,AND(AF$7&gt;$G89,AF$7&lt;$H89),$L89/12*0.5,$H89&lt;AF$7,$L89/12)</f>
        <v>0</v>
      </c>
      <c r="AG89" s="23" cm="1">
        <f t="array" aca="1" ref="AG89" ca="1">_xlfn.IFS($D89&lt;=AG$7,0,$G89&gt;AG$7,0,AND(AG$7&gt;$G89,AG$7&lt;$H89),$L89/12*0.5,$H89&lt;AG$7,$L89/12)</f>
        <v>0</v>
      </c>
      <c r="AH89" s="23" cm="1">
        <f t="array" aca="1" ref="AH89" ca="1">_xlfn.IFS($D89&lt;=AH$7,0,$G89&gt;AH$7,0,AND(AH$7&gt;$G89,AH$7&lt;$H89),$L89/12*0.5,$H89&lt;AH$7,$L89/12)</f>
        <v>0</v>
      </c>
      <c r="AI89" s="23" cm="1">
        <f t="array" aca="1" ref="AI89" ca="1">_xlfn.IFS($D89&lt;=AI$7,0,$G89&gt;AI$7,0,AND(AI$7&gt;$G89,AI$7&lt;$H89),$L89/12*0.5,$H89&lt;AI$7,$L89/12)</f>
        <v>0</v>
      </c>
      <c r="AJ89" s="23" cm="1">
        <f t="array" aca="1" ref="AJ89" ca="1">_xlfn.IFS($D89&lt;=AJ$7,0,$G89&gt;AJ$7,0,AND(AJ$7&gt;$G89,AJ$7&lt;$H89),$L89/12*0.5,$H89&lt;AJ$7,$L89/12)</f>
        <v>0</v>
      </c>
      <c r="AK89" s="23" cm="1">
        <f t="array" aca="1" ref="AK89" ca="1">_xlfn.IFS($D89&lt;=AK$7,0,$G89&gt;AK$7,0,AND(AK$7&gt;$G89,AK$7&lt;$H89),$L89/12*0.5,$H89&lt;AK$7,$L89/12)</f>
        <v>0</v>
      </c>
      <c r="AL89" s="23" cm="1">
        <f t="array" aca="1" ref="AL89" ca="1">_xlfn.IFS($D89&lt;=AL$7,0,$G89&gt;AL$7,0,AND(AL$7&gt;$G89,AL$7&lt;$H89),$L89/12*0.5,$H89&lt;AL$7,$L89/12)</f>
        <v>0</v>
      </c>
      <c r="AM89" s="23" cm="1">
        <f t="array" aca="1" ref="AM89" ca="1">_xlfn.IFS($D89&lt;=AM$7,0,$G89&gt;AM$7,0,AND(AM$7&gt;$G89,AM$7&lt;$H89),$L89/12*0.5,$H89&lt;AM$7,$L89/12)</f>
        <v>0</v>
      </c>
      <c r="AN89" s="23" cm="1">
        <f t="array" aca="1" ref="AN89" ca="1">_xlfn.IFS($D89&lt;=AN$7,0,$G89&gt;AN$7,0,AND(AN$7&gt;$G89,AN$7&lt;$H89),$L89/12*0.5,$H89&lt;AN$7,$L89/12)</f>
        <v>0</v>
      </c>
      <c r="AO89" s="23" cm="1">
        <f t="array" aca="1" ref="AO89" ca="1">_xlfn.IFS($D89&lt;=AO$7,0,$G89&gt;AO$7,0,AND(AO$7&gt;$G89,AO$7&lt;$H89),$N89/12*0.5,$H89&lt;AO$7,$N89/12)</f>
        <v>0</v>
      </c>
      <c r="AP89" s="23" cm="1">
        <f t="array" aca="1" ref="AP89" ca="1">_xlfn.IFS($D89&lt;=AP$7,0,$G89&gt;AP$7,0,AND(AP$7&gt;$G89,AP$7&lt;$H89),$N89/12*0.5,$H89&lt;AP$7,$N89/12)</f>
        <v>0</v>
      </c>
      <c r="AQ89" s="23" cm="1">
        <f t="array" aca="1" ref="AQ89" ca="1">_xlfn.IFS($D89&lt;=AQ$7,0,$G89&gt;AQ$7,0,AND(AQ$7&gt;$G89,AQ$7&lt;$H89),$N89/12*0.5,$H89&lt;AQ$7,$N89/12)</f>
        <v>0</v>
      </c>
      <c r="AR89" s="23" cm="1">
        <f t="array" aca="1" ref="AR89" ca="1">_xlfn.IFS($D89&lt;=AR$7,0,$G89&gt;AR$7,0,AND(AR$7&gt;$G89,AR$7&lt;$H89),$N89/12*0.5,$H89&lt;AR$7,$N89/12)</f>
        <v>0</v>
      </c>
      <c r="AS89" s="23" cm="1">
        <f t="array" aca="1" ref="AS89" ca="1">_xlfn.IFS($D89&lt;=AS$7,0,$G89&gt;AS$7,0,AND(AS$7&gt;$G89,AS$7&lt;$H89),$N89/12*0.5,$H89&lt;AS$7,$N89/12)</f>
        <v>0</v>
      </c>
      <c r="AT89" s="23" cm="1">
        <f t="array" aca="1" ref="AT89" ca="1">_xlfn.IFS($D89&lt;=AT$7,0,$G89&gt;AT$7,0,AND(AT$7&gt;$G89,AT$7&lt;$H89),$N89/12*0.5,$H89&lt;AT$7,$N89/12)</f>
        <v>0</v>
      </c>
      <c r="AU89" s="23" cm="1">
        <f t="array" aca="1" ref="AU89" ca="1">_xlfn.IFS($D89&lt;=AU$7,0,$G89&gt;AU$7,0,AND(AU$7&gt;$G89,AU$7&lt;$H89),$N89/12*0.5,$H89&lt;AU$7,$N89/12)</f>
        <v>64.583333333333329</v>
      </c>
      <c r="AV89" s="23" cm="1">
        <f t="array" aca="1" ref="AV89" ca="1">_xlfn.IFS($D89&lt;=AV$7,0,$G89&gt;AV$7,0,AND(AV$7&gt;$G89,AV$7&lt;$H89),$N89/12*0.5,$H89&lt;AV$7,$N89/12)</f>
        <v>64.583333333333329</v>
      </c>
      <c r="AW89" s="23" cm="1">
        <f t="array" aca="1" ref="AW89" ca="1">_xlfn.IFS($D89&lt;=AW$7,0,$G89&gt;AW$7,0,AND(AW$7&gt;$G89,AW$7&lt;$H89),$N89/12*0.5,$H89&lt;AW$7,$N89/12)</f>
        <v>64.583333333333329</v>
      </c>
      <c r="AX89" s="23" cm="1">
        <f t="array" aca="1" ref="AX89" ca="1">_xlfn.IFS($D89&lt;=AX$7,0,$G89&gt;AX$7,0,AND(AX$7&gt;$G89,AX$7&lt;$H89),$N89/12*0.5,$H89&lt;AX$7,$N89/12)</f>
        <v>129.16666666666666</v>
      </c>
      <c r="AY89" s="23" cm="1">
        <f t="array" aca="1" ref="AY89" ca="1">_xlfn.IFS($D89&lt;=AY$7,0,$G89&gt;AY$7,0,AND(AY$7&gt;$G89,AY$7&lt;$H89),$N89/12*0.5,$H89&lt;AY$7,$N89/12)</f>
        <v>129.16666666666666</v>
      </c>
    </row>
    <row r="90" spans="2:51" ht="13" x14ac:dyDescent="0.15">
      <c r="B90" s="87">
        <v>83</v>
      </c>
      <c r="C90" s="87" t="s">
        <v>30</v>
      </c>
      <c r="D90" s="88" t="s">
        <v>15</v>
      </c>
      <c r="E90" s="110">
        <v>46402</v>
      </c>
      <c r="F90" s="108" t="s">
        <v>7</v>
      </c>
      <c r="G90" s="21">
        <f>E90+'Assumptions (START HERE)'!$C$17</f>
        <v>46582</v>
      </c>
      <c r="H90" s="21">
        <f>E90+'Assumptions (START HERE)'!$C$18</f>
        <v>46672</v>
      </c>
      <c r="I90" s="91"/>
      <c r="J90" s="23" cm="1">
        <f t="array" aca="1" ref="J90" ca="1">IF(ISBLANK(I90),
INDEX('Assumptions (START HERE)'!$B$23:$E$26,
MATCH(MID(CELL("filename",$A$1),FIND("]",CELL("filename",$A$1))+1,255),'Assumptions (START HERE)'!$B$23:$B$26,0),
MATCH(J$3,'Assumptions (START HERE)'!$B$23:$E$23,0)),I90)</f>
        <v>1350</v>
      </c>
      <c r="K90" s="91"/>
      <c r="L90" s="23" cm="1">
        <f t="array" aca="1" ref="L90" ca="1">IF(ISBLANK(K90),
INDEX('Assumptions (START HERE)'!$B$23:$E$26,
MATCH(MID(CELL("filename",$A$1),FIND("]",CELL("filename",$A$1))+1,255),'Assumptions (START HERE)'!$B$23:$B$26,0),
MATCH(L$3,'Assumptions (START HERE)'!$B$23:$E$23,0)),K90)</f>
        <v>1500</v>
      </c>
      <c r="M90" s="91"/>
      <c r="N90" s="23" cm="1">
        <f t="array" aca="1" ref="N90" ca="1">IF(ISBLANK(M90),
INDEX('Assumptions (START HERE)'!$B$23:$E$26,
MATCH(MID(CELL("filename",$A$1),FIND("]",CELL("filename",$A$1))+1,255),'Assumptions (START HERE)'!$B$23:$B$26,0),
MATCH(N$3,'Assumptions (START HERE)'!$B$23:$E$23,0)),M90)</f>
        <v>1550</v>
      </c>
      <c r="P90" s="23" cm="1">
        <f t="array" aca="1" ref="P90" ca="1">_xlfn.IFS($D90&lt;=P$7,0,$G90&gt;P$7,0,AND(P$7&gt;$G90,P$7&lt;$H90),$J90/12*0.5,$H90&lt;P$7,$J90/12)</f>
        <v>0</v>
      </c>
      <c r="Q90" s="23" cm="1">
        <f t="array" aca="1" ref="Q90" ca="1">_xlfn.IFS($D90&lt;=Q$7,0,$G90&gt;Q$7,0,AND(Q$7&gt;$G90,Q$7&lt;$H90),$J90/12*0.5,$H90&lt;Q$7,$J90/12)</f>
        <v>0</v>
      </c>
      <c r="R90" s="23" cm="1">
        <f t="array" aca="1" ref="R90" ca="1">_xlfn.IFS($D90&lt;=R$7,0,$G90&gt;R$7,0,AND(R$7&gt;$G90,R$7&lt;$H90),$J90/12*0.5,$H90&lt;R$7,$J90/12)</f>
        <v>0</v>
      </c>
      <c r="S90" s="23" cm="1">
        <f t="array" aca="1" ref="S90" ca="1">_xlfn.IFS($D90&lt;=S$7,0,$G90&gt;S$7,0,AND(S$7&gt;$G90,S$7&lt;$H90),$J90/12*0.5,$H90&lt;S$7,$J90/12)</f>
        <v>0</v>
      </c>
      <c r="T90" s="23" cm="1">
        <f t="array" aca="1" ref="T90" ca="1">_xlfn.IFS($D90&lt;=T$7,0,$G90&gt;T$7,0,AND(T$7&gt;$G90,T$7&lt;$H90),$J90/12*0.5,$H90&lt;T$7,$J90/12)</f>
        <v>0</v>
      </c>
      <c r="U90" s="23" cm="1">
        <f t="array" aca="1" ref="U90" ca="1">_xlfn.IFS($D90&lt;=U$7,0,$G90&gt;U$7,0,AND(U$7&gt;$G90,U$7&lt;$H90),$J90/12*0.5,$H90&lt;U$7,$J90/12)</f>
        <v>0</v>
      </c>
      <c r="V90" s="23" cm="1">
        <f t="array" aca="1" ref="V90" ca="1">_xlfn.IFS($D90&lt;=V$7,0,$G90&gt;V$7,0,AND(V$7&gt;$G90,V$7&lt;$H90),$J90/12*0.5,$H90&lt;V$7,$J90/12)</f>
        <v>0</v>
      </c>
      <c r="W90" s="23" cm="1">
        <f t="array" aca="1" ref="W90" ca="1">_xlfn.IFS($D90&lt;=W$7,0,$G90&gt;W$7,0,AND(W$7&gt;$G90,W$7&lt;$H90),$J90/12*0.5,$H90&lt;W$7,$J90/12)</f>
        <v>0</v>
      </c>
      <c r="X90" s="23" cm="1">
        <f t="array" aca="1" ref="X90" ca="1">_xlfn.IFS($D90&lt;=X$7,0,$G90&gt;X$7,0,AND(X$7&gt;$G90,X$7&lt;$H90),$J90/12*0.5,$H90&lt;X$7,$J90/12)</f>
        <v>0</v>
      </c>
      <c r="Y90" s="23" cm="1">
        <f t="array" aca="1" ref="Y90" ca="1">_xlfn.IFS($D90&lt;=Y$7,0,$G90&gt;Y$7,0,AND(Y$7&gt;$G90,Y$7&lt;$H90),$J90/12*0.5,$H90&lt;Y$7,$J90/12)</f>
        <v>0</v>
      </c>
      <c r="Z90" s="23" cm="1">
        <f t="array" aca="1" ref="Z90" ca="1">_xlfn.IFS($D90&lt;=Z$7,0,$G90&gt;Z$7,0,AND(Z$7&gt;$G90,Z$7&lt;$H90),$J90/12*0.5,$H90&lt;Z$7,$J90/12)</f>
        <v>0</v>
      </c>
      <c r="AA90" s="23" cm="1">
        <f t="array" aca="1" ref="AA90" ca="1">_xlfn.IFS($D90&lt;=AA$7,0,$G90&gt;AA$7,0,AND(AA$7&gt;$G90,AA$7&lt;$H90),$J90/12*0.5,$H90&lt;AA$7,$J90/12)</f>
        <v>0</v>
      </c>
      <c r="AB90" s="23" cm="1">
        <f t="array" aca="1" ref="AB90" ca="1">_xlfn.IFS($D90&lt;=AB$7,0,$G90&gt;AB$7,0,AND(AB$7&gt;$G90,AB$7&lt;$H90),$J90/12*0.5,$H90&lt;AB$7,$J90/12)</f>
        <v>0</v>
      </c>
      <c r="AC90" s="23" cm="1">
        <f t="array" aca="1" ref="AC90" ca="1">_xlfn.IFS($D90&lt;=AC$7,0,$G90&gt;AC$7,0,AND(AC$7&gt;$G90,AC$7&lt;$H90),$L90/12*0.5,$H90&lt;AC$7,$L90/12)</f>
        <v>0</v>
      </c>
      <c r="AD90" s="23" cm="1">
        <f t="array" aca="1" ref="AD90" ca="1">_xlfn.IFS($D90&lt;=AD$7,0,$G90&gt;AD$7,0,AND(AD$7&gt;$G90,AD$7&lt;$H90),$L90/12*0.5,$H90&lt;AD$7,$L90/12)</f>
        <v>0</v>
      </c>
      <c r="AE90" s="23" cm="1">
        <f t="array" aca="1" ref="AE90" ca="1">_xlfn.IFS($D90&lt;=AE$7,0,$G90&gt;AE$7,0,AND(AE$7&gt;$G90,AE$7&lt;$H90),$L90/12*0.5,$H90&lt;AE$7,$L90/12)</f>
        <v>0</v>
      </c>
      <c r="AF90" s="23" cm="1">
        <f t="array" aca="1" ref="AF90" ca="1">_xlfn.IFS($D90&lt;=AF$7,0,$G90&gt;AF$7,0,AND(AF$7&gt;$G90,AF$7&lt;$H90),$L90/12*0.5,$H90&lt;AF$7,$L90/12)</f>
        <v>0</v>
      </c>
      <c r="AG90" s="23" cm="1">
        <f t="array" aca="1" ref="AG90" ca="1">_xlfn.IFS($D90&lt;=AG$7,0,$G90&gt;AG$7,0,AND(AG$7&gt;$G90,AG$7&lt;$H90),$L90/12*0.5,$H90&lt;AG$7,$L90/12)</f>
        <v>0</v>
      </c>
      <c r="AH90" s="23" cm="1">
        <f t="array" aca="1" ref="AH90" ca="1">_xlfn.IFS($D90&lt;=AH$7,0,$G90&gt;AH$7,0,AND(AH$7&gt;$G90,AH$7&lt;$H90),$L90/12*0.5,$H90&lt;AH$7,$L90/12)</f>
        <v>0</v>
      </c>
      <c r="AI90" s="23" cm="1">
        <f t="array" aca="1" ref="AI90" ca="1">_xlfn.IFS($D90&lt;=AI$7,0,$G90&gt;AI$7,0,AND(AI$7&gt;$G90,AI$7&lt;$H90),$L90/12*0.5,$H90&lt;AI$7,$L90/12)</f>
        <v>0</v>
      </c>
      <c r="AJ90" s="23" cm="1">
        <f t="array" aca="1" ref="AJ90" ca="1">_xlfn.IFS($D90&lt;=AJ$7,0,$G90&gt;AJ$7,0,AND(AJ$7&gt;$G90,AJ$7&lt;$H90),$L90/12*0.5,$H90&lt;AJ$7,$L90/12)</f>
        <v>0</v>
      </c>
      <c r="AK90" s="23" cm="1">
        <f t="array" aca="1" ref="AK90" ca="1">_xlfn.IFS($D90&lt;=AK$7,0,$G90&gt;AK$7,0,AND(AK$7&gt;$G90,AK$7&lt;$H90),$L90/12*0.5,$H90&lt;AK$7,$L90/12)</f>
        <v>0</v>
      </c>
      <c r="AL90" s="23" cm="1">
        <f t="array" aca="1" ref="AL90" ca="1">_xlfn.IFS($D90&lt;=AL$7,0,$G90&gt;AL$7,0,AND(AL$7&gt;$G90,AL$7&lt;$H90),$L90/12*0.5,$H90&lt;AL$7,$L90/12)</f>
        <v>0</v>
      </c>
      <c r="AM90" s="23" cm="1">
        <f t="array" aca="1" ref="AM90" ca="1">_xlfn.IFS($D90&lt;=AM$7,0,$G90&gt;AM$7,0,AND(AM$7&gt;$G90,AM$7&lt;$H90),$L90/12*0.5,$H90&lt;AM$7,$L90/12)</f>
        <v>0</v>
      </c>
      <c r="AN90" s="23" cm="1">
        <f t="array" aca="1" ref="AN90" ca="1">_xlfn.IFS($D90&lt;=AN$7,0,$G90&gt;AN$7,0,AND(AN$7&gt;$G90,AN$7&lt;$H90),$L90/12*0.5,$H90&lt;AN$7,$L90/12)</f>
        <v>0</v>
      </c>
      <c r="AO90" s="23" cm="1">
        <f t="array" aca="1" ref="AO90" ca="1">_xlfn.IFS($D90&lt;=AO$7,0,$G90&gt;AO$7,0,AND(AO$7&gt;$G90,AO$7&lt;$H90),$N90/12*0.5,$H90&lt;AO$7,$N90/12)</f>
        <v>0</v>
      </c>
      <c r="AP90" s="23" cm="1">
        <f t="array" aca="1" ref="AP90" ca="1">_xlfn.IFS($D90&lt;=AP$7,0,$G90&gt;AP$7,0,AND(AP$7&gt;$G90,AP$7&lt;$H90),$N90/12*0.5,$H90&lt;AP$7,$N90/12)</f>
        <v>0</v>
      </c>
      <c r="AQ90" s="23" cm="1">
        <f t="array" aca="1" ref="AQ90" ca="1">_xlfn.IFS($D90&lt;=AQ$7,0,$G90&gt;AQ$7,0,AND(AQ$7&gt;$G90,AQ$7&lt;$H90),$N90/12*0.5,$H90&lt;AQ$7,$N90/12)</f>
        <v>0</v>
      </c>
      <c r="AR90" s="23" cm="1">
        <f t="array" aca="1" ref="AR90" ca="1">_xlfn.IFS($D90&lt;=AR$7,0,$G90&gt;AR$7,0,AND(AR$7&gt;$G90,AR$7&lt;$H90),$N90/12*0.5,$H90&lt;AR$7,$N90/12)</f>
        <v>0</v>
      </c>
      <c r="AS90" s="23" cm="1">
        <f t="array" aca="1" ref="AS90" ca="1">_xlfn.IFS($D90&lt;=AS$7,0,$G90&gt;AS$7,0,AND(AS$7&gt;$G90,AS$7&lt;$H90),$N90/12*0.5,$H90&lt;AS$7,$N90/12)</f>
        <v>0</v>
      </c>
      <c r="AT90" s="23" cm="1">
        <f t="array" aca="1" ref="AT90" ca="1">_xlfn.IFS($D90&lt;=AT$7,0,$G90&gt;AT$7,0,AND(AT$7&gt;$G90,AT$7&lt;$H90),$N90/12*0.5,$H90&lt;AT$7,$N90/12)</f>
        <v>0</v>
      </c>
      <c r="AU90" s="23" cm="1">
        <f t="array" aca="1" ref="AU90" ca="1">_xlfn.IFS($D90&lt;=AU$7,0,$G90&gt;AU$7,0,AND(AU$7&gt;$G90,AU$7&lt;$H90),$N90/12*0.5,$H90&lt;AU$7,$N90/12)</f>
        <v>64.583333333333329</v>
      </c>
      <c r="AV90" s="23" cm="1">
        <f t="array" aca="1" ref="AV90" ca="1">_xlfn.IFS($D90&lt;=AV$7,0,$G90&gt;AV$7,0,AND(AV$7&gt;$G90,AV$7&lt;$H90),$N90/12*0.5,$H90&lt;AV$7,$N90/12)</f>
        <v>64.583333333333329</v>
      </c>
      <c r="AW90" s="23" cm="1">
        <f t="array" aca="1" ref="AW90" ca="1">_xlfn.IFS($D90&lt;=AW$7,0,$G90&gt;AW$7,0,AND(AW$7&gt;$G90,AW$7&lt;$H90),$N90/12*0.5,$H90&lt;AW$7,$N90/12)</f>
        <v>64.583333333333329</v>
      </c>
      <c r="AX90" s="23" cm="1">
        <f t="array" aca="1" ref="AX90" ca="1">_xlfn.IFS($D90&lt;=AX$7,0,$G90&gt;AX$7,0,AND(AX$7&gt;$G90,AX$7&lt;$H90),$N90/12*0.5,$H90&lt;AX$7,$N90/12)</f>
        <v>129.16666666666666</v>
      </c>
      <c r="AY90" s="23" cm="1">
        <f t="array" aca="1" ref="AY90" ca="1">_xlfn.IFS($D90&lt;=AY$7,0,$G90&gt;AY$7,0,AND(AY$7&gt;$G90,AY$7&lt;$H90),$N90/12*0.5,$H90&lt;AY$7,$N90/12)</f>
        <v>129.16666666666666</v>
      </c>
    </row>
    <row r="91" spans="2:51" ht="13" x14ac:dyDescent="0.15">
      <c r="B91" s="87">
        <v>84</v>
      </c>
      <c r="C91" s="87" t="s">
        <v>30</v>
      </c>
      <c r="D91" s="88" t="s">
        <v>15</v>
      </c>
      <c r="E91" s="110">
        <v>46433</v>
      </c>
      <c r="F91" s="108" t="s">
        <v>7</v>
      </c>
      <c r="G91" s="21">
        <f>E91+'Assumptions (START HERE)'!$C$17</f>
        <v>46613</v>
      </c>
      <c r="H91" s="21">
        <f>E91+'Assumptions (START HERE)'!$C$18</f>
        <v>46703</v>
      </c>
      <c r="I91" s="91"/>
      <c r="J91" s="23" cm="1">
        <f t="array" aca="1" ref="J91" ca="1">IF(ISBLANK(I91),
INDEX('Assumptions (START HERE)'!$B$23:$E$26,
MATCH(MID(CELL("filename",$A$1),FIND("]",CELL("filename",$A$1))+1,255),'Assumptions (START HERE)'!$B$23:$B$26,0),
MATCH(J$3,'Assumptions (START HERE)'!$B$23:$E$23,0)),I91)</f>
        <v>1350</v>
      </c>
      <c r="K91" s="91"/>
      <c r="L91" s="23" cm="1">
        <f t="array" aca="1" ref="L91" ca="1">IF(ISBLANK(K91),
INDEX('Assumptions (START HERE)'!$B$23:$E$26,
MATCH(MID(CELL("filename",$A$1),FIND("]",CELL("filename",$A$1))+1,255),'Assumptions (START HERE)'!$B$23:$B$26,0),
MATCH(L$3,'Assumptions (START HERE)'!$B$23:$E$23,0)),K91)</f>
        <v>1500</v>
      </c>
      <c r="M91" s="91"/>
      <c r="N91" s="23" cm="1">
        <f t="array" aca="1" ref="N91" ca="1">IF(ISBLANK(M91),
INDEX('Assumptions (START HERE)'!$B$23:$E$26,
MATCH(MID(CELL("filename",$A$1),FIND("]",CELL("filename",$A$1))+1,255),'Assumptions (START HERE)'!$B$23:$B$26,0),
MATCH(N$3,'Assumptions (START HERE)'!$B$23:$E$23,0)),M91)</f>
        <v>1550</v>
      </c>
      <c r="P91" s="23" cm="1">
        <f t="array" aca="1" ref="P91" ca="1">_xlfn.IFS($D91&lt;=P$7,0,$G91&gt;P$7,0,AND(P$7&gt;$G91,P$7&lt;$H91),$J91/12*0.5,$H91&lt;P$7,$J91/12)</f>
        <v>0</v>
      </c>
      <c r="Q91" s="23" cm="1">
        <f t="array" aca="1" ref="Q91" ca="1">_xlfn.IFS($D91&lt;=Q$7,0,$G91&gt;Q$7,0,AND(Q$7&gt;$G91,Q$7&lt;$H91),$J91/12*0.5,$H91&lt;Q$7,$J91/12)</f>
        <v>0</v>
      </c>
      <c r="R91" s="23" cm="1">
        <f t="array" aca="1" ref="R91" ca="1">_xlfn.IFS($D91&lt;=R$7,0,$G91&gt;R$7,0,AND(R$7&gt;$G91,R$7&lt;$H91),$J91/12*0.5,$H91&lt;R$7,$J91/12)</f>
        <v>0</v>
      </c>
      <c r="S91" s="23" cm="1">
        <f t="array" aca="1" ref="S91" ca="1">_xlfn.IFS($D91&lt;=S$7,0,$G91&gt;S$7,0,AND(S$7&gt;$G91,S$7&lt;$H91),$J91/12*0.5,$H91&lt;S$7,$J91/12)</f>
        <v>0</v>
      </c>
      <c r="T91" s="23" cm="1">
        <f t="array" aca="1" ref="T91" ca="1">_xlfn.IFS($D91&lt;=T$7,0,$G91&gt;T$7,0,AND(T$7&gt;$G91,T$7&lt;$H91),$J91/12*0.5,$H91&lt;T$7,$J91/12)</f>
        <v>0</v>
      </c>
      <c r="U91" s="23" cm="1">
        <f t="array" aca="1" ref="U91" ca="1">_xlfn.IFS($D91&lt;=U$7,0,$G91&gt;U$7,0,AND(U$7&gt;$G91,U$7&lt;$H91),$J91/12*0.5,$H91&lt;U$7,$J91/12)</f>
        <v>0</v>
      </c>
      <c r="V91" s="23" cm="1">
        <f t="array" aca="1" ref="V91" ca="1">_xlfn.IFS($D91&lt;=V$7,0,$G91&gt;V$7,0,AND(V$7&gt;$G91,V$7&lt;$H91),$J91/12*0.5,$H91&lt;V$7,$J91/12)</f>
        <v>0</v>
      </c>
      <c r="W91" s="23" cm="1">
        <f t="array" aca="1" ref="W91" ca="1">_xlfn.IFS($D91&lt;=W$7,0,$G91&gt;W$7,0,AND(W$7&gt;$G91,W$7&lt;$H91),$J91/12*0.5,$H91&lt;W$7,$J91/12)</f>
        <v>0</v>
      </c>
      <c r="X91" s="23" cm="1">
        <f t="array" aca="1" ref="X91" ca="1">_xlfn.IFS($D91&lt;=X$7,0,$G91&gt;X$7,0,AND(X$7&gt;$G91,X$7&lt;$H91),$J91/12*0.5,$H91&lt;X$7,$J91/12)</f>
        <v>0</v>
      </c>
      <c r="Y91" s="23" cm="1">
        <f t="array" aca="1" ref="Y91" ca="1">_xlfn.IFS($D91&lt;=Y$7,0,$G91&gt;Y$7,0,AND(Y$7&gt;$G91,Y$7&lt;$H91),$J91/12*0.5,$H91&lt;Y$7,$J91/12)</f>
        <v>0</v>
      </c>
      <c r="Z91" s="23" cm="1">
        <f t="array" aca="1" ref="Z91" ca="1">_xlfn.IFS($D91&lt;=Z$7,0,$G91&gt;Z$7,0,AND(Z$7&gt;$G91,Z$7&lt;$H91),$J91/12*0.5,$H91&lt;Z$7,$J91/12)</f>
        <v>0</v>
      </c>
      <c r="AA91" s="23" cm="1">
        <f t="array" aca="1" ref="AA91" ca="1">_xlfn.IFS($D91&lt;=AA$7,0,$G91&gt;AA$7,0,AND(AA$7&gt;$G91,AA$7&lt;$H91),$J91/12*0.5,$H91&lt;AA$7,$J91/12)</f>
        <v>0</v>
      </c>
      <c r="AB91" s="23" cm="1">
        <f t="array" aca="1" ref="AB91" ca="1">_xlfn.IFS($D91&lt;=AB$7,0,$G91&gt;AB$7,0,AND(AB$7&gt;$G91,AB$7&lt;$H91),$J91/12*0.5,$H91&lt;AB$7,$J91/12)</f>
        <v>0</v>
      </c>
      <c r="AC91" s="23" cm="1">
        <f t="array" aca="1" ref="AC91" ca="1">_xlfn.IFS($D91&lt;=AC$7,0,$G91&gt;AC$7,0,AND(AC$7&gt;$G91,AC$7&lt;$H91),$L91/12*0.5,$H91&lt;AC$7,$L91/12)</f>
        <v>0</v>
      </c>
      <c r="AD91" s="23" cm="1">
        <f t="array" aca="1" ref="AD91" ca="1">_xlfn.IFS($D91&lt;=AD$7,0,$G91&gt;AD$7,0,AND(AD$7&gt;$G91,AD$7&lt;$H91),$L91/12*0.5,$H91&lt;AD$7,$L91/12)</f>
        <v>0</v>
      </c>
      <c r="AE91" s="23" cm="1">
        <f t="array" aca="1" ref="AE91" ca="1">_xlfn.IFS($D91&lt;=AE$7,0,$G91&gt;AE$7,0,AND(AE$7&gt;$G91,AE$7&lt;$H91),$L91/12*0.5,$H91&lt;AE$7,$L91/12)</f>
        <v>0</v>
      </c>
      <c r="AF91" s="23" cm="1">
        <f t="array" aca="1" ref="AF91" ca="1">_xlfn.IFS($D91&lt;=AF$7,0,$G91&gt;AF$7,0,AND(AF$7&gt;$G91,AF$7&lt;$H91),$L91/12*0.5,$H91&lt;AF$7,$L91/12)</f>
        <v>0</v>
      </c>
      <c r="AG91" s="23" cm="1">
        <f t="array" aca="1" ref="AG91" ca="1">_xlfn.IFS($D91&lt;=AG$7,0,$G91&gt;AG$7,0,AND(AG$7&gt;$G91,AG$7&lt;$H91),$L91/12*0.5,$H91&lt;AG$7,$L91/12)</f>
        <v>0</v>
      </c>
      <c r="AH91" s="23" cm="1">
        <f t="array" aca="1" ref="AH91" ca="1">_xlfn.IFS($D91&lt;=AH$7,0,$G91&gt;AH$7,0,AND(AH$7&gt;$G91,AH$7&lt;$H91),$L91/12*0.5,$H91&lt;AH$7,$L91/12)</f>
        <v>0</v>
      </c>
      <c r="AI91" s="23" cm="1">
        <f t="array" aca="1" ref="AI91" ca="1">_xlfn.IFS($D91&lt;=AI$7,0,$G91&gt;AI$7,0,AND(AI$7&gt;$G91,AI$7&lt;$H91),$L91/12*0.5,$H91&lt;AI$7,$L91/12)</f>
        <v>0</v>
      </c>
      <c r="AJ91" s="23" cm="1">
        <f t="array" aca="1" ref="AJ91" ca="1">_xlfn.IFS($D91&lt;=AJ$7,0,$G91&gt;AJ$7,0,AND(AJ$7&gt;$G91,AJ$7&lt;$H91),$L91/12*0.5,$H91&lt;AJ$7,$L91/12)</f>
        <v>0</v>
      </c>
      <c r="AK91" s="23" cm="1">
        <f t="array" aca="1" ref="AK91" ca="1">_xlfn.IFS($D91&lt;=AK$7,0,$G91&gt;AK$7,0,AND(AK$7&gt;$G91,AK$7&lt;$H91),$L91/12*0.5,$H91&lt;AK$7,$L91/12)</f>
        <v>0</v>
      </c>
      <c r="AL91" s="23" cm="1">
        <f t="array" aca="1" ref="AL91" ca="1">_xlfn.IFS($D91&lt;=AL$7,0,$G91&gt;AL$7,0,AND(AL$7&gt;$G91,AL$7&lt;$H91),$L91/12*0.5,$H91&lt;AL$7,$L91/12)</f>
        <v>0</v>
      </c>
      <c r="AM91" s="23" cm="1">
        <f t="array" aca="1" ref="AM91" ca="1">_xlfn.IFS($D91&lt;=AM$7,0,$G91&gt;AM$7,0,AND(AM$7&gt;$G91,AM$7&lt;$H91),$L91/12*0.5,$H91&lt;AM$7,$L91/12)</f>
        <v>0</v>
      </c>
      <c r="AN91" s="23" cm="1">
        <f t="array" aca="1" ref="AN91" ca="1">_xlfn.IFS($D91&lt;=AN$7,0,$G91&gt;AN$7,0,AND(AN$7&gt;$G91,AN$7&lt;$H91),$L91/12*0.5,$H91&lt;AN$7,$L91/12)</f>
        <v>0</v>
      </c>
      <c r="AO91" s="23" cm="1">
        <f t="array" aca="1" ref="AO91" ca="1">_xlfn.IFS($D91&lt;=AO$7,0,$G91&gt;AO$7,0,AND(AO$7&gt;$G91,AO$7&lt;$H91),$N91/12*0.5,$H91&lt;AO$7,$N91/12)</f>
        <v>0</v>
      </c>
      <c r="AP91" s="23" cm="1">
        <f t="array" aca="1" ref="AP91" ca="1">_xlfn.IFS($D91&lt;=AP$7,0,$G91&gt;AP$7,0,AND(AP$7&gt;$G91,AP$7&lt;$H91),$N91/12*0.5,$H91&lt;AP$7,$N91/12)</f>
        <v>0</v>
      </c>
      <c r="AQ91" s="23" cm="1">
        <f t="array" aca="1" ref="AQ91" ca="1">_xlfn.IFS($D91&lt;=AQ$7,0,$G91&gt;AQ$7,0,AND(AQ$7&gt;$G91,AQ$7&lt;$H91),$N91/12*0.5,$H91&lt;AQ$7,$N91/12)</f>
        <v>0</v>
      </c>
      <c r="AR91" s="23" cm="1">
        <f t="array" aca="1" ref="AR91" ca="1">_xlfn.IFS($D91&lt;=AR$7,0,$G91&gt;AR$7,0,AND(AR$7&gt;$G91,AR$7&lt;$H91),$N91/12*0.5,$H91&lt;AR$7,$N91/12)</f>
        <v>0</v>
      </c>
      <c r="AS91" s="23" cm="1">
        <f t="array" aca="1" ref="AS91" ca="1">_xlfn.IFS($D91&lt;=AS$7,0,$G91&gt;AS$7,0,AND(AS$7&gt;$G91,AS$7&lt;$H91),$N91/12*0.5,$H91&lt;AS$7,$N91/12)</f>
        <v>0</v>
      </c>
      <c r="AT91" s="23" cm="1">
        <f t="array" aca="1" ref="AT91" ca="1">_xlfn.IFS($D91&lt;=AT$7,0,$G91&gt;AT$7,0,AND(AT$7&gt;$G91,AT$7&lt;$H91),$N91/12*0.5,$H91&lt;AT$7,$N91/12)</f>
        <v>0</v>
      </c>
      <c r="AU91" s="23" cm="1">
        <f t="array" aca="1" ref="AU91" ca="1">_xlfn.IFS($D91&lt;=AU$7,0,$G91&gt;AU$7,0,AND(AU$7&gt;$G91,AU$7&lt;$H91),$N91/12*0.5,$H91&lt;AU$7,$N91/12)</f>
        <v>0</v>
      </c>
      <c r="AV91" s="23" cm="1">
        <f t="array" aca="1" ref="AV91" ca="1">_xlfn.IFS($D91&lt;=AV$7,0,$G91&gt;AV$7,0,AND(AV$7&gt;$G91,AV$7&lt;$H91),$N91/12*0.5,$H91&lt;AV$7,$N91/12)</f>
        <v>64.583333333333329</v>
      </c>
      <c r="AW91" s="23" cm="1">
        <f t="array" aca="1" ref="AW91" ca="1">_xlfn.IFS($D91&lt;=AW$7,0,$G91&gt;AW$7,0,AND(AW$7&gt;$G91,AW$7&lt;$H91),$N91/12*0.5,$H91&lt;AW$7,$N91/12)</f>
        <v>64.583333333333329</v>
      </c>
      <c r="AX91" s="23" cm="1">
        <f t="array" aca="1" ref="AX91" ca="1">_xlfn.IFS($D91&lt;=AX$7,0,$G91&gt;AX$7,0,AND(AX$7&gt;$G91,AX$7&lt;$H91),$N91/12*0.5,$H91&lt;AX$7,$N91/12)</f>
        <v>64.583333333333329</v>
      </c>
      <c r="AY91" s="23" cm="1">
        <f t="array" aca="1" ref="AY91" ca="1">_xlfn.IFS($D91&lt;=AY$7,0,$G91&gt;AY$7,0,AND(AY$7&gt;$G91,AY$7&lt;$H91),$N91/12*0.5,$H91&lt;AY$7,$N91/12)</f>
        <v>129.16666666666666</v>
      </c>
    </row>
    <row r="92" spans="2:51" ht="13" x14ac:dyDescent="0.15">
      <c r="B92" s="87">
        <v>85</v>
      </c>
      <c r="C92" s="87" t="s">
        <v>30</v>
      </c>
      <c r="D92" s="88" t="s">
        <v>15</v>
      </c>
      <c r="E92" s="110">
        <v>46433</v>
      </c>
      <c r="F92" s="108" t="s">
        <v>7</v>
      </c>
      <c r="G92" s="21">
        <f>E92+'Assumptions (START HERE)'!$C$17</f>
        <v>46613</v>
      </c>
      <c r="H92" s="21">
        <f>E92+'Assumptions (START HERE)'!$C$18</f>
        <v>46703</v>
      </c>
      <c r="I92" s="91"/>
      <c r="J92" s="23" cm="1">
        <f t="array" aca="1" ref="J92" ca="1">IF(ISBLANK(I92),
INDEX('Assumptions (START HERE)'!$B$23:$E$26,
MATCH(MID(CELL("filename",$A$1),FIND("]",CELL("filename",$A$1))+1,255),'Assumptions (START HERE)'!$B$23:$B$26,0),
MATCH(J$3,'Assumptions (START HERE)'!$B$23:$E$23,0)),I92)</f>
        <v>1350</v>
      </c>
      <c r="K92" s="91"/>
      <c r="L92" s="23" cm="1">
        <f t="array" aca="1" ref="L92" ca="1">IF(ISBLANK(K92),
INDEX('Assumptions (START HERE)'!$B$23:$E$26,
MATCH(MID(CELL("filename",$A$1),FIND("]",CELL("filename",$A$1))+1,255),'Assumptions (START HERE)'!$B$23:$B$26,0),
MATCH(L$3,'Assumptions (START HERE)'!$B$23:$E$23,0)),K92)</f>
        <v>1500</v>
      </c>
      <c r="M92" s="91"/>
      <c r="N92" s="23" cm="1">
        <f t="array" aca="1" ref="N92" ca="1">IF(ISBLANK(M92),
INDEX('Assumptions (START HERE)'!$B$23:$E$26,
MATCH(MID(CELL("filename",$A$1),FIND("]",CELL("filename",$A$1))+1,255),'Assumptions (START HERE)'!$B$23:$B$26,0),
MATCH(N$3,'Assumptions (START HERE)'!$B$23:$E$23,0)),M92)</f>
        <v>1550</v>
      </c>
      <c r="P92" s="23" cm="1">
        <f t="array" aca="1" ref="P92" ca="1">_xlfn.IFS($D92&lt;=P$7,0,$G92&gt;P$7,0,AND(P$7&gt;$G92,P$7&lt;$H92),$J92/12*0.5,$H92&lt;P$7,$J92/12)</f>
        <v>0</v>
      </c>
      <c r="Q92" s="23" cm="1">
        <f t="array" aca="1" ref="Q92" ca="1">_xlfn.IFS($D92&lt;=Q$7,0,$G92&gt;Q$7,0,AND(Q$7&gt;$G92,Q$7&lt;$H92),$J92/12*0.5,$H92&lt;Q$7,$J92/12)</f>
        <v>0</v>
      </c>
      <c r="R92" s="23" cm="1">
        <f t="array" aca="1" ref="R92" ca="1">_xlfn.IFS($D92&lt;=R$7,0,$G92&gt;R$7,0,AND(R$7&gt;$G92,R$7&lt;$H92),$J92/12*0.5,$H92&lt;R$7,$J92/12)</f>
        <v>0</v>
      </c>
      <c r="S92" s="23" cm="1">
        <f t="array" aca="1" ref="S92" ca="1">_xlfn.IFS($D92&lt;=S$7,0,$G92&gt;S$7,0,AND(S$7&gt;$G92,S$7&lt;$H92),$J92/12*0.5,$H92&lt;S$7,$J92/12)</f>
        <v>0</v>
      </c>
      <c r="T92" s="23" cm="1">
        <f t="array" aca="1" ref="T92" ca="1">_xlfn.IFS($D92&lt;=T$7,0,$G92&gt;T$7,0,AND(T$7&gt;$G92,T$7&lt;$H92),$J92/12*0.5,$H92&lt;T$7,$J92/12)</f>
        <v>0</v>
      </c>
      <c r="U92" s="23" cm="1">
        <f t="array" aca="1" ref="U92" ca="1">_xlfn.IFS($D92&lt;=U$7,0,$G92&gt;U$7,0,AND(U$7&gt;$G92,U$7&lt;$H92),$J92/12*0.5,$H92&lt;U$7,$J92/12)</f>
        <v>0</v>
      </c>
      <c r="V92" s="23" cm="1">
        <f t="array" aca="1" ref="V92" ca="1">_xlfn.IFS($D92&lt;=V$7,0,$G92&gt;V$7,0,AND(V$7&gt;$G92,V$7&lt;$H92),$J92/12*0.5,$H92&lt;V$7,$J92/12)</f>
        <v>0</v>
      </c>
      <c r="W92" s="23" cm="1">
        <f t="array" aca="1" ref="W92" ca="1">_xlfn.IFS($D92&lt;=W$7,0,$G92&gt;W$7,0,AND(W$7&gt;$G92,W$7&lt;$H92),$J92/12*0.5,$H92&lt;W$7,$J92/12)</f>
        <v>0</v>
      </c>
      <c r="X92" s="23" cm="1">
        <f t="array" aca="1" ref="X92" ca="1">_xlfn.IFS($D92&lt;=X$7,0,$G92&gt;X$7,0,AND(X$7&gt;$G92,X$7&lt;$H92),$J92/12*0.5,$H92&lt;X$7,$J92/12)</f>
        <v>0</v>
      </c>
      <c r="Y92" s="23" cm="1">
        <f t="array" aca="1" ref="Y92" ca="1">_xlfn.IFS($D92&lt;=Y$7,0,$G92&gt;Y$7,0,AND(Y$7&gt;$G92,Y$7&lt;$H92),$J92/12*0.5,$H92&lt;Y$7,$J92/12)</f>
        <v>0</v>
      </c>
      <c r="Z92" s="23" cm="1">
        <f t="array" aca="1" ref="Z92" ca="1">_xlfn.IFS($D92&lt;=Z$7,0,$G92&gt;Z$7,0,AND(Z$7&gt;$G92,Z$7&lt;$H92),$J92/12*0.5,$H92&lt;Z$7,$J92/12)</f>
        <v>0</v>
      </c>
      <c r="AA92" s="23" cm="1">
        <f t="array" aca="1" ref="AA92" ca="1">_xlfn.IFS($D92&lt;=AA$7,0,$G92&gt;AA$7,0,AND(AA$7&gt;$G92,AA$7&lt;$H92),$J92/12*0.5,$H92&lt;AA$7,$J92/12)</f>
        <v>0</v>
      </c>
      <c r="AB92" s="23" cm="1">
        <f t="array" aca="1" ref="AB92" ca="1">_xlfn.IFS($D92&lt;=AB$7,0,$G92&gt;AB$7,0,AND(AB$7&gt;$G92,AB$7&lt;$H92),$J92/12*0.5,$H92&lt;AB$7,$J92/12)</f>
        <v>0</v>
      </c>
      <c r="AC92" s="23" cm="1">
        <f t="array" aca="1" ref="AC92" ca="1">_xlfn.IFS($D92&lt;=AC$7,0,$G92&gt;AC$7,0,AND(AC$7&gt;$G92,AC$7&lt;$H92),$L92/12*0.5,$H92&lt;AC$7,$L92/12)</f>
        <v>0</v>
      </c>
      <c r="AD92" s="23" cm="1">
        <f t="array" aca="1" ref="AD92" ca="1">_xlfn.IFS($D92&lt;=AD$7,0,$G92&gt;AD$7,0,AND(AD$7&gt;$G92,AD$7&lt;$H92),$L92/12*0.5,$H92&lt;AD$7,$L92/12)</f>
        <v>0</v>
      </c>
      <c r="AE92" s="23" cm="1">
        <f t="array" aca="1" ref="AE92" ca="1">_xlfn.IFS($D92&lt;=AE$7,0,$G92&gt;AE$7,0,AND(AE$7&gt;$G92,AE$7&lt;$H92),$L92/12*0.5,$H92&lt;AE$7,$L92/12)</f>
        <v>0</v>
      </c>
      <c r="AF92" s="23" cm="1">
        <f t="array" aca="1" ref="AF92" ca="1">_xlfn.IFS($D92&lt;=AF$7,0,$G92&gt;AF$7,0,AND(AF$7&gt;$G92,AF$7&lt;$H92),$L92/12*0.5,$H92&lt;AF$7,$L92/12)</f>
        <v>0</v>
      </c>
      <c r="AG92" s="23" cm="1">
        <f t="array" aca="1" ref="AG92" ca="1">_xlfn.IFS($D92&lt;=AG$7,0,$G92&gt;AG$7,0,AND(AG$7&gt;$G92,AG$7&lt;$H92),$L92/12*0.5,$H92&lt;AG$7,$L92/12)</f>
        <v>0</v>
      </c>
      <c r="AH92" s="23" cm="1">
        <f t="array" aca="1" ref="AH92" ca="1">_xlfn.IFS($D92&lt;=AH$7,0,$G92&gt;AH$7,0,AND(AH$7&gt;$G92,AH$7&lt;$H92),$L92/12*0.5,$H92&lt;AH$7,$L92/12)</f>
        <v>0</v>
      </c>
      <c r="AI92" s="23" cm="1">
        <f t="array" aca="1" ref="AI92" ca="1">_xlfn.IFS($D92&lt;=AI$7,0,$G92&gt;AI$7,0,AND(AI$7&gt;$G92,AI$7&lt;$H92),$L92/12*0.5,$H92&lt;AI$7,$L92/12)</f>
        <v>0</v>
      </c>
      <c r="AJ92" s="23" cm="1">
        <f t="array" aca="1" ref="AJ92" ca="1">_xlfn.IFS($D92&lt;=AJ$7,0,$G92&gt;AJ$7,0,AND(AJ$7&gt;$G92,AJ$7&lt;$H92),$L92/12*0.5,$H92&lt;AJ$7,$L92/12)</f>
        <v>0</v>
      </c>
      <c r="AK92" s="23" cm="1">
        <f t="array" aca="1" ref="AK92" ca="1">_xlfn.IFS($D92&lt;=AK$7,0,$G92&gt;AK$7,0,AND(AK$7&gt;$G92,AK$7&lt;$H92),$L92/12*0.5,$H92&lt;AK$7,$L92/12)</f>
        <v>0</v>
      </c>
      <c r="AL92" s="23" cm="1">
        <f t="array" aca="1" ref="AL92" ca="1">_xlfn.IFS($D92&lt;=AL$7,0,$G92&gt;AL$7,0,AND(AL$7&gt;$G92,AL$7&lt;$H92),$L92/12*0.5,$H92&lt;AL$7,$L92/12)</f>
        <v>0</v>
      </c>
      <c r="AM92" s="23" cm="1">
        <f t="array" aca="1" ref="AM92" ca="1">_xlfn.IFS($D92&lt;=AM$7,0,$G92&gt;AM$7,0,AND(AM$7&gt;$G92,AM$7&lt;$H92),$L92/12*0.5,$H92&lt;AM$7,$L92/12)</f>
        <v>0</v>
      </c>
      <c r="AN92" s="23" cm="1">
        <f t="array" aca="1" ref="AN92" ca="1">_xlfn.IFS($D92&lt;=AN$7,0,$G92&gt;AN$7,0,AND(AN$7&gt;$G92,AN$7&lt;$H92),$L92/12*0.5,$H92&lt;AN$7,$L92/12)</f>
        <v>0</v>
      </c>
      <c r="AO92" s="23" cm="1">
        <f t="array" aca="1" ref="AO92" ca="1">_xlfn.IFS($D92&lt;=AO$7,0,$G92&gt;AO$7,0,AND(AO$7&gt;$G92,AO$7&lt;$H92),$N92/12*0.5,$H92&lt;AO$7,$N92/12)</f>
        <v>0</v>
      </c>
      <c r="AP92" s="23" cm="1">
        <f t="array" aca="1" ref="AP92" ca="1">_xlfn.IFS($D92&lt;=AP$7,0,$G92&gt;AP$7,0,AND(AP$7&gt;$G92,AP$7&lt;$H92),$N92/12*0.5,$H92&lt;AP$7,$N92/12)</f>
        <v>0</v>
      </c>
      <c r="AQ92" s="23" cm="1">
        <f t="array" aca="1" ref="AQ92" ca="1">_xlfn.IFS($D92&lt;=AQ$7,0,$G92&gt;AQ$7,0,AND(AQ$7&gt;$G92,AQ$7&lt;$H92),$N92/12*0.5,$H92&lt;AQ$7,$N92/12)</f>
        <v>0</v>
      </c>
      <c r="AR92" s="23" cm="1">
        <f t="array" aca="1" ref="AR92" ca="1">_xlfn.IFS($D92&lt;=AR$7,0,$G92&gt;AR$7,0,AND(AR$7&gt;$G92,AR$7&lt;$H92),$N92/12*0.5,$H92&lt;AR$7,$N92/12)</f>
        <v>0</v>
      </c>
      <c r="AS92" s="23" cm="1">
        <f t="array" aca="1" ref="AS92" ca="1">_xlfn.IFS($D92&lt;=AS$7,0,$G92&gt;AS$7,0,AND(AS$7&gt;$G92,AS$7&lt;$H92),$N92/12*0.5,$H92&lt;AS$7,$N92/12)</f>
        <v>0</v>
      </c>
      <c r="AT92" s="23" cm="1">
        <f t="array" aca="1" ref="AT92" ca="1">_xlfn.IFS($D92&lt;=AT$7,0,$G92&gt;AT$7,0,AND(AT$7&gt;$G92,AT$7&lt;$H92),$N92/12*0.5,$H92&lt;AT$7,$N92/12)</f>
        <v>0</v>
      </c>
      <c r="AU92" s="23" cm="1">
        <f t="array" aca="1" ref="AU92" ca="1">_xlfn.IFS($D92&lt;=AU$7,0,$G92&gt;AU$7,0,AND(AU$7&gt;$G92,AU$7&lt;$H92),$N92/12*0.5,$H92&lt;AU$7,$N92/12)</f>
        <v>0</v>
      </c>
      <c r="AV92" s="23" cm="1">
        <f t="array" aca="1" ref="AV92" ca="1">_xlfn.IFS($D92&lt;=AV$7,0,$G92&gt;AV$7,0,AND(AV$7&gt;$G92,AV$7&lt;$H92),$N92/12*0.5,$H92&lt;AV$7,$N92/12)</f>
        <v>64.583333333333329</v>
      </c>
      <c r="AW92" s="23" cm="1">
        <f t="array" aca="1" ref="AW92" ca="1">_xlfn.IFS($D92&lt;=AW$7,0,$G92&gt;AW$7,0,AND(AW$7&gt;$G92,AW$7&lt;$H92),$N92/12*0.5,$H92&lt;AW$7,$N92/12)</f>
        <v>64.583333333333329</v>
      </c>
      <c r="AX92" s="23" cm="1">
        <f t="array" aca="1" ref="AX92" ca="1">_xlfn.IFS($D92&lt;=AX$7,0,$G92&gt;AX$7,0,AND(AX$7&gt;$G92,AX$7&lt;$H92),$N92/12*0.5,$H92&lt;AX$7,$N92/12)</f>
        <v>64.583333333333329</v>
      </c>
      <c r="AY92" s="23" cm="1">
        <f t="array" aca="1" ref="AY92" ca="1">_xlfn.IFS($D92&lt;=AY$7,0,$G92&gt;AY$7,0,AND(AY$7&gt;$G92,AY$7&lt;$H92),$N92/12*0.5,$H92&lt;AY$7,$N92/12)</f>
        <v>129.16666666666666</v>
      </c>
    </row>
    <row r="93" spans="2:51" ht="13" x14ac:dyDescent="0.15">
      <c r="B93" s="87">
        <v>86</v>
      </c>
      <c r="C93" s="87" t="s">
        <v>30</v>
      </c>
      <c r="D93" s="88" t="s">
        <v>15</v>
      </c>
      <c r="E93" s="110">
        <v>46433</v>
      </c>
      <c r="F93" s="108" t="s">
        <v>7</v>
      </c>
      <c r="G93" s="21">
        <f>E93+'Assumptions (START HERE)'!$C$17</f>
        <v>46613</v>
      </c>
      <c r="H93" s="21">
        <f>E93+'Assumptions (START HERE)'!$C$18</f>
        <v>46703</v>
      </c>
      <c r="I93" s="91"/>
      <c r="J93" s="23" cm="1">
        <f t="array" aca="1" ref="J93" ca="1">IF(ISBLANK(I93),
INDEX('Assumptions (START HERE)'!$B$23:$E$26,
MATCH(MID(CELL("filename",$A$1),FIND("]",CELL("filename",$A$1))+1,255),'Assumptions (START HERE)'!$B$23:$B$26,0),
MATCH(J$3,'Assumptions (START HERE)'!$B$23:$E$23,0)),I93)</f>
        <v>1350</v>
      </c>
      <c r="K93" s="91"/>
      <c r="L93" s="23" cm="1">
        <f t="array" aca="1" ref="L93" ca="1">IF(ISBLANK(K93),
INDEX('Assumptions (START HERE)'!$B$23:$E$26,
MATCH(MID(CELL("filename",$A$1),FIND("]",CELL("filename",$A$1))+1,255),'Assumptions (START HERE)'!$B$23:$B$26,0),
MATCH(L$3,'Assumptions (START HERE)'!$B$23:$E$23,0)),K93)</f>
        <v>1500</v>
      </c>
      <c r="M93" s="91"/>
      <c r="N93" s="23" cm="1">
        <f t="array" aca="1" ref="N93" ca="1">IF(ISBLANK(M93),
INDEX('Assumptions (START HERE)'!$B$23:$E$26,
MATCH(MID(CELL("filename",$A$1),FIND("]",CELL("filename",$A$1))+1,255),'Assumptions (START HERE)'!$B$23:$B$26,0),
MATCH(N$3,'Assumptions (START HERE)'!$B$23:$E$23,0)),M93)</f>
        <v>1550</v>
      </c>
      <c r="P93" s="23" cm="1">
        <f t="array" aca="1" ref="P93" ca="1">_xlfn.IFS($D93&lt;=P$7,0,$G93&gt;P$7,0,AND(P$7&gt;$G93,P$7&lt;$H93),$J93/12*0.5,$H93&lt;P$7,$J93/12)</f>
        <v>0</v>
      </c>
      <c r="Q93" s="23" cm="1">
        <f t="array" aca="1" ref="Q93" ca="1">_xlfn.IFS($D93&lt;=Q$7,0,$G93&gt;Q$7,0,AND(Q$7&gt;$G93,Q$7&lt;$H93),$J93/12*0.5,$H93&lt;Q$7,$J93/12)</f>
        <v>0</v>
      </c>
      <c r="R93" s="23" cm="1">
        <f t="array" aca="1" ref="R93" ca="1">_xlfn.IFS($D93&lt;=R$7,0,$G93&gt;R$7,0,AND(R$7&gt;$G93,R$7&lt;$H93),$J93/12*0.5,$H93&lt;R$7,$J93/12)</f>
        <v>0</v>
      </c>
      <c r="S93" s="23" cm="1">
        <f t="array" aca="1" ref="S93" ca="1">_xlfn.IFS($D93&lt;=S$7,0,$G93&gt;S$7,0,AND(S$7&gt;$G93,S$7&lt;$H93),$J93/12*0.5,$H93&lt;S$7,$J93/12)</f>
        <v>0</v>
      </c>
      <c r="T93" s="23" cm="1">
        <f t="array" aca="1" ref="T93" ca="1">_xlfn.IFS($D93&lt;=T$7,0,$G93&gt;T$7,0,AND(T$7&gt;$G93,T$7&lt;$H93),$J93/12*0.5,$H93&lt;T$7,$J93/12)</f>
        <v>0</v>
      </c>
      <c r="U93" s="23" cm="1">
        <f t="array" aca="1" ref="U93" ca="1">_xlfn.IFS($D93&lt;=U$7,0,$G93&gt;U$7,0,AND(U$7&gt;$G93,U$7&lt;$H93),$J93/12*0.5,$H93&lt;U$7,$J93/12)</f>
        <v>0</v>
      </c>
      <c r="V93" s="23" cm="1">
        <f t="array" aca="1" ref="V93" ca="1">_xlfn.IFS($D93&lt;=V$7,0,$G93&gt;V$7,0,AND(V$7&gt;$G93,V$7&lt;$H93),$J93/12*0.5,$H93&lt;V$7,$J93/12)</f>
        <v>0</v>
      </c>
      <c r="W93" s="23" cm="1">
        <f t="array" aca="1" ref="W93" ca="1">_xlfn.IFS($D93&lt;=W$7,0,$G93&gt;W$7,0,AND(W$7&gt;$G93,W$7&lt;$H93),$J93/12*0.5,$H93&lt;W$7,$J93/12)</f>
        <v>0</v>
      </c>
      <c r="X93" s="23" cm="1">
        <f t="array" aca="1" ref="X93" ca="1">_xlfn.IFS($D93&lt;=X$7,0,$G93&gt;X$7,0,AND(X$7&gt;$G93,X$7&lt;$H93),$J93/12*0.5,$H93&lt;X$7,$J93/12)</f>
        <v>0</v>
      </c>
      <c r="Y93" s="23" cm="1">
        <f t="array" aca="1" ref="Y93" ca="1">_xlfn.IFS($D93&lt;=Y$7,0,$G93&gt;Y$7,0,AND(Y$7&gt;$G93,Y$7&lt;$H93),$J93/12*0.5,$H93&lt;Y$7,$J93/12)</f>
        <v>0</v>
      </c>
      <c r="Z93" s="23" cm="1">
        <f t="array" aca="1" ref="Z93" ca="1">_xlfn.IFS($D93&lt;=Z$7,0,$G93&gt;Z$7,0,AND(Z$7&gt;$G93,Z$7&lt;$H93),$J93/12*0.5,$H93&lt;Z$7,$J93/12)</f>
        <v>0</v>
      </c>
      <c r="AA93" s="23" cm="1">
        <f t="array" aca="1" ref="AA93" ca="1">_xlfn.IFS($D93&lt;=AA$7,0,$G93&gt;AA$7,0,AND(AA$7&gt;$G93,AA$7&lt;$H93),$J93/12*0.5,$H93&lt;AA$7,$J93/12)</f>
        <v>0</v>
      </c>
      <c r="AB93" s="23" cm="1">
        <f t="array" aca="1" ref="AB93" ca="1">_xlfn.IFS($D93&lt;=AB$7,0,$G93&gt;AB$7,0,AND(AB$7&gt;$G93,AB$7&lt;$H93),$J93/12*0.5,$H93&lt;AB$7,$J93/12)</f>
        <v>0</v>
      </c>
      <c r="AC93" s="23" cm="1">
        <f t="array" aca="1" ref="AC93" ca="1">_xlfn.IFS($D93&lt;=AC$7,0,$G93&gt;AC$7,0,AND(AC$7&gt;$G93,AC$7&lt;$H93),$L93/12*0.5,$H93&lt;AC$7,$L93/12)</f>
        <v>0</v>
      </c>
      <c r="AD93" s="23" cm="1">
        <f t="array" aca="1" ref="AD93" ca="1">_xlfn.IFS($D93&lt;=AD$7,0,$G93&gt;AD$7,0,AND(AD$7&gt;$G93,AD$7&lt;$H93),$L93/12*0.5,$H93&lt;AD$7,$L93/12)</f>
        <v>0</v>
      </c>
      <c r="AE93" s="23" cm="1">
        <f t="array" aca="1" ref="AE93" ca="1">_xlfn.IFS($D93&lt;=AE$7,0,$G93&gt;AE$7,0,AND(AE$7&gt;$G93,AE$7&lt;$H93),$L93/12*0.5,$H93&lt;AE$7,$L93/12)</f>
        <v>0</v>
      </c>
      <c r="AF93" s="23" cm="1">
        <f t="array" aca="1" ref="AF93" ca="1">_xlfn.IFS($D93&lt;=AF$7,0,$G93&gt;AF$7,0,AND(AF$7&gt;$G93,AF$7&lt;$H93),$L93/12*0.5,$H93&lt;AF$7,$L93/12)</f>
        <v>0</v>
      </c>
      <c r="AG93" s="23" cm="1">
        <f t="array" aca="1" ref="AG93" ca="1">_xlfn.IFS($D93&lt;=AG$7,0,$G93&gt;AG$7,0,AND(AG$7&gt;$G93,AG$7&lt;$H93),$L93/12*0.5,$H93&lt;AG$7,$L93/12)</f>
        <v>0</v>
      </c>
      <c r="AH93" s="23" cm="1">
        <f t="array" aca="1" ref="AH93" ca="1">_xlfn.IFS($D93&lt;=AH$7,0,$G93&gt;AH$7,0,AND(AH$7&gt;$G93,AH$7&lt;$H93),$L93/12*0.5,$H93&lt;AH$7,$L93/12)</f>
        <v>0</v>
      </c>
      <c r="AI93" s="23" cm="1">
        <f t="array" aca="1" ref="AI93" ca="1">_xlfn.IFS($D93&lt;=AI$7,0,$G93&gt;AI$7,0,AND(AI$7&gt;$G93,AI$7&lt;$H93),$L93/12*0.5,$H93&lt;AI$7,$L93/12)</f>
        <v>0</v>
      </c>
      <c r="AJ93" s="23" cm="1">
        <f t="array" aca="1" ref="AJ93" ca="1">_xlfn.IFS($D93&lt;=AJ$7,0,$G93&gt;AJ$7,0,AND(AJ$7&gt;$G93,AJ$7&lt;$H93),$L93/12*0.5,$H93&lt;AJ$7,$L93/12)</f>
        <v>0</v>
      </c>
      <c r="AK93" s="23" cm="1">
        <f t="array" aca="1" ref="AK93" ca="1">_xlfn.IFS($D93&lt;=AK$7,0,$G93&gt;AK$7,0,AND(AK$7&gt;$G93,AK$7&lt;$H93),$L93/12*0.5,$H93&lt;AK$7,$L93/12)</f>
        <v>0</v>
      </c>
      <c r="AL93" s="23" cm="1">
        <f t="array" aca="1" ref="AL93" ca="1">_xlfn.IFS($D93&lt;=AL$7,0,$G93&gt;AL$7,0,AND(AL$7&gt;$G93,AL$7&lt;$H93),$L93/12*0.5,$H93&lt;AL$7,$L93/12)</f>
        <v>0</v>
      </c>
      <c r="AM93" s="23" cm="1">
        <f t="array" aca="1" ref="AM93" ca="1">_xlfn.IFS($D93&lt;=AM$7,0,$G93&gt;AM$7,0,AND(AM$7&gt;$G93,AM$7&lt;$H93),$L93/12*0.5,$H93&lt;AM$7,$L93/12)</f>
        <v>0</v>
      </c>
      <c r="AN93" s="23" cm="1">
        <f t="array" aca="1" ref="AN93" ca="1">_xlfn.IFS($D93&lt;=AN$7,0,$G93&gt;AN$7,0,AND(AN$7&gt;$G93,AN$7&lt;$H93),$L93/12*0.5,$H93&lt;AN$7,$L93/12)</f>
        <v>0</v>
      </c>
      <c r="AO93" s="23" cm="1">
        <f t="array" aca="1" ref="AO93" ca="1">_xlfn.IFS($D93&lt;=AO$7,0,$G93&gt;AO$7,0,AND(AO$7&gt;$G93,AO$7&lt;$H93),$N93/12*0.5,$H93&lt;AO$7,$N93/12)</f>
        <v>0</v>
      </c>
      <c r="AP93" s="23" cm="1">
        <f t="array" aca="1" ref="AP93" ca="1">_xlfn.IFS($D93&lt;=AP$7,0,$G93&gt;AP$7,0,AND(AP$7&gt;$G93,AP$7&lt;$H93),$N93/12*0.5,$H93&lt;AP$7,$N93/12)</f>
        <v>0</v>
      </c>
      <c r="AQ93" s="23" cm="1">
        <f t="array" aca="1" ref="AQ93" ca="1">_xlfn.IFS($D93&lt;=AQ$7,0,$G93&gt;AQ$7,0,AND(AQ$7&gt;$G93,AQ$7&lt;$H93),$N93/12*0.5,$H93&lt;AQ$7,$N93/12)</f>
        <v>0</v>
      </c>
      <c r="AR93" s="23" cm="1">
        <f t="array" aca="1" ref="AR93" ca="1">_xlfn.IFS($D93&lt;=AR$7,0,$G93&gt;AR$7,0,AND(AR$7&gt;$G93,AR$7&lt;$H93),$N93/12*0.5,$H93&lt;AR$7,$N93/12)</f>
        <v>0</v>
      </c>
      <c r="AS93" s="23" cm="1">
        <f t="array" aca="1" ref="AS93" ca="1">_xlfn.IFS($D93&lt;=AS$7,0,$G93&gt;AS$7,0,AND(AS$7&gt;$G93,AS$7&lt;$H93),$N93/12*0.5,$H93&lt;AS$7,$N93/12)</f>
        <v>0</v>
      </c>
      <c r="AT93" s="23" cm="1">
        <f t="array" aca="1" ref="AT93" ca="1">_xlfn.IFS($D93&lt;=AT$7,0,$G93&gt;AT$7,0,AND(AT$7&gt;$G93,AT$7&lt;$H93),$N93/12*0.5,$H93&lt;AT$7,$N93/12)</f>
        <v>0</v>
      </c>
      <c r="AU93" s="23" cm="1">
        <f t="array" aca="1" ref="AU93" ca="1">_xlfn.IFS($D93&lt;=AU$7,0,$G93&gt;AU$7,0,AND(AU$7&gt;$G93,AU$7&lt;$H93),$N93/12*0.5,$H93&lt;AU$7,$N93/12)</f>
        <v>0</v>
      </c>
      <c r="AV93" s="23" cm="1">
        <f t="array" aca="1" ref="AV93" ca="1">_xlfn.IFS($D93&lt;=AV$7,0,$G93&gt;AV$7,0,AND(AV$7&gt;$G93,AV$7&lt;$H93),$N93/12*0.5,$H93&lt;AV$7,$N93/12)</f>
        <v>64.583333333333329</v>
      </c>
      <c r="AW93" s="23" cm="1">
        <f t="array" aca="1" ref="AW93" ca="1">_xlfn.IFS($D93&lt;=AW$7,0,$G93&gt;AW$7,0,AND(AW$7&gt;$G93,AW$7&lt;$H93),$N93/12*0.5,$H93&lt;AW$7,$N93/12)</f>
        <v>64.583333333333329</v>
      </c>
      <c r="AX93" s="23" cm="1">
        <f t="array" aca="1" ref="AX93" ca="1">_xlfn.IFS($D93&lt;=AX$7,0,$G93&gt;AX$7,0,AND(AX$7&gt;$G93,AX$7&lt;$H93),$N93/12*0.5,$H93&lt;AX$7,$N93/12)</f>
        <v>64.583333333333329</v>
      </c>
      <c r="AY93" s="23" cm="1">
        <f t="array" aca="1" ref="AY93" ca="1">_xlfn.IFS($D93&lt;=AY$7,0,$G93&gt;AY$7,0,AND(AY$7&gt;$G93,AY$7&lt;$H93),$N93/12*0.5,$H93&lt;AY$7,$N93/12)</f>
        <v>129.16666666666666</v>
      </c>
    </row>
    <row r="94" spans="2:51" ht="13" x14ac:dyDescent="0.15">
      <c r="B94" s="87">
        <v>87</v>
      </c>
      <c r="C94" s="87" t="s">
        <v>30</v>
      </c>
      <c r="D94" s="88" t="s">
        <v>15</v>
      </c>
      <c r="E94" s="110">
        <v>46433</v>
      </c>
      <c r="F94" s="108" t="s">
        <v>7</v>
      </c>
      <c r="G94" s="21">
        <f>E94+'Assumptions (START HERE)'!$C$17</f>
        <v>46613</v>
      </c>
      <c r="H94" s="21">
        <f>E94+'Assumptions (START HERE)'!$C$18</f>
        <v>46703</v>
      </c>
      <c r="I94" s="91"/>
      <c r="J94" s="23" cm="1">
        <f t="array" aca="1" ref="J94" ca="1">IF(ISBLANK(I94),
INDEX('Assumptions (START HERE)'!$B$23:$E$26,
MATCH(MID(CELL("filename",$A$1),FIND("]",CELL("filename",$A$1))+1,255),'Assumptions (START HERE)'!$B$23:$B$26,0),
MATCH(J$3,'Assumptions (START HERE)'!$B$23:$E$23,0)),I94)</f>
        <v>1350</v>
      </c>
      <c r="K94" s="91"/>
      <c r="L94" s="23" cm="1">
        <f t="array" aca="1" ref="L94" ca="1">IF(ISBLANK(K94),
INDEX('Assumptions (START HERE)'!$B$23:$E$26,
MATCH(MID(CELL("filename",$A$1),FIND("]",CELL("filename",$A$1))+1,255),'Assumptions (START HERE)'!$B$23:$B$26,0),
MATCH(L$3,'Assumptions (START HERE)'!$B$23:$E$23,0)),K94)</f>
        <v>1500</v>
      </c>
      <c r="M94" s="91"/>
      <c r="N94" s="23" cm="1">
        <f t="array" aca="1" ref="N94" ca="1">IF(ISBLANK(M94),
INDEX('Assumptions (START HERE)'!$B$23:$E$26,
MATCH(MID(CELL("filename",$A$1),FIND("]",CELL("filename",$A$1))+1,255),'Assumptions (START HERE)'!$B$23:$B$26,0),
MATCH(N$3,'Assumptions (START HERE)'!$B$23:$E$23,0)),M94)</f>
        <v>1550</v>
      </c>
      <c r="P94" s="23" cm="1">
        <f t="array" aca="1" ref="P94" ca="1">_xlfn.IFS($D94&lt;=P$7,0,$G94&gt;P$7,0,AND(P$7&gt;$G94,P$7&lt;$H94),$J94/12*0.5,$H94&lt;P$7,$J94/12)</f>
        <v>0</v>
      </c>
      <c r="Q94" s="23" cm="1">
        <f t="array" aca="1" ref="Q94" ca="1">_xlfn.IFS($D94&lt;=Q$7,0,$G94&gt;Q$7,0,AND(Q$7&gt;$G94,Q$7&lt;$H94),$J94/12*0.5,$H94&lt;Q$7,$J94/12)</f>
        <v>0</v>
      </c>
      <c r="R94" s="23" cm="1">
        <f t="array" aca="1" ref="R94" ca="1">_xlfn.IFS($D94&lt;=R$7,0,$G94&gt;R$7,0,AND(R$7&gt;$G94,R$7&lt;$H94),$J94/12*0.5,$H94&lt;R$7,$J94/12)</f>
        <v>0</v>
      </c>
      <c r="S94" s="23" cm="1">
        <f t="array" aca="1" ref="S94" ca="1">_xlfn.IFS($D94&lt;=S$7,0,$G94&gt;S$7,0,AND(S$7&gt;$G94,S$7&lt;$H94),$J94/12*0.5,$H94&lt;S$7,$J94/12)</f>
        <v>0</v>
      </c>
      <c r="T94" s="23" cm="1">
        <f t="array" aca="1" ref="T94" ca="1">_xlfn.IFS($D94&lt;=T$7,0,$G94&gt;T$7,0,AND(T$7&gt;$G94,T$7&lt;$H94),$J94/12*0.5,$H94&lt;T$7,$J94/12)</f>
        <v>0</v>
      </c>
      <c r="U94" s="23" cm="1">
        <f t="array" aca="1" ref="U94" ca="1">_xlfn.IFS($D94&lt;=U$7,0,$G94&gt;U$7,0,AND(U$7&gt;$G94,U$7&lt;$H94),$J94/12*0.5,$H94&lt;U$7,$J94/12)</f>
        <v>0</v>
      </c>
      <c r="V94" s="23" cm="1">
        <f t="array" aca="1" ref="V94" ca="1">_xlfn.IFS($D94&lt;=V$7,0,$G94&gt;V$7,0,AND(V$7&gt;$G94,V$7&lt;$H94),$J94/12*0.5,$H94&lt;V$7,$J94/12)</f>
        <v>0</v>
      </c>
      <c r="W94" s="23" cm="1">
        <f t="array" aca="1" ref="W94" ca="1">_xlfn.IFS($D94&lt;=W$7,0,$G94&gt;W$7,0,AND(W$7&gt;$G94,W$7&lt;$H94),$J94/12*0.5,$H94&lt;W$7,$J94/12)</f>
        <v>0</v>
      </c>
      <c r="X94" s="23" cm="1">
        <f t="array" aca="1" ref="X94" ca="1">_xlfn.IFS($D94&lt;=X$7,0,$G94&gt;X$7,0,AND(X$7&gt;$G94,X$7&lt;$H94),$J94/12*0.5,$H94&lt;X$7,$J94/12)</f>
        <v>0</v>
      </c>
      <c r="Y94" s="23" cm="1">
        <f t="array" aca="1" ref="Y94" ca="1">_xlfn.IFS($D94&lt;=Y$7,0,$G94&gt;Y$7,0,AND(Y$7&gt;$G94,Y$7&lt;$H94),$J94/12*0.5,$H94&lt;Y$7,$J94/12)</f>
        <v>0</v>
      </c>
      <c r="Z94" s="23" cm="1">
        <f t="array" aca="1" ref="Z94" ca="1">_xlfn.IFS($D94&lt;=Z$7,0,$G94&gt;Z$7,0,AND(Z$7&gt;$G94,Z$7&lt;$H94),$J94/12*0.5,$H94&lt;Z$7,$J94/12)</f>
        <v>0</v>
      </c>
      <c r="AA94" s="23" cm="1">
        <f t="array" aca="1" ref="AA94" ca="1">_xlfn.IFS($D94&lt;=AA$7,0,$G94&gt;AA$7,0,AND(AA$7&gt;$G94,AA$7&lt;$H94),$J94/12*0.5,$H94&lt;AA$7,$J94/12)</f>
        <v>0</v>
      </c>
      <c r="AB94" s="23" cm="1">
        <f t="array" aca="1" ref="AB94" ca="1">_xlfn.IFS($D94&lt;=AB$7,0,$G94&gt;AB$7,0,AND(AB$7&gt;$G94,AB$7&lt;$H94),$J94/12*0.5,$H94&lt;AB$7,$J94/12)</f>
        <v>0</v>
      </c>
      <c r="AC94" s="23" cm="1">
        <f t="array" aca="1" ref="AC94" ca="1">_xlfn.IFS($D94&lt;=AC$7,0,$G94&gt;AC$7,0,AND(AC$7&gt;$G94,AC$7&lt;$H94),$L94/12*0.5,$H94&lt;AC$7,$L94/12)</f>
        <v>0</v>
      </c>
      <c r="AD94" s="23" cm="1">
        <f t="array" aca="1" ref="AD94" ca="1">_xlfn.IFS($D94&lt;=AD$7,0,$G94&gt;AD$7,0,AND(AD$7&gt;$G94,AD$7&lt;$H94),$L94/12*0.5,$H94&lt;AD$7,$L94/12)</f>
        <v>0</v>
      </c>
      <c r="AE94" s="23" cm="1">
        <f t="array" aca="1" ref="AE94" ca="1">_xlfn.IFS($D94&lt;=AE$7,0,$G94&gt;AE$7,0,AND(AE$7&gt;$G94,AE$7&lt;$H94),$L94/12*0.5,$H94&lt;AE$7,$L94/12)</f>
        <v>0</v>
      </c>
      <c r="AF94" s="23" cm="1">
        <f t="array" aca="1" ref="AF94" ca="1">_xlfn.IFS($D94&lt;=AF$7,0,$G94&gt;AF$7,0,AND(AF$7&gt;$G94,AF$7&lt;$H94),$L94/12*0.5,$H94&lt;AF$7,$L94/12)</f>
        <v>0</v>
      </c>
      <c r="AG94" s="23" cm="1">
        <f t="array" aca="1" ref="AG94" ca="1">_xlfn.IFS($D94&lt;=AG$7,0,$G94&gt;AG$7,0,AND(AG$7&gt;$G94,AG$7&lt;$H94),$L94/12*0.5,$H94&lt;AG$7,$L94/12)</f>
        <v>0</v>
      </c>
      <c r="AH94" s="23" cm="1">
        <f t="array" aca="1" ref="AH94" ca="1">_xlfn.IFS($D94&lt;=AH$7,0,$G94&gt;AH$7,0,AND(AH$7&gt;$G94,AH$7&lt;$H94),$L94/12*0.5,$H94&lt;AH$7,$L94/12)</f>
        <v>0</v>
      </c>
      <c r="AI94" s="23" cm="1">
        <f t="array" aca="1" ref="AI94" ca="1">_xlfn.IFS($D94&lt;=AI$7,0,$G94&gt;AI$7,0,AND(AI$7&gt;$G94,AI$7&lt;$H94),$L94/12*0.5,$H94&lt;AI$7,$L94/12)</f>
        <v>0</v>
      </c>
      <c r="AJ94" s="23" cm="1">
        <f t="array" aca="1" ref="AJ94" ca="1">_xlfn.IFS($D94&lt;=AJ$7,0,$G94&gt;AJ$7,0,AND(AJ$7&gt;$G94,AJ$7&lt;$H94),$L94/12*0.5,$H94&lt;AJ$7,$L94/12)</f>
        <v>0</v>
      </c>
      <c r="AK94" s="23" cm="1">
        <f t="array" aca="1" ref="AK94" ca="1">_xlfn.IFS($D94&lt;=AK$7,0,$G94&gt;AK$7,0,AND(AK$7&gt;$G94,AK$7&lt;$H94),$L94/12*0.5,$H94&lt;AK$7,$L94/12)</f>
        <v>0</v>
      </c>
      <c r="AL94" s="23" cm="1">
        <f t="array" aca="1" ref="AL94" ca="1">_xlfn.IFS($D94&lt;=AL$7,0,$G94&gt;AL$7,0,AND(AL$7&gt;$G94,AL$7&lt;$H94),$L94/12*0.5,$H94&lt;AL$7,$L94/12)</f>
        <v>0</v>
      </c>
      <c r="AM94" s="23" cm="1">
        <f t="array" aca="1" ref="AM94" ca="1">_xlfn.IFS($D94&lt;=AM$7,0,$G94&gt;AM$7,0,AND(AM$7&gt;$G94,AM$7&lt;$H94),$L94/12*0.5,$H94&lt;AM$7,$L94/12)</f>
        <v>0</v>
      </c>
      <c r="AN94" s="23" cm="1">
        <f t="array" aca="1" ref="AN94" ca="1">_xlfn.IFS($D94&lt;=AN$7,0,$G94&gt;AN$7,0,AND(AN$7&gt;$G94,AN$7&lt;$H94),$L94/12*0.5,$H94&lt;AN$7,$L94/12)</f>
        <v>0</v>
      </c>
      <c r="AO94" s="23" cm="1">
        <f t="array" aca="1" ref="AO94" ca="1">_xlfn.IFS($D94&lt;=AO$7,0,$G94&gt;AO$7,0,AND(AO$7&gt;$G94,AO$7&lt;$H94),$N94/12*0.5,$H94&lt;AO$7,$N94/12)</f>
        <v>0</v>
      </c>
      <c r="AP94" s="23" cm="1">
        <f t="array" aca="1" ref="AP94" ca="1">_xlfn.IFS($D94&lt;=AP$7,0,$G94&gt;AP$7,0,AND(AP$7&gt;$G94,AP$7&lt;$H94),$N94/12*0.5,$H94&lt;AP$7,$N94/12)</f>
        <v>0</v>
      </c>
      <c r="AQ94" s="23" cm="1">
        <f t="array" aca="1" ref="AQ94" ca="1">_xlfn.IFS($D94&lt;=AQ$7,0,$G94&gt;AQ$7,0,AND(AQ$7&gt;$G94,AQ$7&lt;$H94),$N94/12*0.5,$H94&lt;AQ$7,$N94/12)</f>
        <v>0</v>
      </c>
      <c r="AR94" s="23" cm="1">
        <f t="array" aca="1" ref="AR94" ca="1">_xlfn.IFS($D94&lt;=AR$7,0,$G94&gt;AR$7,0,AND(AR$7&gt;$G94,AR$7&lt;$H94),$N94/12*0.5,$H94&lt;AR$7,$N94/12)</f>
        <v>0</v>
      </c>
      <c r="AS94" s="23" cm="1">
        <f t="array" aca="1" ref="AS94" ca="1">_xlfn.IFS($D94&lt;=AS$7,0,$G94&gt;AS$7,0,AND(AS$7&gt;$G94,AS$7&lt;$H94),$N94/12*0.5,$H94&lt;AS$7,$N94/12)</f>
        <v>0</v>
      </c>
      <c r="AT94" s="23" cm="1">
        <f t="array" aca="1" ref="AT94" ca="1">_xlfn.IFS($D94&lt;=AT$7,0,$G94&gt;AT$7,0,AND(AT$7&gt;$G94,AT$7&lt;$H94),$N94/12*0.5,$H94&lt;AT$7,$N94/12)</f>
        <v>0</v>
      </c>
      <c r="AU94" s="23" cm="1">
        <f t="array" aca="1" ref="AU94" ca="1">_xlfn.IFS($D94&lt;=AU$7,0,$G94&gt;AU$7,0,AND(AU$7&gt;$G94,AU$7&lt;$H94),$N94/12*0.5,$H94&lt;AU$7,$N94/12)</f>
        <v>0</v>
      </c>
      <c r="AV94" s="23" cm="1">
        <f t="array" aca="1" ref="AV94" ca="1">_xlfn.IFS($D94&lt;=AV$7,0,$G94&gt;AV$7,0,AND(AV$7&gt;$G94,AV$7&lt;$H94),$N94/12*0.5,$H94&lt;AV$7,$N94/12)</f>
        <v>64.583333333333329</v>
      </c>
      <c r="AW94" s="23" cm="1">
        <f t="array" aca="1" ref="AW94" ca="1">_xlfn.IFS($D94&lt;=AW$7,0,$G94&gt;AW$7,0,AND(AW$7&gt;$G94,AW$7&lt;$H94),$N94/12*0.5,$H94&lt;AW$7,$N94/12)</f>
        <v>64.583333333333329</v>
      </c>
      <c r="AX94" s="23" cm="1">
        <f t="array" aca="1" ref="AX94" ca="1">_xlfn.IFS($D94&lt;=AX$7,0,$G94&gt;AX$7,0,AND(AX$7&gt;$G94,AX$7&lt;$H94),$N94/12*0.5,$H94&lt;AX$7,$N94/12)</f>
        <v>64.583333333333329</v>
      </c>
      <c r="AY94" s="23" cm="1">
        <f t="array" aca="1" ref="AY94" ca="1">_xlfn.IFS($D94&lt;=AY$7,0,$G94&gt;AY$7,0,AND(AY$7&gt;$G94,AY$7&lt;$H94),$N94/12*0.5,$H94&lt;AY$7,$N94/12)</f>
        <v>129.16666666666666</v>
      </c>
    </row>
    <row r="95" spans="2:51" ht="13" x14ac:dyDescent="0.15">
      <c r="B95" s="87">
        <v>88</v>
      </c>
      <c r="C95" s="87" t="s">
        <v>30</v>
      </c>
      <c r="D95" s="88" t="s">
        <v>15</v>
      </c>
      <c r="E95" s="110">
        <v>46433</v>
      </c>
      <c r="F95" s="108" t="s">
        <v>7</v>
      </c>
      <c r="G95" s="21">
        <f>E95+'Assumptions (START HERE)'!$C$17</f>
        <v>46613</v>
      </c>
      <c r="H95" s="21">
        <f>E95+'Assumptions (START HERE)'!$C$18</f>
        <v>46703</v>
      </c>
      <c r="I95" s="91"/>
      <c r="J95" s="23" cm="1">
        <f t="array" aca="1" ref="J95" ca="1">IF(ISBLANK(I95),
INDEX('Assumptions (START HERE)'!$B$23:$E$26,
MATCH(MID(CELL("filename",$A$1),FIND("]",CELL("filename",$A$1))+1,255),'Assumptions (START HERE)'!$B$23:$B$26,0),
MATCH(J$3,'Assumptions (START HERE)'!$B$23:$E$23,0)),I95)</f>
        <v>1350</v>
      </c>
      <c r="K95" s="91"/>
      <c r="L95" s="23" cm="1">
        <f t="array" aca="1" ref="L95" ca="1">IF(ISBLANK(K95),
INDEX('Assumptions (START HERE)'!$B$23:$E$26,
MATCH(MID(CELL("filename",$A$1),FIND("]",CELL("filename",$A$1))+1,255),'Assumptions (START HERE)'!$B$23:$B$26,0),
MATCH(L$3,'Assumptions (START HERE)'!$B$23:$E$23,0)),K95)</f>
        <v>1500</v>
      </c>
      <c r="M95" s="91"/>
      <c r="N95" s="23" cm="1">
        <f t="array" aca="1" ref="N95" ca="1">IF(ISBLANK(M95),
INDEX('Assumptions (START HERE)'!$B$23:$E$26,
MATCH(MID(CELL("filename",$A$1),FIND("]",CELL("filename",$A$1))+1,255),'Assumptions (START HERE)'!$B$23:$B$26,0),
MATCH(N$3,'Assumptions (START HERE)'!$B$23:$E$23,0)),M95)</f>
        <v>1550</v>
      </c>
      <c r="P95" s="23" cm="1">
        <f t="array" aca="1" ref="P95" ca="1">_xlfn.IFS($D95&lt;=P$7,0,$G95&gt;P$7,0,AND(P$7&gt;$G95,P$7&lt;$H95),$J95/12*0.5,$H95&lt;P$7,$J95/12)</f>
        <v>0</v>
      </c>
      <c r="Q95" s="23" cm="1">
        <f t="array" aca="1" ref="Q95" ca="1">_xlfn.IFS($D95&lt;=Q$7,0,$G95&gt;Q$7,0,AND(Q$7&gt;$G95,Q$7&lt;$H95),$J95/12*0.5,$H95&lt;Q$7,$J95/12)</f>
        <v>0</v>
      </c>
      <c r="R95" s="23" cm="1">
        <f t="array" aca="1" ref="R95" ca="1">_xlfn.IFS($D95&lt;=R$7,0,$G95&gt;R$7,0,AND(R$7&gt;$G95,R$7&lt;$H95),$J95/12*0.5,$H95&lt;R$7,$J95/12)</f>
        <v>0</v>
      </c>
      <c r="S95" s="23" cm="1">
        <f t="array" aca="1" ref="S95" ca="1">_xlfn.IFS($D95&lt;=S$7,0,$G95&gt;S$7,0,AND(S$7&gt;$G95,S$7&lt;$H95),$J95/12*0.5,$H95&lt;S$7,$J95/12)</f>
        <v>0</v>
      </c>
      <c r="T95" s="23" cm="1">
        <f t="array" aca="1" ref="T95" ca="1">_xlfn.IFS($D95&lt;=T$7,0,$G95&gt;T$7,0,AND(T$7&gt;$G95,T$7&lt;$H95),$J95/12*0.5,$H95&lt;T$7,$J95/12)</f>
        <v>0</v>
      </c>
      <c r="U95" s="23" cm="1">
        <f t="array" aca="1" ref="U95" ca="1">_xlfn.IFS($D95&lt;=U$7,0,$G95&gt;U$7,0,AND(U$7&gt;$G95,U$7&lt;$H95),$J95/12*0.5,$H95&lt;U$7,$J95/12)</f>
        <v>0</v>
      </c>
      <c r="V95" s="23" cm="1">
        <f t="array" aca="1" ref="V95" ca="1">_xlfn.IFS($D95&lt;=V$7,0,$G95&gt;V$7,0,AND(V$7&gt;$G95,V$7&lt;$H95),$J95/12*0.5,$H95&lt;V$7,$J95/12)</f>
        <v>0</v>
      </c>
      <c r="W95" s="23" cm="1">
        <f t="array" aca="1" ref="W95" ca="1">_xlfn.IFS($D95&lt;=W$7,0,$G95&gt;W$7,0,AND(W$7&gt;$G95,W$7&lt;$H95),$J95/12*0.5,$H95&lt;W$7,$J95/12)</f>
        <v>0</v>
      </c>
      <c r="X95" s="23" cm="1">
        <f t="array" aca="1" ref="X95" ca="1">_xlfn.IFS($D95&lt;=X$7,0,$G95&gt;X$7,0,AND(X$7&gt;$G95,X$7&lt;$H95),$J95/12*0.5,$H95&lt;X$7,$J95/12)</f>
        <v>0</v>
      </c>
      <c r="Y95" s="23" cm="1">
        <f t="array" aca="1" ref="Y95" ca="1">_xlfn.IFS($D95&lt;=Y$7,0,$G95&gt;Y$7,0,AND(Y$7&gt;$G95,Y$7&lt;$H95),$J95/12*0.5,$H95&lt;Y$7,$J95/12)</f>
        <v>0</v>
      </c>
      <c r="Z95" s="23" cm="1">
        <f t="array" aca="1" ref="Z95" ca="1">_xlfn.IFS($D95&lt;=Z$7,0,$G95&gt;Z$7,0,AND(Z$7&gt;$G95,Z$7&lt;$H95),$J95/12*0.5,$H95&lt;Z$7,$J95/12)</f>
        <v>0</v>
      </c>
      <c r="AA95" s="23" cm="1">
        <f t="array" aca="1" ref="AA95" ca="1">_xlfn.IFS($D95&lt;=AA$7,0,$G95&gt;AA$7,0,AND(AA$7&gt;$G95,AA$7&lt;$H95),$J95/12*0.5,$H95&lt;AA$7,$J95/12)</f>
        <v>0</v>
      </c>
      <c r="AB95" s="23" cm="1">
        <f t="array" aca="1" ref="AB95" ca="1">_xlfn.IFS($D95&lt;=AB$7,0,$G95&gt;AB$7,0,AND(AB$7&gt;$G95,AB$7&lt;$H95),$J95/12*0.5,$H95&lt;AB$7,$J95/12)</f>
        <v>0</v>
      </c>
      <c r="AC95" s="23" cm="1">
        <f t="array" aca="1" ref="AC95" ca="1">_xlfn.IFS($D95&lt;=AC$7,0,$G95&gt;AC$7,0,AND(AC$7&gt;$G95,AC$7&lt;$H95),$L95/12*0.5,$H95&lt;AC$7,$L95/12)</f>
        <v>0</v>
      </c>
      <c r="AD95" s="23" cm="1">
        <f t="array" aca="1" ref="AD95" ca="1">_xlfn.IFS($D95&lt;=AD$7,0,$G95&gt;AD$7,0,AND(AD$7&gt;$G95,AD$7&lt;$H95),$L95/12*0.5,$H95&lt;AD$7,$L95/12)</f>
        <v>0</v>
      </c>
      <c r="AE95" s="23" cm="1">
        <f t="array" aca="1" ref="AE95" ca="1">_xlfn.IFS($D95&lt;=AE$7,0,$G95&gt;AE$7,0,AND(AE$7&gt;$G95,AE$7&lt;$H95),$L95/12*0.5,$H95&lt;AE$7,$L95/12)</f>
        <v>0</v>
      </c>
      <c r="AF95" s="23" cm="1">
        <f t="array" aca="1" ref="AF95" ca="1">_xlfn.IFS($D95&lt;=AF$7,0,$G95&gt;AF$7,0,AND(AF$7&gt;$G95,AF$7&lt;$H95),$L95/12*0.5,$H95&lt;AF$7,$L95/12)</f>
        <v>0</v>
      </c>
      <c r="AG95" s="23" cm="1">
        <f t="array" aca="1" ref="AG95" ca="1">_xlfn.IFS($D95&lt;=AG$7,0,$G95&gt;AG$7,0,AND(AG$7&gt;$G95,AG$7&lt;$H95),$L95/12*0.5,$H95&lt;AG$7,$L95/12)</f>
        <v>0</v>
      </c>
      <c r="AH95" s="23" cm="1">
        <f t="array" aca="1" ref="AH95" ca="1">_xlfn.IFS($D95&lt;=AH$7,0,$G95&gt;AH$7,0,AND(AH$7&gt;$G95,AH$7&lt;$H95),$L95/12*0.5,$H95&lt;AH$7,$L95/12)</f>
        <v>0</v>
      </c>
      <c r="AI95" s="23" cm="1">
        <f t="array" aca="1" ref="AI95" ca="1">_xlfn.IFS($D95&lt;=AI$7,0,$G95&gt;AI$7,0,AND(AI$7&gt;$G95,AI$7&lt;$H95),$L95/12*0.5,$H95&lt;AI$7,$L95/12)</f>
        <v>0</v>
      </c>
      <c r="AJ95" s="23" cm="1">
        <f t="array" aca="1" ref="AJ95" ca="1">_xlfn.IFS($D95&lt;=AJ$7,0,$G95&gt;AJ$7,0,AND(AJ$7&gt;$G95,AJ$7&lt;$H95),$L95/12*0.5,$H95&lt;AJ$7,$L95/12)</f>
        <v>0</v>
      </c>
      <c r="AK95" s="23" cm="1">
        <f t="array" aca="1" ref="AK95" ca="1">_xlfn.IFS($D95&lt;=AK$7,0,$G95&gt;AK$7,0,AND(AK$7&gt;$G95,AK$7&lt;$H95),$L95/12*0.5,$H95&lt;AK$7,$L95/12)</f>
        <v>0</v>
      </c>
      <c r="AL95" s="23" cm="1">
        <f t="array" aca="1" ref="AL95" ca="1">_xlfn.IFS($D95&lt;=AL$7,0,$G95&gt;AL$7,0,AND(AL$7&gt;$G95,AL$7&lt;$H95),$L95/12*0.5,$H95&lt;AL$7,$L95/12)</f>
        <v>0</v>
      </c>
      <c r="AM95" s="23" cm="1">
        <f t="array" aca="1" ref="AM95" ca="1">_xlfn.IFS($D95&lt;=AM$7,0,$G95&gt;AM$7,0,AND(AM$7&gt;$G95,AM$7&lt;$H95),$L95/12*0.5,$H95&lt;AM$7,$L95/12)</f>
        <v>0</v>
      </c>
      <c r="AN95" s="23" cm="1">
        <f t="array" aca="1" ref="AN95" ca="1">_xlfn.IFS($D95&lt;=AN$7,0,$G95&gt;AN$7,0,AND(AN$7&gt;$G95,AN$7&lt;$H95),$L95/12*0.5,$H95&lt;AN$7,$L95/12)</f>
        <v>0</v>
      </c>
      <c r="AO95" s="23" cm="1">
        <f t="array" aca="1" ref="AO95" ca="1">_xlfn.IFS($D95&lt;=AO$7,0,$G95&gt;AO$7,0,AND(AO$7&gt;$G95,AO$7&lt;$H95),$N95/12*0.5,$H95&lt;AO$7,$N95/12)</f>
        <v>0</v>
      </c>
      <c r="AP95" s="23" cm="1">
        <f t="array" aca="1" ref="AP95" ca="1">_xlfn.IFS($D95&lt;=AP$7,0,$G95&gt;AP$7,0,AND(AP$7&gt;$G95,AP$7&lt;$H95),$N95/12*0.5,$H95&lt;AP$7,$N95/12)</f>
        <v>0</v>
      </c>
      <c r="AQ95" s="23" cm="1">
        <f t="array" aca="1" ref="AQ95" ca="1">_xlfn.IFS($D95&lt;=AQ$7,0,$G95&gt;AQ$7,0,AND(AQ$7&gt;$G95,AQ$7&lt;$H95),$N95/12*0.5,$H95&lt;AQ$7,$N95/12)</f>
        <v>0</v>
      </c>
      <c r="AR95" s="23" cm="1">
        <f t="array" aca="1" ref="AR95" ca="1">_xlfn.IFS($D95&lt;=AR$7,0,$G95&gt;AR$7,0,AND(AR$7&gt;$G95,AR$7&lt;$H95),$N95/12*0.5,$H95&lt;AR$7,$N95/12)</f>
        <v>0</v>
      </c>
      <c r="AS95" s="23" cm="1">
        <f t="array" aca="1" ref="AS95" ca="1">_xlfn.IFS($D95&lt;=AS$7,0,$G95&gt;AS$7,0,AND(AS$7&gt;$G95,AS$7&lt;$H95),$N95/12*0.5,$H95&lt;AS$7,$N95/12)</f>
        <v>0</v>
      </c>
      <c r="AT95" s="23" cm="1">
        <f t="array" aca="1" ref="AT95" ca="1">_xlfn.IFS($D95&lt;=AT$7,0,$G95&gt;AT$7,0,AND(AT$7&gt;$G95,AT$7&lt;$H95),$N95/12*0.5,$H95&lt;AT$7,$N95/12)</f>
        <v>0</v>
      </c>
      <c r="AU95" s="23" cm="1">
        <f t="array" aca="1" ref="AU95" ca="1">_xlfn.IFS($D95&lt;=AU$7,0,$G95&gt;AU$7,0,AND(AU$7&gt;$G95,AU$7&lt;$H95),$N95/12*0.5,$H95&lt;AU$7,$N95/12)</f>
        <v>0</v>
      </c>
      <c r="AV95" s="23" cm="1">
        <f t="array" aca="1" ref="AV95" ca="1">_xlfn.IFS($D95&lt;=AV$7,0,$G95&gt;AV$7,0,AND(AV$7&gt;$G95,AV$7&lt;$H95),$N95/12*0.5,$H95&lt;AV$7,$N95/12)</f>
        <v>64.583333333333329</v>
      </c>
      <c r="AW95" s="23" cm="1">
        <f t="array" aca="1" ref="AW95" ca="1">_xlfn.IFS($D95&lt;=AW$7,0,$G95&gt;AW$7,0,AND(AW$7&gt;$G95,AW$7&lt;$H95),$N95/12*0.5,$H95&lt;AW$7,$N95/12)</f>
        <v>64.583333333333329</v>
      </c>
      <c r="AX95" s="23" cm="1">
        <f t="array" aca="1" ref="AX95" ca="1">_xlfn.IFS($D95&lt;=AX$7,0,$G95&gt;AX$7,0,AND(AX$7&gt;$G95,AX$7&lt;$H95),$N95/12*0.5,$H95&lt;AX$7,$N95/12)</f>
        <v>64.583333333333329</v>
      </c>
      <c r="AY95" s="23" cm="1">
        <f t="array" aca="1" ref="AY95" ca="1">_xlfn.IFS($D95&lt;=AY$7,0,$G95&gt;AY$7,0,AND(AY$7&gt;$G95,AY$7&lt;$H95),$N95/12*0.5,$H95&lt;AY$7,$N95/12)</f>
        <v>129.16666666666666</v>
      </c>
    </row>
    <row r="96" spans="2:51" ht="13" x14ac:dyDescent="0.15">
      <c r="B96" s="87">
        <v>89</v>
      </c>
      <c r="C96" s="87" t="s">
        <v>30</v>
      </c>
      <c r="D96" s="88" t="s">
        <v>15</v>
      </c>
      <c r="E96" s="110">
        <v>46522</v>
      </c>
      <c r="F96" s="108" t="s">
        <v>7</v>
      </c>
      <c r="G96" s="21">
        <f>E96+'Assumptions (START HERE)'!$C$17</f>
        <v>46702</v>
      </c>
      <c r="H96" s="21">
        <f>E96+'Assumptions (START HERE)'!$C$18</f>
        <v>46792</v>
      </c>
      <c r="I96" s="91"/>
      <c r="J96" s="23" cm="1">
        <f t="array" aca="1" ref="J96" ca="1">IF(ISBLANK(I96),
INDEX('Assumptions (START HERE)'!$B$23:$E$26,
MATCH(MID(CELL("filename",$A$1),FIND("]",CELL("filename",$A$1))+1,255),'Assumptions (START HERE)'!$B$23:$B$26,0),
MATCH(J$3,'Assumptions (START HERE)'!$B$23:$E$23,0)),I96)</f>
        <v>1350</v>
      </c>
      <c r="K96" s="91"/>
      <c r="L96" s="23" cm="1">
        <f t="array" aca="1" ref="L96" ca="1">IF(ISBLANK(K96),
INDEX('Assumptions (START HERE)'!$B$23:$E$26,
MATCH(MID(CELL("filename",$A$1),FIND("]",CELL("filename",$A$1))+1,255),'Assumptions (START HERE)'!$B$23:$B$26,0),
MATCH(L$3,'Assumptions (START HERE)'!$B$23:$E$23,0)),K96)</f>
        <v>1500</v>
      </c>
      <c r="M96" s="91"/>
      <c r="N96" s="23" cm="1">
        <f t="array" aca="1" ref="N96" ca="1">IF(ISBLANK(M96),
INDEX('Assumptions (START HERE)'!$B$23:$E$26,
MATCH(MID(CELL("filename",$A$1),FIND("]",CELL("filename",$A$1))+1,255),'Assumptions (START HERE)'!$B$23:$B$26,0),
MATCH(N$3,'Assumptions (START HERE)'!$B$23:$E$23,0)),M96)</f>
        <v>1550</v>
      </c>
      <c r="P96" s="23" cm="1">
        <f t="array" aca="1" ref="P96" ca="1">_xlfn.IFS($D96&lt;=P$7,0,$G96&gt;P$7,0,AND(P$7&gt;$G96,P$7&lt;$H96),$J96/12*0.5,$H96&lt;P$7,$J96/12)</f>
        <v>0</v>
      </c>
      <c r="Q96" s="23" cm="1">
        <f t="array" aca="1" ref="Q96" ca="1">_xlfn.IFS($D96&lt;=Q$7,0,$G96&gt;Q$7,0,AND(Q$7&gt;$G96,Q$7&lt;$H96),$J96/12*0.5,$H96&lt;Q$7,$J96/12)</f>
        <v>0</v>
      </c>
      <c r="R96" s="23" cm="1">
        <f t="array" aca="1" ref="R96" ca="1">_xlfn.IFS($D96&lt;=R$7,0,$G96&gt;R$7,0,AND(R$7&gt;$G96,R$7&lt;$H96),$J96/12*0.5,$H96&lt;R$7,$J96/12)</f>
        <v>0</v>
      </c>
      <c r="S96" s="23" cm="1">
        <f t="array" aca="1" ref="S96" ca="1">_xlfn.IFS($D96&lt;=S$7,0,$G96&gt;S$7,0,AND(S$7&gt;$G96,S$7&lt;$H96),$J96/12*0.5,$H96&lt;S$7,$J96/12)</f>
        <v>0</v>
      </c>
      <c r="T96" s="23" cm="1">
        <f t="array" aca="1" ref="T96" ca="1">_xlfn.IFS($D96&lt;=T$7,0,$G96&gt;T$7,0,AND(T$7&gt;$G96,T$7&lt;$H96),$J96/12*0.5,$H96&lt;T$7,$J96/12)</f>
        <v>0</v>
      </c>
      <c r="U96" s="23" cm="1">
        <f t="array" aca="1" ref="U96" ca="1">_xlfn.IFS($D96&lt;=U$7,0,$G96&gt;U$7,0,AND(U$7&gt;$G96,U$7&lt;$H96),$J96/12*0.5,$H96&lt;U$7,$J96/12)</f>
        <v>0</v>
      </c>
      <c r="V96" s="23" cm="1">
        <f t="array" aca="1" ref="V96" ca="1">_xlfn.IFS($D96&lt;=V$7,0,$G96&gt;V$7,0,AND(V$7&gt;$G96,V$7&lt;$H96),$J96/12*0.5,$H96&lt;V$7,$J96/12)</f>
        <v>0</v>
      </c>
      <c r="W96" s="23" cm="1">
        <f t="array" aca="1" ref="W96" ca="1">_xlfn.IFS($D96&lt;=W$7,0,$G96&gt;W$7,0,AND(W$7&gt;$G96,W$7&lt;$H96),$J96/12*0.5,$H96&lt;W$7,$J96/12)</f>
        <v>0</v>
      </c>
      <c r="X96" s="23" cm="1">
        <f t="array" aca="1" ref="X96" ca="1">_xlfn.IFS($D96&lt;=X$7,0,$G96&gt;X$7,0,AND(X$7&gt;$G96,X$7&lt;$H96),$J96/12*0.5,$H96&lt;X$7,$J96/12)</f>
        <v>0</v>
      </c>
      <c r="Y96" s="23" cm="1">
        <f t="array" aca="1" ref="Y96" ca="1">_xlfn.IFS($D96&lt;=Y$7,0,$G96&gt;Y$7,0,AND(Y$7&gt;$G96,Y$7&lt;$H96),$J96/12*0.5,$H96&lt;Y$7,$J96/12)</f>
        <v>0</v>
      </c>
      <c r="Z96" s="23" cm="1">
        <f t="array" aca="1" ref="Z96" ca="1">_xlfn.IFS($D96&lt;=Z$7,0,$G96&gt;Z$7,0,AND(Z$7&gt;$G96,Z$7&lt;$H96),$J96/12*0.5,$H96&lt;Z$7,$J96/12)</f>
        <v>0</v>
      </c>
      <c r="AA96" s="23" cm="1">
        <f t="array" aca="1" ref="AA96" ca="1">_xlfn.IFS($D96&lt;=AA$7,0,$G96&gt;AA$7,0,AND(AA$7&gt;$G96,AA$7&lt;$H96),$J96/12*0.5,$H96&lt;AA$7,$J96/12)</f>
        <v>0</v>
      </c>
      <c r="AB96" s="23" cm="1">
        <f t="array" aca="1" ref="AB96" ca="1">_xlfn.IFS($D96&lt;=AB$7,0,$G96&gt;AB$7,0,AND(AB$7&gt;$G96,AB$7&lt;$H96),$J96/12*0.5,$H96&lt;AB$7,$J96/12)</f>
        <v>0</v>
      </c>
      <c r="AC96" s="23" cm="1">
        <f t="array" aca="1" ref="AC96" ca="1">_xlfn.IFS($D96&lt;=AC$7,0,$G96&gt;AC$7,0,AND(AC$7&gt;$G96,AC$7&lt;$H96),$L96/12*0.5,$H96&lt;AC$7,$L96/12)</f>
        <v>0</v>
      </c>
      <c r="AD96" s="23" cm="1">
        <f t="array" aca="1" ref="AD96" ca="1">_xlfn.IFS($D96&lt;=AD$7,0,$G96&gt;AD$7,0,AND(AD$7&gt;$G96,AD$7&lt;$H96),$L96/12*0.5,$H96&lt;AD$7,$L96/12)</f>
        <v>0</v>
      </c>
      <c r="AE96" s="23" cm="1">
        <f t="array" aca="1" ref="AE96" ca="1">_xlfn.IFS($D96&lt;=AE$7,0,$G96&gt;AE$7,0,AND(AE$7&gt;$G96,AE$7&lt;$H96),$L96/12*0.5,$H96&lt;AE$7,$L96/12)</f>
        <v>0</v>
      </c>
      <c r="AF96" s="23" cm="1">
        <f t="array" aca="1" ref="AF96" ca="1">_xlfn.IFS($D96&lt;=AF$7,0,$G96&gt;AF$7,0,AND(AF$7&gt;$G96,AF$7&lt;$H96),$L96/12*0.5,$H96&lt;AF$7,$L96/12)</f>
        <v>0</v>
      </c>
      <c r="AG96" s="23" cm="1">
        <f t="array" aca="1" ref="AG96" ca="1">_xlfn.IFS($D96&lt;=AG$7,0,$G96&gt;AG$7,0,AND(AG$7&gt;$G96,AG$7&lt;$H96),$L96/12*0.5,$H96&lt;AG$7,$L96/12)</f>
        <v>0</v>
      </c>
      <c r="AH96" s="23" cm="1">
        <f t="array" aca="1" ref="AH96" ca="1">_xlfn.IFS($D96&lt;=AH$7,0,$G96&gt;AH$7,0,AND(AH$7&gt;$G96,AH$7&lt;$H96),$L96/12*0.5,$H96&lt;AH$7,$L96/12)</f>
        <v>0</v>
      </c>
      <c r="AI96" s="23" cm="1">
        <f t="array" aca="1" ref="AI96" ca="1">_xlfn.IFS($D96&lt;=AI$7,0,$G96&gt;AI$7,0,AND(AI$7&gt;$G96,AI$7&lt;$H96),$L96/12*0.5,$H96&lt;AI$7,$L96/12)</f>
        <v>0</v>
      </c>
      <c r="AJ96" s="23" cm="1">
        <f t="array" aca="1" ref="AJ96" ca="1">_xlfn.IFS($D96&lt;=AJ$7,0,$G96&gt;AJ$7,0,AND(AJ$7&gt;$G96,AJ$7&lt;$H96),$L96/12*0.5,$H96&lt;AJ$7,$L96/12)</f>
        <v>0</v>
      </c>
      <c r="AK96" s="23" cm="1">
        <f t="array" aca="1" ref="AK96" ca="1">_xlfn.IFS($D96&lt;=AK$7,0,$G96&gt;AK$7,0,AND(AK$7&gt;$G96,AK$7&lt;$H96),$L96/12*0.5,$H96&lt;AK$7,$L96/12)</f>
        <v>0</v>
      </c>
      <c r="AL96" s="23" cm="1">
        <f t="array" aca="1" ref="AL96" ca="1">_xlfn.IFS($D96&lt;=AL$7,0,$G96&gt;AL$7,0,AND(AL$7&gt;$G96,AL$7&lt;$H96),$L96/12*0.5,$H96&lt;AL$7,$L96/12)</f>
        <v>0</v>
      </c>
      <c r="AM96" s="23" cm="1">
        <f t="array" aca="1" ref="AM96" ca="1">_xlfn.IFS($D96&lt;=AM$7,0,$G96&gt;AM$7,0,AND(AM$7&gt;$G96,AM$7&lt;$H96),$L96/12*0.5,$H96&lt;AM$7,$L96/12)</f>
        <v>0</v>
      </c>
      <c r="AN96" s="23" cm="1">
        <f t="array" aca="1" ref="AN96" ca="1">_xlfn.IFS($D96&lt;=AN$7,0,$G96&gt;AN$7,0,AND(AN$7&gt;$G96,AN$7&lt;$H96),$L96/12*0.5,$H96&lt;AN$7,$L96/12)</f>
        <v>0</v>
      </c>
      <c r="AO96" s="23" cm="1">
        <f t="array" aca="1" ref="AO96" ca="1">_xlfn.IFS($D96&lt;=AO$7,0,$G96&gt;AO$7,0,AND(AO$7&gt;$G96,AO$7&lt;$H96),$N96/12*0.5,$H96&lt;AO$7,$N96/12)</f>
        <v>0</v>
      </c>
      <c r="AP96" s="23" cm="1">
        <f t="array" aca="1" ref="AP96" ca="1">_xlfn.IFS($D96&lt;=AP$7,0,$G96&gt;AP$7,0,AND(AP$7&gt;$G96,AP$7&lt;$H96),$N96/12*0.5,$H96&lt;AP$7,$N96/12)</f>
        <v>0</v>
      </c>
      <c r="AQ96" s="23" cm="1">
        <f t="array" aca="1" ref="AQ96" ca="1">_xlfn.IFS($D96&lt;=AQ$7,0,$G96&gt;AQ$7,0,AND(AQ$7&gt;$G96,AQ$7&lt;$H96),$N96/12*0.5,$H96&lt;AQ$7,$N96/12)</f>
        <v>0</v>
      </c>
      <c r="AR96" s="23" cm="1">
        <f t="array" aca="1" ref="AR96" ca="1">_xlfn.IFS($D96&lt;=AR$7,0,$G96&gt;AR$7,0,AND(AR$7&gt;$G96,AR$7&lt;$H96),$N96/12*0.5,$H96&lt;AR$7,$N96/12)</f>
        <v>0</v>
      </c>
      <c r="AS96" s="23" cm="1">
        <f t="array" aca="1" ref="AS96" ca="1">_xlfn.IFS($D96&lt;=AS$7,0,$G96&gt;AS$7,0,AND(AS$7&gt;$G96,AS$7&lt;$H96),$N96/12*0.5,$H96&lt;AS$7,$N96/12)</f>
        <v>0</v>
      </c>
      <c r="AT96" s="23" cm="1">
        <f t="array" aca="1" ref="AT96" ca="1">_xlfn.IFS($D96&lt;=AT$7,0,$G96&gt;AT$7,0,AND(AT$7&gt;$G96,AT$7&lt;$H96),$N96/12*0.5,$H96&lt;AT$7,$N96/12)</f>
        <v>0</v>
      </c>
      <c r="AU96" s="23" cm="1">
        <f t="array" aca="1" ref="AU96" ca="1">_xlfn.IFS($D96&lt;=AU$7,0,$G96&gt;AU$7,0,AND(AU$7&gt;$G96,AU$7&lt;$H96),$N96/12*0.5,$H96&lt;AU$7,$N96/12)</f>
        <v>0</v>
      </c>
      <c r="AV96" s="23" cm="1">
        <f t="array" aca="1" ref="AV96" ca="1">_xlfn.IFS($D96&lt;=AV$7,0,$G96&gt;AV$7,0,AND(AV$7&gt;$G96,AV$7&lt;$H96),$N96/12*0.5,$H96&lt;AV$7,$N96/12)</f>
        <v>0</v>
      </c>
      <c r="AW96" s="23" cm="1">
        <f t="array" aca="1" ref="AW96" ca="1">_xlfn.IFS($D96&lt;=AW$7,0,$G96&gt;AW$7,0,AND(AW$7&gt;$G96,AW$7&lt;$H96),$N96/12*0.5,$H96&lt;AW$7,$N96/12)</f>
        <v>0</v>
      </c>
      <c r="AX96" s="23" cm="1">
        <f t="array" aca="1" ref="AX96" ca="1">_xlfn.IFS($D96&lt;=AX$7,0,$G96&gt;AX$7,0,AND(AX$7&gt;$G96,AX$7&lt;$H96),$N96/12*0.5,$H96&lt;AX$7,$N96/12)</f>
        <v>0</v>
      </c>
      <c r="AY96" s="23" cm="1">
        <f t="array" aca="1" ref="AY96" ca="1">_xlfn.IFS($D96&lt;=AY$7,0,$G96&gt;AY$7,0,AND(AY$7&gt;$G96,AY$7&lt;$H96),$N96/12*0.5,$H96&lt;AY$7,$N96/12)</f>
        <v>64.583333333333329</v>
      </c>
    </row>
    <row r="97" spans="2:51" ht="13" x14ac:dyDescent="0.15">
      <c r="B97" s="87">
        <v>90</v>
      </c>
      <c r="C97" s="87" t="s">
        <v>30</v>
      </c>
      <c r="D97" s="107" t="s">
        <v>15</v>
      </c>
      <c r="E97" s="110">
        <v>46522</v>
      </c>
      <c r="F97" s="108" t="s">
        <v>7</v>
      </c>
      <c r="G97" s="21">
        <f>E97+'Assumptions (START HERE)'!$C$17</f>
        <v>46702</v>
      </c>
      <c r="H97" s="21">
        <f>E97+'Assumptions (START HERE)'!$C$18</f>
        <v>46792</v>
      </c>
      <c r="I97" s="91"/>
      <c r="J97" s="23" cm="1">
        <f t="array" aca="1" ref="J97" ca="1">IF(ISBLANK(I97),
INDEX('Assumptions (START HERE)'!$B$23:$E$26,
MATCH(MID(CELL("filename",$A$1),FIND("]",CELL("filename",$A$1))+1,255),'Assumptions (START HERE)'!$B$23:$B$26,0),
MATCH(J$3,'Assumptions (START HERE)'!$B$23:$E$23,0)),I97)</f>
        <v>1350</v>
      </c>
      <c r="K97" s="91"/>
      <c r="L97" s="23" cm="1">
        <f t="array" aca="1" ref="L97" ca="1">IF(ISBLANK(K97),
INDEX('Assumptions (START HERE)'!$B$23:$E$26,
MATCH(MID(CELL("filename",$A$1),FIND("]",CELL("filename",$A$1))+1,255),'Assumptions (START HERE)'!$B$23:$B$26,0),
MATCH(L$3,'Assumptions (START HERE)'!$B$23:$E$23,0)),K97)</f>
        <v>1500</v>
      </c>
      <c r="M97" s="91"/>
      <c r="N97" s="23" cm="1">
        <f t="array" aca="1" ref="N97" ca="1">IF(ISBLANK(M97),
INDEX('Assumptions (START HERE)'!$B$23:$E$26,
MATCH(MID(CELL("filename",$A$1),FIND("]",CELL("filename",$A$1))+1,255),'Assumptions (START HERE)'!$B$23:$B$26,0),
MATCH(N$3,'Assumptions (START HERE)'!$B$23:$E$23,0)),M97)</f>
        <v>1550</v>
      </c>
      <c r="P97" s="23" cm="1">
        <f t="array" aca="1" ref="P97" ca="1">_xlfn.IFS($D97&lt;=P$7,0,$G97&gt;P$7,0,AND(P$7&gt;$G97,P$7&lt;$H97),$J97/12*0.5,$H97&lt;P$7,$J97/12)</f>
        <v>0</v>
      </c>
      <c r="Q97" s="23" cm="1">
        <f t="array" aca="1" ref="Q97" ca="1">_xlfn.IFS($D97&lt;=Q$7,0,$G97&gt;Q$7,0,AND(Q$7&gt;$G97,Q$7&lt;$H97),$J97/12*0.5,$H97&lt;Q$7,$J97/12)</f>
        <v>0</v>
      </c>
      <c r="R97" s="23" cm="1">
        <f t="array" aca="1" ref="R97" ca="1">_xlfn.IFS($D97&lt;=R$7,0,$G97&gt;R$7,0,AND(R$7&gt;$G97,R$7&lt;$H97),$J97/12*0.5,$H97&lt;R$7,$J97/12)</f>
        <v>0</v>
      </c>
      <c r="S97" s="23" cm="1">
        <f t="array" aca="1" ref="S97" ca="1">_xlfn.IFS($D97&lt;=S$7,0,$G97&gt;S$7,0,AND(S$7&gt;$G97,S$7&lt;$H97),$J97/12*0.5,$H97&lt;S$7,$J97/12)</f>
        <v>0</v>
      </c>
      <c r="T97" s="23" cm="1">
        <f t="array" aca="1" ref="T97" ca="1">_xlfn.IFS($D97&lt;=T$7,0,$G97&gt;T$7,0,AND(T$7&gt;$G97,T$7&lt;$H97),$J97/12*0.5,$H97&lt;T$7,$J97/12)</f>
        <v>0</v>
      </c>
      <c r="U97" s="23" cm="1">
        <f t="array" aca="1" ref="U97" ca="1">_xlfn.IFS($D97&lt;=U$7,0,$G97&gt;U$7,0,AND(U$7&gt;$G97,U$7&lt;$H97),$J97/12*0.5,$H97&lt;U$7,$J97/12)</f>
        <v>0</v>
      </c>
      <c r="V97" s="23" cm="1">
        <f t="array" aca="1" ref="V97" ca="1">_xlfn.IFS($D97&lt;=V$7,0,$G97&gt;V$7,0,AND(V$7&gt;$G97,V$7&lt;$H97),$J97/12*0.5,$H97&lt;V$7,$J97/12)</f>
        <v>0</v>
      </c>
      <c r="W97" s="23" cm="1">
        <f t="array" aca="1" ref="W97" ca="1">_xlfn.IFS($D97&lt;=W$7,0,$G97&gt;W$7,0,AND(W$7&gt;$G97,W$7&lt;$H97),$J97/12*0.5,$H97&lt;W$7,$J97/12)</f>
        <v>0</v>
      </c>
      <c r="X97" s="23" cm="1">
        <f t="array" aca="1" ref="X97" ca="1">_xlfn.IFS($D97&lt;=X$7,0,$G97&gt;X$7,0,AND(X$7&gt;$G97,X$7&lt;$H97),$J97/12*0.5,$H97&lt;X$7,$J97/12)</f>
        <v>0</v>
      </c>
      <c r="Y97" s="23" cm="1">
        <f t="array" aca="1" ref="Y97" ca="1">_xlfn.IFS($D97&lt;=Y$7,0,$G97&gt;Y$7,0,AND(Y$7&gt;$G97,Y$7&lt;$H97),$J97/12*0.5,$H97&lt;Y$7,$J97/12)</f>
        <v>0</v>
      </c>
      <c r="Z97" s="23" cm="1">
        <f t="array" aca="1" ref="Z97" ca="1">_xlfn.IFS($D97&lt;=Z$7,0,$G97&gt;Z$7,0,AND(Z$7&gt;$G97,Z$7&lt;$H97),$J97/12*0.5,$H97&lt;Z$7,$J97/12)</f>
        <v>0</v>
      </c>
      <c r="AA97" s="23" cm="1">
        <f t="array" aca="1" ref="AA97" ca="1">_xlfn.IFS($D97&lt;=AA$7,0,$G97&gt;AA$7,0,AND(AA$7&gt;$G97,AA$7&lt;$H97),$J97/12*0.5,$H97&lt;AA$7,$J97/12)</f>
        <v>0</v>
      </c>
      <c r="AB97" s="23" cm="1">
        <f t="array" aca="1" ref="AB97" ca="1">_xlfn.IFS($D97&lt;=AB$7,0,$G97&gt;AB$7,0,AND(AB$7&gt;$G97,AB$7&lt;$H97),$J97/12*0.5,$H97&lt;AB$7,$J97/12)</f>
        <v>0</v>
      </c>
      <c r="AC97" s="23" cm="1">
        <f t="array" aca="1" ref="AC97" ca="1">_xlfn.IFS($D97&lt;=AC$7,0,$G97&gt;AC$7,0,AND(AC$7&gt;$G97,AC$7&lt;$H97),$L97/12*0.5,$H97&lt;AC$7,$L97/12)</f>
        <v>0</v>
      </c>
      <c r="AD97" s="23" cm="1">
        <f t="array" aca="1" ref="AD97" ca="1">_xlfn.IFS($D97&lt;=AD$7,0,$G97&gt;AD$7,0,AND(AD$7&gt;$G97,AD$7&lt;$H97),$L97/12*0.5,$H97&lt;AD$7,$L97/12)</f>
        <v>0</v>
      </c>
      <c r="AE97" s="23" cm="1">
        <f t="array" aca="1" ref="AE97" ca="1">_xlfn.IFS($D97&lt;=AE$7,0,$G97&gt;AE$7,0,AND(AE$7&gt;$G97,AE$7&lt;$H97),$L97/12*0.5,$H97&lt;AE$7,$L97/12)</f>
        <v>0</v>
      </c>
      <c r="AF97" s="23" cm="1">
        <f t="array" aca="1" ref="AF97" ca="1">_xlfn.IFS($D97&lt;=AF$7,0,$G97&gt;AF$7,0,AND(AF$7&gt;$G97,AF$7&lt;$H97),$L97/12*0.5,$H97&lt;AF$7,$L97/12)</f>
        <v>0</v>
      </c>
      <c r="AG97" s="23" cm="1">
        <f t="array" aca="1" ref="AG97" ca="1">_xlfn.IFS($D97&lt;=AG$7,0,$G97&gt;AG$7,0,AND(AG$7&gt;$G97,AG$7&lt;$H97),$L97/12*0.5,$H97&lt;AG$7,$L97/12)</f>
        <v>0</v>
      </c>
      <c r="AH97" s="23" cm="1">
        <f t="array" aca="1" ref="AH97" ca="1">_xlfn.IFS($D97&lt;=AH$7,0,$G97&gt;AH$7,0,AND(AH$7&gt;$G97,AH$7&lt;$H97),$L97/12*0.5,$H97&lt;AH$7,$L97/12)</f>
        <v>0</v>
      </c>
      <c r="AI97" s="23" cm="1">
        <f t="array" aca="1" ref="AI97" ca="1">_xlfn.IFS($D97&lt;=AI$7,0,$G97&gt;AI$7,0,AND(AI$7&gt;$G97,AI$7&lt;$H97),$L97/12*0.5,$H97&lt;AI$7,$L97/12)</f>
        <v>0</v>
      </c>
      <c r="AJ97" s="23" cm="1">
        <f t="array" aca="1" ref="AJ97" ca="1">_xlfn.IFS($D97&lt;=AJ$7,0,$G97&gt;AJ$7,0,AND(AJ$7&gt;$G97,AJ$7&lt;$H97),$L97/12*0.5,$H97&lt;AJ$7,$L97/12)</f>
        <v>0</v>
      </c>
      <c r="AK97" s="23" cm="1">
        <f t="array" aca="1" ref="AK97" ca="1">_xlfn.IFS($D97&lt;=AK$7,0,$G97&gt;AK$7,0,AND(AK$7&gt;$G97,AK$7&lt;$H97),$L97/12*0.5,$H97&lt;AK$7,$L97/12)</f>
        <v>0</v>
      </c>
      <c r="AL97" s="23" cm="1">
        <f t="array" aca="1" ref="AL97" ca="1">_xlfn.IFS($D97&lt;=AL$7,0,$G97&gt;AL$7,0,AND(AL$7&gt;$G97,AL$7&lt;$H97),$L97/12*0.5,$H97&lt;AL$7,$L97/12)</f>
        <v>0</v>
      </c>
      <c r="AM97" s="23" cm="1">
        <f t="array" aca="1" ref="AM97" ca="1">_xlfn.IFS($D97&lt;=AM$7,0,$G97&gt;AM$7,0,AND(AM$7&gt;$G97,AM$7&lt;$H97),$L97/12*0.5,$H97&lt;AM$7,$L97/12)</f>
        <v>0</v>
      </c>
      <c r="AN97" s="23" cm="1">
        <f t="array" aca="1" ref="AN97" ca="1">_xlfn.IFS($D97&lt;=AN$7,0,$G97&gt;AN$7,0,AND(AN$7&gt;$G97,AN$7&lt;$H97),$L97/12*0.5,$H97&lt;AN$7,$L97/12)</f>
        <v>0</v>
      </c>
      <c r="AO97" s="23" cm="1">
        <f t="array" aca="1" ref="AO97" ca="1">_xlfn.IFS($D97&lt;=AO$7,0,$G97&gt;AO$7,0,AND(AO$7&gt;$G97,AO$7&lt;$H97),$N97/12*0.5,$H97&lt;AO$7,$N97/12)</f>
        <v>0</v>
      </c>
      <c r="AP97" s="23" cm="1">
        <f t="array" aca="1" ref="AP97" ca="1">_xlfn.IFS($D97&lt;=AP$7,0,$G97&gt;AP$7,0,AND(AP$7&gt;$G97,AP$7&lt;$H97),$N97/12*0.5,$H97&lt;AP$7,$N97/12)</f>
        <v>0</v>
      </c>
      <c r="AQ97" s="23" cm="1">
        <f t="array" aca="1" ref="AQ97" ca="1">_xlfn.IFS($D97&lt;=AQ$7,0,$G97&gt;AQ$7,0,AND(AQ$7&gt;$G97,AQ$7&lt;$H97),$N97/12*0.5,$H97&lt;AQ$7,$N97/12)</f>
        <v>0</v>
      </c>
      <c r="AR97" s="23" cm="1">
        <f t="array" aca="1" ref="AR97" ca="1">_xlfn.IFS($D97&lt;=AR$7,0,$G97&gt;AR$7,0,AND(AR$7&gt;$G97,AR$7&lt;$H97),$N97/12*0.5,$H97&lt;AR$7,$N97/12)</f>
        <v>0</v>
      </c>
      <c r="AS97" s="23" cm="1">
        <f t="array" aca="1" ref="AS97" ca="1">_xlfn.IFS($D97&lt;=AS$7,0,$G97&gt;AS$7,0,AND(AS$7&gt;$G97,AS$7&lt;$H97),$N97/12*0.5,$H97&lt;AS$7,$N97/12)</f>
        <v>0</v>
      </c>
      <c r="AT97" s="23" cm="1">
        <f t="array" aca="1" ref="AT97" ca="1">_xlfn.IFS($D97&lt;=AT$7,0,$G97&gt;AT$7,0,AND(AT$7&gt;$G97,AT$7&lt;$H97),$N97/12*0.5,$H97&lt;AT$7,$N97/12)</f>
        <v>0</v>
      </c>
      <c r="AU97" s="23" cm="1">
        <f t="array" aca="1" ref="AU97" ca="1">_xlfn.IFS($D97&lt;=AU$7,0,$G97&gt;AU$7,0,AND(AU$7&gt;$G97,AU$7&lt;$H97),$N97/12*0.5,$H97&lt;AU$7,$N97/12)</f>
        <v>0</v>
      </c>
      <c r="AV97" s="23" cm="1">
        <f t="array" aca="1" ref="AV97" ca="1">_xlfn.IFS($D97&lt;=AV$7,0,$G97&gt;AV$7,0,AND(AV$7&gt;$G97,AV$7&lt;$H97),$N97/12*0.5,$H97&lt;AV$7,$N97/12)</f>
        <v>0</v>
      </c>
      <c r="AW97" s="23" cm="1">
        <f t="array" aca="1" ref="AW97" ca="1">_xlfn.IFS($D97&lt;=AW$7,0,$G97&gt;AW$7,0,AND(AW$7&gt;$G97,AW$7&lt;$H97),$N97/12*0.5,$H97&lt;AW$7,$N97/12)</f>
        <v>0</v>
      </c>
      <c r="AX97" s="23" cm="1">
        <f t="array" aca="1" ref="AX97" ca="1">_xlfn.IFS($D97&lt;=AX$7,0,$G97&gt;AX$7,0,AND(AX$7&gt;$G97,AX$7&lt;$H97),$N97/12*0.5,$H97&lt;AX$7,$N97/12)</f>
        <v>0</v>
      </c>
      <c r="AY97" s="23" cm="1">
        <f t="array" aca="1" ref="AY97" ca="1">_xlfn.IFS($D97&lt;=AY$7,0,$G97&gt;AY$7,0,AND(AY$7&gt;$G97,AY$7&lt;$H97),$N97/12*0.5,$H97&lt;AY$7,$N97/12)</f>
        <v>64.583333333333329</v>
      </c>
    </row>
    <row r="98" spans="2:51" ht="13" x14ac:dyDescent="0.15">
      <c r="B98" s="87">
        <v>91</v>
      </c>
      <c r="C98" s="87" t="s">
        <v>31</v>
      </c>
      <c r="D98" s="88" t="s">
        <v>15</v>
      </c>
      <c r="E98" s="110">
        <v>46706</v>
      </c>
      <c r="F98" s="108" t="s">
        <v>7</v>
      </c>
      <c r="G98" s="21">
        <f>E98+'Assumptions (START HERE)'!$C$17</f>
        <v>46886</v>
      </c>
      <c r="H98" s="21">
        <f>E98+'Assumptions (START HERE)'!$C$18</f>
        <v>46976</v>
      </c>
      <c r="I98" s="91"/>
      <c r="J98" s="23" cm="1">
        <f t="array" aca="1" ref="J98" ca="1">IF(ISBLANK(I98),
INDEX('Assumptions (START HERE)'!$B$23:$E$26,
MATCH(MID(CELL("filename",$A$1),FIND("]",CELL("filename",$A$1))+1,255),'Assumptions (START HERE)'!$B$23:$B$26,0),
MATCH(J$3,'Assumptions (START HERE)'!$B$23:$E$23,0)),I98)</f>
        <v>1350</v>
      </c>
      <c r="K98" s="91"/>
      <c r="L98" s="23" cm="1">
        <f t="array" aca="1" ref="L98" ca="1">IF(ISBLANK(K98),
INDEX('Assumptions (START HERE)'!$B$23:$E$26,
MATCH(MID(CELL("filename",$A$1),FIND("]",CELL("filename",$A$1))+1,255),'Assumptions (START HERE)'!$B$23:$B$26,0),
MATCH(L$3,'Assumptions (START HERE)'!$B$23:$E$23,0)),K98)</f>
        <v>1500</v>
      </c>
      <c r="M98" s="91"/>
      <c r="N98" s="23" cm="1">
        <f t="array" aca="1" ref="N98" ca="1">IF(ISBLANK(M98),
INDEX('Assumptions (START HERE)'!$B$23:$E$26,
MATCH(MID(CELL("filename",$A$1),FIND("]",CELL("filename",$A$1))+1,255),'Assumptions (START HERE)'!$B$23:$B$26,0),
MATCH(N$3,'Assumptions (START HERE)'!$B$23:$E$23,0)),M98)</f>
        <v>1550</v>
      </c>
      <c r="P98" s="23" cm="1">
        <f t="array" aca="1" ref="P98" ca="1">_xlfn.IFS($D98&lt;=P$7,0,$G98&gt;P$7,0,AND(P$7&gt;$G98,P$7&lt;$H98),$J98/12*0.5,$H98&lt;P$7,$J98/12)</f>
        <v>0</v>
      </c>
      <c r="Q98" s="23" cm="1">
        <f t="array" aca="1" ref="Q98" ca="1">_xlfn.IFS($D98&lt;=Q$7,0,$G98&gt;Q$7,0,AND(Q$7&gt;$G98,Q$7&lt;$H98),$J98/12*0.5,$H98&lt;Q$7,$J98/12)</f>
        <v>0</v>
      </c>
      <c r="R98" s="23" cm="1">
        <f t="array" aca="1" ref="R98" ca="1">_xlfn.IFS($D98&lt;=R$7,0,$G98&gt;R$7,0,AND(R$7&gt;$G98,R$7&lt;$H98),$J98/12*0.5,$H98&lt;R$7,$J98/12)</f>
        <v>0</v>
      </c>
      <c r="S98" s="23" cm="1">
        <f t="array" aca="1" ref="S98" ca="1">_xlfn.IFS($D98&lt;=S$7,0,$G98&gt;S$7,0,AND(S$7&gt;$G98,S$7&lt;$H98),$J98/12*0.5,$H98&lt;S$7,$J98/12)</f>
        <v>0</v>
      </c>
      <c r="T98" s="23" cm="1">
        <f t="array" aca="1" ref="T98" ca="1">_xlfn.IFS($D98&lt;=T$7,0,$G98&gt;T$7,0,AND(T$7&gt;$G98,T$7&lt;$H98),$J98/12*0.5,$H98&lt;T$7,$J98/12)</f>
        <v>0</v>
      </c>
      <c r="U98" s="23" cm="1">
        <f t="array" aca="1" ref="U98" ca="1">_xlfn.IFS($D98&lt;=U$7,0,$G98&gt;U$7,0,AND(U$7&gt;$G98,U$7&lt;$H98),$J98/12*0.5,$H98&lt;U$7,$J98/12)</f>
        <v>0</v>
      </c>
      <c r="V98" s="23" cm="1">
        <f t="array" aca="1" ref="V98" ca="1">_xlfn.IFS($D98&lt;=V$7,0,$G98&gt;V$7,0,AND(V$7&gt;$G98,V$7&lt;$H98),$J98/12*0.5,$H98&lt;V$7,$J98/12)</f>
        <v>0</v>
      </c>
      <c r="W98" s="23" cm="1">
        <f t="array" aca="1" ref="W98" ca="1">_xlfn.IFS($D98&lt;=W$7,0,$G98&gt;W$7,0,AND(W$7&gt;$G98,W$7&lt;$H98),$J98/12*0.5,$H98&lt;W$7,$J98/12)</f>
        <v>0</v>
      </c>
      <c r="X98" s="23" cm="1">
        <f t="array" aca="1" ref="X98" ca="1">_xlfn.IFS($D98&lt;=X$7,0,$G98&gt;X$7,0,AND(X$7&gt;$G98,X$7&lt;$H98),$J98/12*0.5,$H98&lt;X$7,$J98/12)</f>
        <v>0</v>
      </c>
      <c r="Y98" s="23" cm="1">
        <f t="array" aca="1" ref="Y98" ca="1">_xlfn.IFS($D98&lt;=Y$7,0,$G98&gt;Y$7,0,AND(Y$7&gt;$G98,Y$7&lt;$H98),$J98/12*0.5,$H98&lt;Y$7,$J98/12)</f>
        <v>0</v>
      </c>
      <c r="Z98" s="23" cm="1">
        <f t="array" aca="1" ref="Z98" ca="1">_xlfn.IFS($D98&lt;=Z$7,0,$G98&gt;Z$7,0,AND(Z$7&gt;$G98,Z$7&lt;$H98),$J98/12*0.5,$H98&lt;Z$7,$J98/12)</f>
        <v>0</v>
      </c>
      <c r="AA98" s="23" cm="1">
        <f t="array" aca="1" ref="AA98" ca="1">_xlfn.IFS($D98&lt;=AA$7,0,$G98&gt;AA$7,0,AND(AA$7&gt;$G98,AA$7&lt;$H98),$J98/12*0.5,$H98&lt;AA$7,$J98/12)</f>
        <v>0</v>
      </c>
      <c r="AB98" s="23" cm="1">
        <f t="array" aca="1" ref="AB98" ca="1">_xlfn.IFS($D98&lt;=AB$7,0,$G98&gt;AB$7,0,AND(AB$7&gt;$G98,AB$7&lt;$H98),$J98/12*0.5,$H98&lt;AB$7,$J98/12)</f>
        <v>0</v>
      </c>
      <c r="AC98" s="23" cm="1">
        <f t="array" aca="1" ref="AC98" ca="1">_xlfn.IFS($D98&lt;=AC$7,0,$G98&gt;AC$7,0,AND(AC$7&gt;$G98,AC$7&lt;$H98),$L98/12*0.5,$H98&lt;AC$7,$L98/12)</f>
        <v>0</v>
      </c>
      <c r="AD98" s="23" cm="1">
        <f t="array" aca="1" ref="AD98" ca="1">_xlfn.IFS($D98&lt;=AD$7,0,$G98&gt;AD$7,0,AND(AD$7&gt;$G98,AD$7&lt;$H98),$L98/12*0.5,$H98&lt;AD$7,$L98/12)</f>
        <v>0</v>
      </c>
      <c r="AE98" s="23" cm="1">
        <f t="array" aca="1" ref="AE98" ca="1">_xlfn.IFS($D98&lt;=AE$7,0,$G98&gt;AE$7,0,AND(AE$7&gt;$G98,AE$7&lt;$H98),$L98/12*0.5,$H98&lt;AE$7,$L98/12)</f>
        <v>0</v>
      </c>
      <c r="AF98" s="23" cm="1">
        <f t="array" aca="1" ref="AF98" ca="1">_xlfn.IFS($D98&lt;=AF$7,0,$G98&gt;AF$7,0,AND(AF$7&gt;$G98,AF$7&lt;$H98),$L98/12*0.5,$H98&lt;AF$7,$L98/12)</f>
        <v>0</v>
      </c>
      <c r="AG98" s="23" cm="1">
        <f t="array" aca="1" ref="AG98" ca="1">_xlfn.IFS($D98&lt;=AG$7,0,$G98&gt;AG$7,0,AND(AG$7&gt;$G98,AG$7&lt;$H98),$L98/12*0.5,$H98&lt;AG$7,$L98/12)</f>
        <v>0</v>
      </c>
      <c r="AH98" s="23" cm="1">
        <f t="array" aca="1" ref="AH98" ca="1">_xlfn.IFS($D98&lt;=AH$7,0,$G98&gt;AH$7,0,AND(AH$7&gt;$G98,AH$7&lt;$H98),$L98/12*0.5,$H98&lt;AH$7,$L98/12)</f>
        <v>0</v>
      </c>
      <c r="AI98" s="23" cm="1">
        <f t="array" aca="1" ref="AI98" ca="1">_xlfn.IFS($D98&lt;=AI$7,0,$G98&gt;AI$7,0,AND(AI$7&gt;$G98,AI$7&lt;$H98),$L98/12*0.5,$H98&lt;AI$7,$L98/12)</f>
        <v>0</v>
      </c>
      <c r="AJ98" s="23" cm="1">
        <f t="array" aca="1" ref="AJ98" ca="1">_xlfn.IFS($D98&lt;=AJ$7,0,$G98&gt;AJ$7,0,AND(AJ$7&gt;$G98,AJ$7&lt;$H98),$L98/12*0.5,$H98&lt;AJ$7,$L98/12)</f>
        <v>0</v>
      </c>
      <c r="AK98" s="23" cm="1">
        <f t="array" aca="1" ref="AK98" ca="1">_xlfn.IFS($D98&lt;=AK$7,0,$G98&gt;AK$7,0,AND(AK$7&gt;$G98,AK$7&lt;$H98),$L98/12*0.5,$H98&lt;AK$7,$L98/12)</f>
        <v>0</v>
      </c>
      <c r="AL98" s="23" cm="1">
        <f t="array" aca="1" ref="AL98" ca="1">_xlfn.IFS($D98&lt;=AL$7,0,$G98&gt;AL$7,0,AND(AL$7&gt;$G98,AL$7&lt;$H98),$L98/12*0.5,$H98&lt;AL$7,$L98/12)</f>
        <v>0</v>
      </c>
      <c r="AM98" s="23" cm="1">
        <f t="array" aca="1" ref="AM98" ca="1">_xlfn.IFS($D98&lt;=AM$7,0,$G98&gt;AM$7,0,AND(AM$7&gt;$G98,AM$7&lt;$H98),$L98/12*0.5,$H98&lt;AM$7,$L98/12)</f>
        <v>0</v>
      </c>
      <c r="AN98" s="23" cm="1">
        <f t="array" aca="1" ref="AN98" ca="1">_xlfn.IFS($D98&lt;=AN$7,0,$G98&gt;AN$7,0,AND(AN$7&gt;$G98,AN$7&lt;$H98),$L98/12*0.5,$H98&lt;AN$7,$L98/12)</f>
        <v>0</v>
      </c>
      <c r="AO98" s="23" cm="1">
        <f t="array" aca="1" ref="AO98" ca="1">_xlfn.IFS($D98&lt;=AO$7,0,$G98&gt;AO$7,0,AND(AO$7&gt;$G98,AO$7&lt;$H98),$N98/12*0.5,$H98&lt;AO$7,$N98/12)</f>
        <v>0</v>
      </c>
      <c r="AP98" s="23" cm="1">
        <f t="array" aca="1" ref="AP98" ca="1">_xlfn.IFS($D98&lt;=AP$7,0,$G98&gt;AP$7,0,AND(AP$7&gt;$G98,AP$7&lt;$H98),$N98/12*0.5,$H98&lt;AP$7,$N98/12)</f>
        <v>0</v>
      </c>
      <c r="AQ98" s="23" cm="1">
        <f t="array" aca="1" ref="AQ98" ca="1">_xlfn.IFS($D98&lt;=AQ$7,0,$G98&gt;AQ$7,0,AND(AQ$7&gt;$G98,AQ$7&lt;$H98),$N98/12*0.5,$H98&lt;AQ$7,$N98/12)</f>
        <v>0</v>
      </c>
      <c r="AR98" s="23" cm="1">
        <f t="array" aca="1" ref="AR98" ca="1">_xlfn.IFS($D98&lt;=AR$7,0,$G98&gt;AR$7,0,AND(AR$7&gt;$G98,AR$7&lt;$H98),$N98/12*0.5,$H98&lt;AR$7,$N98/12)</f>
        <v>0</v>
      </c>
      <c r="AS98" s="23" cm="1">
        <f t="array" aca="1" ref="AS98" ca="1">_xlfn.IFS($D98&lt;=AS$7,0,$G98&gt;AS$7,0,AND(AS$7&gt;$G98,AS$7&lt;$H98),$N98/12*0.5,$H98&lt;AS$7,$N98/12)</f>
        <v>0</v>
      </c>
      <c r="AT98" s="23" cm="1">
        <f t="array" aca="1" ref="AT98" ca="1">_xlfn.IFS($D98&lt;=AT$7,0,$G98&gt;AT$7,0,AND(AT$7&gt;$G98,AT$7&lt;$H98),$N98/12*0.5,$H98&lt;AT$7,$N98/12)</f>
        <v>0</v>
      </c>
      <c r="AU98" s="23" cm="1">
        <f t="array" aca="1" ref="AU98" ca="1">_xlfn.IFS($D98&lt;=AU$7,0,$G98&gt;AU$7,0,AND(AU$7&gt;$G98,AU$7&lt;$H98),$N98/12*0.5,$H98&lt;AU$7,$N98/12)</f>
        <v>0</v>
      </c>
      <c r="AV98" s="23" cm="1">
        <f t="array" aca="1" ref="AV98" ca="1">_xlfn.IFS($D98&lt;=AV$7,0,$G98&gt;AV$7,0,AND(AV$7&gt;$G98,AV$7&lt;$H98),$N98/12*0.5,$H98&lt;AV$7,$N98/12)</f>
        <v>0</v>
      </c>
      <c r="AW98" s="23" cm="1">
        <f t="array" aca="1" ref="AW98" ca="1">_xlfn.IFS($D98&lt;=AW$7,0,$G98&gt;AW$7,0,AND(AW$7&gt;$G98,AW$7&lt;$H98),$N98/12*0.5,$H98&lt;AW$7,$N98/12)</f>
        <v>0</v>
      </c>
      <c r="AX98" s="23" cm="1">
        <f t="array" aca="1" ref="AX98" ca="1">_xlfn.IFS($D98&lt;=AX$7,0,$G98&gt;AX$7,0,AND(AX$7&gt;$G98,AX$7&lt;$H98),$N98/12*0.5,$H98&lt;AX$7,$N98/12)</f>
        <v>0</v>
      </c>
      <c r="AY98" s="23" cm="1">
        <f t="array" aca="1" ref="AY98" ca="1">_xlfn.IFS($D98&lt;=AY$7,0,$G98&gt;AY$7,0,AND(AY$7&gt;$G98,AY$7&lt;$H98),$N98/12*0.5,$H98&lt;AY$7,$N98/12)</f>
        <v>0</v>
      </c>
    </row>
    <row r="99" spans="2:51" ht="13" x14ac:dyDescent="0.15">
      <c r="B99" s="87">
        <v>92</v>
      </c>
      <c r="C99" s="87" t="s">
        <v>30</v>
      </c>
      <c r="D99" s="107" t="s">
        <v>15</v>
      </c>
      <c r="E99" s="110">
        <v>46706</v>
      </c>
      <c r="F99" s="108" t="s">
        <v>7</v>
      </c>
      <c r="G99" s="21">
        <f>E99+'Assumptions (START HERE)'!$C$17</f>
        <v>46886</v>
      </c>
      <c r="H99" s="21">
        <f>E99+'Assumptions (START HERE)'!$C$18</f>
        <v>46976</v>
      </c>
      <c r="I99" s="91"/>
      <c r="J99" s="23" cm="1">
        <f t="array" aca="1" ref="J99" ca="1">IF(ISBLANK(I99),
INDEX('Assumptions (START HERE)'!$B$23:$E$26,
MATCH(MID(CELL("filename",$A$1),FIND("]",CELL("filename",$A$1))+1,255),'Assumptions (START HERE)'!$B$23:$B$26,0),
MATCH(J$3,'Assumptions (START HERE)'!$B$23:$E$23,0)),I99)</f>
        <v>1350</v>
      </c>
      <c r="K99" s="91"/>
      <c r="L99" s="23" cm="1">
        <f t="array" aca="1" ref="L99" ca="1">IF(ISBLANK(K99),
INDEX('Assumptions (START HERE)'!$B$23:$E$26,
MATCH(MID(CELL("filename",$A$1),FIND("]",CELL("filename",$A$1))+1,255),'Assumptions (START HERE)'!$B$23:$B$26,0),
MATCH(L$3,'Assumptions (START HERE)'!$B$23:$E$23,0)),K99)</f>
        <v>1500</v>
      </c>
      <c r="M99" s="91"/>
      <c r="N99" s="23" cm="1">
        <f t="array" aca="1" ref="N99" ca="1">IF(ISBLANK(M99),
INDEX('Assumptions (START HERE)'!$B$23:$E$26,
MATCH(MID(CELL("filename",$A$1),FIND("]",CELL("filename",$A$1))+1,255),'Assumptions (START HERE)'!$B$23:$B$26,0),
MATCH(N$3,'Assumptions (START HERE)'!$B$23:$E$23,0)),M99)</f>
        <v>1550</v>
      </c>
      <c r="P99" s="23" cm="1">
        <f t="array" aca="1" ref="P99" ca="1">_xlfn.IFS($D99&lt;=P$7,0,$G99&gt;P$7,0,AND(P$7&gt;$G99,P$7&lt;$H99),$J99/12*0.5,$H99&lt;P$7,$J99/12)</f>
        <v>0</v>
      </c>
      <c r="Q99" s="23" cm="1">
        <f t="array" aca="1" ref="Q99" ca="1">_xlfn.IFS($D99&lt;=Q$7,0,$G99&gt;Q$7,0,AND(Q$7&gt;$G99,Q$7&lt;$H99),$J99/12*0.5,$H99&lt;Q$7,$J99/12)</f>
        <v>0</v>
      </c>
      <c r="R99" s="23" cm="1">
        <f t="array" aca="1" ref="R99" ca="1">_xlfn.IFS($D99&lt;=R$7,0,$G99&gt;R$7,0,AND(R$7&gt;$G99,R$7&lt;$H99),$J99/12*0.5,$H99&lt;R$7,$J99/12)</f>
        <v>0</v>
      </c>
      <c r="S99" s="23" cm="1">
        <f t="array" aca="1" ref="S99" ca="1">_xlfn.IFS($D99&lt;=S$7,0,$G99&gt;S$7,0,AND(S$7&gt;$G99,S$7&lt;$H99),$J99/12*0.5,$H99&lt;S$7,$J99/12)</f>
        <v>0</v>
      </c>
      <c r="T99" s="23" cm="1">
        <f t="array" aca="1" ref="T99" ca="1">_xlfn.IFS($D99&lt;=T$7,0,$G99&gt;T$7,0,AND(T$7&gt;$G99,T$7&lt;$H99),$J99/12*0.5,$H99&lt;T$7,$J99/12)</f>
        <v>0</v>
      </c>
      <c r="U99" s="23" cm="1">
        <f t="array" aca="1" ref="U99" ca="1">_xlfn.IFS($D99&lt;=U$7,0,$G99&gt;U$7,0,AND(U$7&gt;$G99,U$7&lt;$H99),$J99/12*0.5,$H99&lt;U$7,$J99/12)</f>
        <v>0</v>
      </c>
      <c r="V99" s="23" cm="1">
        <f t="array" aca="1" ref="V99" ca="1">_xlfn.IFS($D99&lt;=V$7,0,$G99&gt;V$7,0,AND(V$7&gt;$G99,V$7&lt;$H99),$J99/12*0.5,$H99&lt;V$7,$J99/12)</f>
        <v>0</v>
      </c>
      <c r="W99" s="23" cm="1">
        <f t="array" aca="1" ref="W99" ca="1">_xlfn.IFS($D99&lt;=W$7,0,$G99&gt;W$7,0,AND(W$7&gt;$G99,W$7&lt;$H99),$J99/12*0.5,$H99&lt;W$7,$J99/12)</f>
        <v>0</v>
      </c>
      <c r="X99" s="23" cm="1">
        <f t="array" aca="1" ref="X99" ca="1">_xlfn.IFS($D99&lt;=X$7,0,$G99&gt;X$7,0,AND(X$7&gt;$G99,X$7&lt;$H99),$J99/12*0.5,$H99&lt;X$7,$J99/12)</f>
        <v>0</v>
      </c>
      <c r="Y99" s="23" cm="1">
        <f t="array" aca="1" ref="Y99" ca="1">_xlfn.IFS($D99&lt;=Y$7,0,$G99&gt;Y$7,0,AND(Y$7&gt;$G99,Y$7&lt;$H99),$J99/12*0.5,$H99&lt;Y$7,$J99/12)</f>
        <v>0</v>
      </c>
      <c r="Z99" s="23" cm="1">
        <f t="array" aca="1" ref="Z99" ca="1">_xlfn.IFS($D99&lt;=Z$7,0,$G99&gt;Z$7,0,AND(Z$7&gt;$G99,Z$7&lt;$H99),$J99/12*0.5,$H99&lt;Z$7,$J99/12)</f>
        <v>0</v>
      </c>
      <c r="AA99" s="23" cm="1">
        <f t="array" aca="1" ref="AA99" ca="1">_xlfn.IFS($D99&lt;=AA$7,0,$G99&gt;AA$7,0,AND(AA$7&gt;$G99,AA$7&lt;$H99),$J99/12*0.5,$H99&lt;AA$7,$J99/12)</f>
        <v>0</v>
      </c>
      <c r="AB99" s="23" cm="1">
        <f t="array" aca="1" ref="AB99" ca="1">_xlfn.IFS($D99&lt;=AB$7,0,$G99&gt;AB$7,0,AND(AB$7&gt;$G99,AB$7&lt;$H99),$J99/12*0.5,$H99&lt;AB$7,$J99/12)</f>
        <v>0</v>
      </c>
      <c r="AC99" s="23" cm="1">
        <f t="array" aca="1" ref="AC99" ca="1">_xlfn.IFS($D99&lt;=AC$7,0,$G99&gt;AC$7,0,AND(AC$7&gt;$G99,AC$7&lt;$H99),$L99/12*0.5,$H99&lt;AC$7,$L99/12)</f>
        <v>0</v>
      </c>
      <c r="AD99" s="23" cm="1">
        <f t="array" aca="1" ref="AD99" ca="1">_xlfn.IFS($D99&lt;=AD$7,0,$G99&gt;AD$7,0,AND(AD$7&gt;$G99,AD$7&lt;$H99),$L99/12*0.5,$H99&lt;AD$7,$L99/12)</f>
        <v>0</v>
      </c>
      <c r="AE99" s="23" cm="1">
        <f t="array" aca="1" ref="AE99" ca="1">_xlfn.IFS($D99&lt;=AE$7,0,$G99&gt;AE$7,0,AND(AE$7&gt;$G99,AE$7&lt;$H99),$L99/12*0.5,$H99&lt;AE$7,$L99/12)</f>
        <v>0</v>
      </c>
      <c r="AF99" s="23" cm="1">
        <f t="array" aca="1" ref="AF99" ca="1">_xlfn.IFS($D99&lt;=AF$7,0,$G99&gt;AF$7,0,AND(AF$7&gt;$G99,AF$7&lt;$H99),$L99/12*0.5,$H99&lt;AF$7,$L99/12)</f>
        <v>0</v>
      </c>
      <c r="AG99" s="23" cm="1">
        <f t="array" aca="1" ref="AG99" ca="1">_xlfn.IFS($D99&lt;=AG$7,0,$G99&gt;AG$7,0,AND(AG$7&gt;$G99,AG$7&lt;$H99),$L99/12*0.5,$H99&lt;AG$7,$L99/12)</f>
        <v>0</v>
      </c>
      <c r="AH99" s="23" cm="1">
        <f t="array" aca="1" ref="AH99" ca="1">_xlfn.IFS($D99&lt;=AH$7,0,$G99&gt;AH$7,0,AND(AH$7&gt;$G99,AH$7&lt;$H99),$L99/12*0.5,$H99&lt;AH$7,$L99/12)</f>
        <v>0</v>
      </c>
      <c r="AI99" s="23" cm="1">
        <f t="array" aca="1" ref="AI99" ca="1">_xlfn.IFS($D99&lt;=AI$7,0,$G99&gt;AI$7,0,AND(AI$7&gt;$G99,AI$7&lt;$H99),$L99/12*0.5,$H99&lt;AI$7,$L99/12)</f>
        <v>0</v>
      </c>
      <c r="AJ99" s="23" cm="1">
        <f t="array" aca="1" ref="AJ99" ca="1">_xlfn.IFS($D99&lt;=AJ$7,0,$G99&gt;AJ$7,0,AND(AJ$7&gt;$G99,AJ$7&lt;$H99),$L99/12*0.5,$H99&lt;AJ$7,$L99/12)</f>
        <v>0</v>
      </c>
      <c r="AK99" s="23" cm="1">
        <f t="array" aca="1" ref="AK99" ca="1">_xlfn.IFS($D99&lt;=AK$7,0,$G99&gt;AK$7,0,AND(AK$7&gt;$G99,AK$7&lt;$H99),$L99/12*0.5,$H99&lt;AK$7,$L99/12)</f>
        <v>0</v>
      </c>
      <c r="AL99" s="23" cm="1">
        <f t="array" aca="1" ref="AL99" ca="1">_xlfn.IFS($D99&lt;=AL$7,0,$G99&gt;AL$7,0,AND(AL$7&gt;$G99,AL$7&lt;$H99),$L99/12*0.5,$H99&lt;AL$7,$L99/12)</f>
        <v>0</v>
      </c>
      <c r="AM99" s="23" cm="1">
        <f t="array" aca="1" ref="AM99" ca="1">_xlfn.IFS($D99&lt;=AM$7,0,$G99&gt;AM$7,0,AND(AM$7&gt;$G99,AM$7&lt;$H99),$L99/12*0.5,$H99&lt;AM$7,$L99/12)</f>
        <v>0</v>
      </c>
      <c r="AN99" s="23" cm="1">
        <f t="array" aca="1" ref="AN99" ca="1">_xlfn.IFS($D99&lt;=AN$7,0,$G99&gt;AN$7,0,AND(AN$7&gt;$G99,AN$7&lt;$H99),$L99/12*0.5,$H99&lt;AN$7,$L99/12)</f>
        <v>0</v>
      </c>
      <c r="AO99" s="23" cm="1">
        <f t="array" aca="1" ref="AO99" ca="1">_xlfn.IFS($D99&lt;=AO$7,0,$G99&gt;AO$7,0,AND(AO$7&gt;$G99,AO$7&lt;$H99),$N99/12*0.5,$H99&lt;AO$7,$N99/12)</f>
        <v>0</v>
      </c>
      <c r="AP99" s="23" cm="1">
        <f t="array" aca="1" ref="AP99" ca="1">_xlfn.IFS($D99&lt;=AP$7,0,$G99&gt;AP$7,0,AND(AP$7&gt;$G99,AP$7&lt;$H99),$N99/12*0.5,$H99&lt;AP$7,$N99/12)</f>
        <v>0</v>
      </c>
      <c r="AQ99" s="23" cm="1">
        <f t="array" aca="1" ref="AQ99" ca="1">_xlfn.IFS($D99&lt;=AQ$7,0,$G99&gt;AQ$7,0,AND(AQ$7&gt;$G99,AQ$7&lt;$H99),$N99/12*0.5,$H99&lt;AQ$7,$N99/12)</f>
        <v>0</v>
      </c>
      <c r="AR99" s="23" cm="1">
        <f t="array" aca="1" ref="AR99" ca="1">_xlfn.IFS($D99&lt;=AR$7,0,$G99&gt;AR$7,0,AND(AR$7&gt;$G99,AR$7&lt;$H99),$N99/12*0.5,$H99&lt;AR$7,$N99/12)</f>
        <v>0</v>
      </c>
      <c r="AS99" s="23" cm="1">
        <f t="array" aca="1" ref="AS99" ca="1">_xlfn.IFS($D99&lt;=AS$7,0,$G99&gt;AS$7,0,AND(AS$7&gt;$G99,AS$7&lt;$H99),$N99/12*0.5,$H99&lt;AS$7,$N99/12)</f>
        <v>0</v>
      </c>
      <c r="AT99" s="23" cm="1">
        <f t="array" aca="1" ref="AT99" ca="1">_xlfn.IFS($D99&lt;=AT$7,0,$G99&gt;AT$7,0,AND(AT$7&gt;$G99,AT$7&lt;$H99),$N99/12*0.5,$H99&lt;AT$7,$N99/12)</f>
        <v>0</v>
      </c>
      <c r="AU99" s="23" cm="1">
        <f t="array" aca="1" ref="AU99" ca="1">_xlfn.IFS($D99&lt;=AU$7,0,$G99&gt;AU$7,0,AND(AU$7&gt;$G99,AU$7&lt;$H99),$N99/12*0.5,$H99&lt;AU$7,$N99/12)</f>
        <v>0</v>
      </c>
      <c r="AV99" s="23" cm="1">
        <f t="array" aca="1" ref="AV99" ca="1">_xlfn.IFS($D99&lt;=AV$7,0,$G99&gt;AV$7,0,AND(AV$7&gt;$G99,AV$7&lt;$H99),$N99/12*0.5,$H99&lt;AV$7,$N99/12)</f>
        <v>0</v>
      </c>
      <c r="AW99" s="23" cm="1">
        <f t="array" aca="1" ref="AW99" ca="1">_xlfn.IFS($D99&lt;=AW$7,0,$G99&gt;AW$7,0,AND(AW$7&gt;$G99,AW$7&lt;$H99),$N99/12*0.5,$H99&lt;AW$7,$N99/12)</f>
        <v>0</v>
      </c>
      <c r="AX99" s="23" cm="1">
        <f t="array" aca="1" ref="AX99" ca="1">_xlfn.IFS($D99&lt;=AX$7,0,$G99&gt;AX$7,0,AND(AX$7&gt;$G99,AX$7&lt;$H99),$N99/12*0.5,$H99&lt;AX$7,$N99/12)</f>
        <v>0</v>
      </c>
      <c r="AY99" s="23" cm="1">
        <f t="array" aca="1" ref="AY99" ca="1">_xlfn.IFS($D99&lt;=AY$7,0,$G99&gt;AY$7,0,AND(AY$7&gt;$G99,AY$7&lt;$H99),$N99/12*0.5,$H99&lt;AY$7,$N99/12)</f>
        <v>0</v>
      </c>
    </row>
    <row r="100" spans="2:51" ht="13" x14ac:dyDescent="0.15">
      <c r="B100" s="87">
        <v>93</v>
      </c>
      <c r="C100" s="87" t="s">
        <v>30</v>
      </c>
      <c r="D100" s="88" t="s">
        <v>15</v>
      </c>
      <c r="E100" s="110">
        <v>46706</v>
      </c>
      <c r="F100" s="108" t="s">
        <v>7</v>
      </c>
      <c r="G100" s="21">
        <f>E100+'Assumptions (START HERE)'!$C$17</f>
        <v>46886</v>
      </c>
      <c r="H100" s="21">
        <f>E100+'Assumptions (START HERE)'!$C$18</f>
        <v>46976</v>
      </c>
      <c r="I100" s="91"/>
      <c r="J100" s="23" cm="1">
        <f t="array" aca="1" ref="J100" ca="1">IF(ISBLANK(I100),
INDEX('Assumptions (START HERE)'!$B$23:$E$26,
MATCH(MID(CELL("filename",$A$1),FIND("]",CELL("filename",$A$1))+1,255),'Assumptions (START HERE)'!$B$23:$B$26,0),
MATCH(J$3,'Assumptions (START HERE)'!$B$23:$E$23,0)),I100)</f>
        <v>1350</v>
      </c>
      <c r="K100" s="91"/>
      <c r="L100" s="23" cm="1">
        <f t="array" aca="1" ref="L100" ca="1">IF(ISBLANK(K100),
INDEX('Assumptions (START HERE)'!$B$23:$E$26,
MATCH(MID(CELL("filename",$A$1),FIND("]",CELL("filename",$A$1))+1,255),'Assumptions (START HERE)'!$B$23:$B$26,0),
MATCH(L$3,'Assumptions (START HERE)'!$B$23:$E$23,0)),K100)</f>
        <v>1500</v>
      </c>
      <c r="M100" s="91"/>
      <c r="N100" s="23" cm="1">
        <f t="array" aca="1" ref="N100" ca="1">IF(ISBLANK(M100),
INDEX('Assumptions (START HERE)'!$B$23:$E$26,
MATCH(MID(CELL("filename",$A$1),FIND("]",CELL("filename",$A$1))+1,255),'Assumptions (START HERE)'!$B$23:$B$26,0),
MATCH(N$3,'Assumptions (START HERE)'!$B$23:$E$23,0)),M100)</f>
        <v>1550</v>
      </c>
      <c r="P100" s="23" cm="1">
        <f t="array" aca="1" ref="P100" ca="1">_xlfn.IFS($D100&lt;=P$7,0,$G100&gt;P$7,0,AND(P$7&gt;$G100,P$7&lt;$H100),$J100/12*0.5,$H100&lt;P$7,$J100/12)</f>
        <v>0</v>
      </c>
      <c r="Q100" s="23" cm="1">
        <f t="array" aca="1" ref="Q100" ca="1">_xlfn.IFS($D100&lt;=Q$7,0,$G100&gt;Q$7,0,AND(Q$7&gt;$G100,Q$7&lt;$H100),$J100/12*0.5,$H100&lt;Q$7,$J100/12)</f>
        <v>0</v>
      </c>
      <c r="R100" s="23" cm="1">
        <f t="array" aca="1" ref="R100" ca="1">_xlfn.IFS($D100&lt;=R$7,0,$G100&gt;R$7,0,AND(R$7&gt;$G100,R$7&lt;$H100),$J100/12*0.5,$H100&lt;R$7,$J100/12)</f>
        <v>0</v>
      </c>
      <c r="S100" s="23" cm="1">
        <f t="array" aca="1" ref="S100" ca="1">_xlfn.IFS($D100&lt;=S$7,0,$G100&gt;S$7,0,AND(S$7&gt;$G100,S$7&lt;$H100),$J100/12*0.5,$H100&lt;S$7,$J100/12)</f>
        <v>0</v>
      </c>
      <c r="T100" s="23" cm="1">
        <f t="array" aca="1" ref="T100" ca="1">_xlfn.IFS($D100&lt;=T$7,0,$G100&gt;T$7,0,AND(T$7&gt;$G100,T$7&lt;$H100),$J100/12*0.5,$H100&lt;T$7,$J100/12)</f>
        <v>0</v>
      </c>
      <c r="U100" s="23" cm="1">
        <f t="array" aca="1" ref="U100" ca="1">_xlfn.IFS($D100&lt;=U$7,0,$G100&gt;U$7,0,AND(U$7&gt;$G100,U$7&lt;$H100),$J100/12*0.5,$H100&lt;U$7,$J100/12)</f>
        <v>0</v>
      </c>
      <c r="V100" s="23" cm="1">
        <f t="array" aca="1" ref="V100" ca="1">_xlfn.IFS($D100&lt;=V$7,0,$G100&gt;V$7,0,AND(V$7&gt;$G100,V$7&lt;$H100),$J100/12*0.5,$H100&lt;V$7,$J100/12)</f>
        <v>0</v>
      </c>
      <c r="W100" s="23" cm="1">
        <f t="array" aca="1" ref="W100" ca="1">_xlfn.IFS($D100&lt;=W$7,0,$G100&gt;W$7,0,AND(W$7&gt;$G100,W$7&lt;$H100),$J100/12*0.5,$H100&lt;W$7,$J100/12)</f>
        <v>0</v>
      </c>
      <c r="X100" s="23" cm="1">
        <f t="array" aca="1" ref="X100" ca="1">_xlfn.IFS($D100&lt;=X$7,0,$G100&gt;X$7,0,AND(X$7&gt;$G100,X$7&lt;$H100),$J100/12*0.5,$H100&lt;X$7,$J100/12)</f>
        <v>0</v>
      </c>
      <c r="Y100" s="23" cm="1">
        <f t="array" aca="1" ref="Y100" ca="1">_xlfn.IFS($D100&lt;=Y$7,0,$G100&gt;Y$7,0,AND(Y$7&gt;$G100,Y$7&lt;$H100),$J100/12*0.5,$H100&lt;Y$7,$J100/12)</f>
        <v>0</v>
      </c>
      <c r="Z100" s="23" cm="1">
        <f t="array" aca="1" ref="Z100" ca="1">_xlfn.IFS($D100&lt;=Z$7,0,$G100&gt;Z$7,0,AND(Z$7&gt;$G100,Z$7&lt;$H100),$J100/12*0.5,$H100&lt;Z$7,$J100/12)</f>
        <v>0</v>
      </c>
      <c r="AA100" s="23" cm="1">
        <f t="array" aca="1" ref="AA100" ca="1">_xlfn.IFS($D100&lt;=AA$7,0,$G100&gt;AA$7,0,AND(AA$7&gt;$G100,AA$7&lt;$H100),$J100/12*0.5,$H100&lt;AA$7,$J100/12)</f>
        <v>0</v>
      </c>
      <c r="AB100" s="23" cm="1">
        <f t="array" aca="1" ref="AB100" ca="1">_xlfn.IFS($D100&lt;=AB$7,0,$G100&gt;AB$7,0,AND(AB$7&gt;$G100,AB$7&lt;$H100),$J100/12*0.5,$H100&lt;AB$7,$J100/12)</f>
        <v>0</v>
      </c>
      <c r="AC100" s="23" cm="1">
        <f t="array" aca="1" ref="AC100" ca="1">_xlfn.IFS($D100&lt;=AC$7,0,$G100&gt;AC$7,0,AND(AC$7&gt;$G100,AC$7&lt;$H100),$L100/12*0.5,$H100&lt;AC$7,$L100/12)</f>
        <v>0</v>
      </c>
      <c r="AD100" s="23" cm="1">
        <f t="array" aca="1" ref="AD100" ca="1">_xlfn.IFS($D100&lt;=AD$7,0,$G100&gt;AD$7,0,AND(AD$7&gt;$G100,AD$7&lt;$H100),$L100/12*0.5,$H100&lt;AD$7,$L100/12)</f>
        <v>0</v>
      </c>
      <c r="AE100" s="23" cm="1">
        <f t="array" aca="1" ref="AE100" ca="1">_xlfn.IFS($D100&lt;=AE$7,0,$G100&gt;AE$7,0,AND(AE$7&gt;$G100,AE$7&lt;$H100),$L100/12*0.5,$H100&lt;AE$7,$L100/12)</f>
        <v>0</v>
      </c>
      <c r="AF100" s="23" cm="1">
        <f t="array" aca="1" ref="AF100" ca="1">_xlfn.IFS($D100&lt;=AF$7,0,$G100&gt;AF$7,0,AND(AF$7&gt;$G100,AF$7&lt;$H100),$L100/12*0.5,$H100&lt;AF$7,$L100/12)</f>
        <v>0</v>
      </c>
      <c r="AG100" s="23" cm="1">
        <f t="array" aca="1" ref="AG100" ca="1">_xlfn.IFS($D100&lt;=AG$7,0,$G100&gt;AG$7,0,AND(AG$7&gt;$G100,AG$7&lt;$H100),$L100/12*0.5,$H100&lt;AG$7,$L100/12)</f>
        <v>0</v>
      </c>
      <c r="AH100" s="23" cm="1">
        <f t="array" aca="1" ref="AH100" ca="1">_xlfn.IFS($D100&lt;=AH$7,0,$G100&gt;AH$7,0,AND(AH$7&gt;$G100,AH$7&lt;$H100),$L100/12*0.5,$H100&lt;AH$7,$L100/12)</f>
        <v>0</v>
      </c>
      <c r="AI100" s="23" cm="1">
        <f t="array" aca="1" ref="AI100" ca="1">_xlfn.IFS($D100&lt;=AI$7,0,$G100&gt;AI$7,0,AND(AI$7&gt;$G100,AI$7&lt;$H100),$L100/12*0.5,$H100&lt;AI$7,$L100/12)</f>
        <v>0</v>
      </c>
      <c r="AJ100" s="23" cm="1">
        <f t="array" aca="1" ref="AJ100" ca="1">_xlfn.IFS($D100&lt;=AJ$7,0,$G100&gt;AJ$7,0,AND(AJ$7&gt;$G100,AJ$7&lt;$H100),$L100/12*0.5,$H100&lt;AJ$7,$L100/12)</f>
        <v>0</v>
      </c>
      <c r="AK100" s="23" cm="1">
        <f t="array" aca="1" ref="AK100" ca="1">_xlfn.IFS($D100&lt;=AK$7,0,$G100&gt;AK$7,0,AND(AK$7&gt;$G100,AK$7&lt;$H100),$L100/12*0.5,$H100&lt;AK$7,$L100/12)</f>
        <v>0</v>
      </c>
      <c r="AL100" s="23" cm="1">
        <f t="array" aca="1" ref="AL100" ca="1">_xlfn.IFS($D100&lt;=AL$7,0,$G100&gt;AL$7,0,AND(AL$7&gt;$G100,AL$7&lt;$H100),$L100/12*0.5,$H100&lt;AL$7,$L100/12)</f>
        <v>0</v>
      </c>
      <c r="AM100" s="23" cm="1">
        <f t="array" aca="1" ref="AM100" ca="1">_xlfn.IFS($D100&lt;=AM$7,0,$G100&gt;AM$7,0,AND(AM$7&gt;$G100,AM$7&lt;$H100),$L100/12*0.5,$H100&lt;AM$7,$L100/12)</f>
        <v>0</v>
      </c>
      <c r="AN100" s="23" cm="1">
        <f t="array" aca="1" ref="AN100" ca="1">_xlfn.IFS($D100&lt;=AN$7,0,$G100&gt;AN$7,0,AND(AN$7&gt;$G100,AN$7&lt;$H100),$L100/12*0.5,$H100&lt;AN$7,$L100/12)</f>
        <v>0</v>
      </c>
      <c r="AO100" s="23" cm="1">
        <f t="array" aca="1" ref="AO100" ca="1">_xlfn.IFS($D100&lt;=AO$7,0,$G100&gt;AO$7,0,AND(AO$7&gt;$G100,AO$7&lt;$H100),$N100/12*0.5,$H100&lt;AO$7,$N100/12)</f>
        <v>0</v>
      </c>
      <c r="AP100" s="23" cm="1">
        <f t="array" aca="1" ref="AP100" ca="1">_xlfn.IFS($D100&lt;=AP$7,0,$G100&gt;AP$7,0,AND(AP$7&gt;$G100,AP$7&lt;$H100),$N100/12*0.5,$H100&lt;AP$7,$N100/12)</f>
        <v>0</v>
      </c>
      <c r="AQ100" s="23" cm="1">
        <f t="array" aca="1" ref="AQ100" ca="1">_xlfn.IFS($D100&lt;=AQ$7,0,$G100&gt;AQ$7,0,AND(AQ$7&gt;$G100,AQ$7&lt;$H100),$N100/12*0.5,$H100&lt;AQ$7,$N100/12)</f>
        <v>0</v>
      </c>
      <c r="AR100" s="23" cm="1">
        <f t="array" aca="1" ref="AR100" ca="1">_xlfn.IFS($D100&lt;=AR$7,0,$G100&gt;AR$7,0,AND(AR$7&gt;$G100,AR$7&lt;$H100),$N100/12*0.5,$H100&lt;AR$7,$N100/12)</f>
        <v>0</v>
      </c>
      <c r="AS100" s="23" cm="1">
        <f t="array" aca="1" ref="AS100" ca="1">_xlfn.IFS($D100&lt;=AS$7,0,$G100&gt;AS$7,0,AND(AS$7&gt;$G100,AS$7&lt;$H100),$N100/12*0.5,$H100&lt;AS$7,$N100/12)</f>
        <v>0</v>
      </c>
      <c r="AT100" s="23" cm="1">
        <f t="array" aca="1" ref="AT100" ca="1">_xlfn.IFS($D100&lt;=AT$7,0,$G100&gt;AT$7,0,AND(AT$7&gt;$G100,AT$7&lt;$H100),$N100/12*0.5,$H100&lt;AT$7,$N100/12)</f>
        <v>0</v>
      </c>
      <c r="AU100" s="23" cm="1">
        <f t="array" aca="1" ref="AU100" ca="1">_xlfn.IFS($D100&lt;=AU$7,0,$G100&gt;AU$7,0,AND(AU$7&gt;$G100,AU$7&lt;$H100),$N100/12*0.5,$H100&lt;AU$7,$N100/12)</f>
        <v>0</v>
      </c>
      <c r="AV100" s="23" cm="1">
        <f t="array" aca="1" ref="AV100" ca="1">_xlfn.IFS($D100&lt;=AV$7,0,$G100&gt;AV$7,0,AND(AV$7&gt;$G100,AV$7&lt;$H100),$N100/12*0.5,$H100&lt;AV$7,$N100/12)</f>
        <v>0</v>
      </c>
      <c r="AW100" s="23" cm="1">
        <f t="array" aca="1" ref="AW100" ca="1">_xlfn.IFS($D100&lt;=AW$7,0,$G100&gt;AW$7,0,AND(AW$7&gt;$G100,AW$7&lt;$H100),$N100/12*0.5,$H100&lt;AW$7,$N100/12)</f>
        <v>0</v>
      </c>
      <c r="AX100" s="23" cm="1">
        <f t="array" aca="1" ref="AX100" ca="1">_xlfn.IFS($D100&lt;=AX$7,0,$G100&gt;AX$7,0,AND(AX$7&gt;$G100,AX$7&lt;$H100),$N100/12*0.5,$H100&lt;AX$7,$N100/12)</f>
        <v>0</v>
      </c>
      <c r="AY100" s="23" cm="1">
        <f t="array" aca="1" ref="AY100" ca="1">_xlfn.IFS($D100&lt;=AY$7,0,$G100&gt;AY$7,0,AND(AY$7&gt;$G100,AY$7&lt;$H100),$N100/12*0.5,$H100&lt;AY$7,$N100/12)</f>
        <v>0</v>
      </c>
    </row>
    <row r="101" spans="2:51" ht="13" x14ac:dyDescent="0.15">
      <c r="B101" s="3"/>
      <c r="C101" s="3"/>
      <c r="D101" s="104"/>
      <c r="E101" s="105"/>
      <c r="F101" s="3"/>
      <c r="G101" s="21"/>
      <c r="H101" s="21"/>
      <c r="I101" s="106"/>
      <c r="J101" s="23"/>
      <c r="K101" s="106"/>
      <c r="L101" s="23"/>
      <c r="M101" s="106"/>
      <c r="N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</row>
    <row r="102" spans="2:51" ht="13" x14ac:dyDescent="0.15">
      <c r="B102" s="3"/>
      <c r="C102" s="3"/>
      <c r="D102" s="104"/>
      <c r="E102" s="105"/>
      <c r="F102" s="3"/>
      <c r="G102" s="21"/>
      <c r="H102" s="21"/>
      <c r="I102" s="106"/>
      <c r="J102" s="23"/>
      <c r="K102" s="106"/>
      <c r="L102" s="23"/>
      <c r="M102" s="106"/>
      <c r="N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</row>
    <row r="103" spans="2:51" ht="13" x14ac:dyDescent="0.15">
      <c r="B103" s="3"/>
      <c r="C103" s="3"/>
      <c r="D103" s="104"/>
      <c r="E103" s="105"/>
      <c r="F103" s="105"/>
      <c r="G103" s="21"/>
      <c r="H103" s="21"/>
      <c r="I103" s="106"/>
      <c r="J103" s="23"/>
      <c r="K103" s="106"/>
      <c r="L103" s="23"/>
      <c r="M103" s="106"/>
      <c r="N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</row>
    <row r="104" spans="2:51" ht="13" x14ac:dyDescent="0.15">
      <c r="B104" s="3"/>
      <c r="C104" s="3"/>
      <c r="D104" s="104"/>
      <c r="E104" s="105"/>
      <c r="F104" s="3"/>
      <c r="G104" s="21"/>
      <c r="H104" s="21"/>
      <c r="I104" s="106"/>
      <c r="J104" s="23"/>
      <c r="K104" s="106"/>
      <c r="L104" s="23"/>
      <c r="M104" s="106"/>
      <c r="N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</row>
    <row r="105" spans="2:51" ht="13" x14ac:dyDescent="0.15">
      <c r="B105" s="3"/>
      <c r="C105" s="3"/>
      <c r="D105" s="104"/>
      <c r="E105" s="105"/>
      <c r="F105" s="3"/>
      <c r="G105" s="21"/>
      <c r="H105" s="21"/>
      <c r="I105" s="106"/>
      <c r="J105" s="23"/>
      <c r="K105" s="106"/>
      <c r="L105" s="23"/>
      <c r="M105" s="106"/>
      <c r="N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</row>
    <row r="106" spans="2:51" ht="13" x14ac:dyDescent="0.15">
      <c r="B106" s="3"/>
      <c r="C106" s="3"/>
      <c r="D106" s="104"/>
      <c r="E106" s="105"/>
      <c r="F106" s="3"/>
      <c r="G106" s="21"/>
      <c r="H106" s="21"/>
      <c r="I106" s="106"/>
      <c r="J106" s="23"/>
      <c r="K106" s="106"/>
      <c r="L106" s="23"/>
      <c r="M106" s="106"/>
      <c r="N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</row>
    <row r="107" spans="2:51" ht="13" x14ac:dyDescent="0.15">
      <c r="B107" s="3"/>
      <c r="C107" s="3"/>
      <c r="D107" s="104"/>
      <c r="E107" s="105"/>
      <c r="F107" s="3"/>
      <c r="G107" s="21"/>
      <c r="H107" s="21"/>
      <c r="I107" s="106"/>
      <c r="J107" s="23"/>
      <c r="K107" s="106"/>
      <c r="L107" s="23"/>
      <c r="M107" s="106"/>
      <c r="N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</row>
    <row r="108" spans="2:51" ht="13" x14ac:dyDescent="0.15">
      <c r="B108" s="3"/>
      <c r="C108" s="3"/>
      <c r="D108" s="104"/>
      <c r="E108" s="105"/>
      <c r="F108" s="3"/>
      <c r="G108" s="21"/>
      <c r="H108" s="21"/>
      <c r="I108" s="106"/>
      <c r="J108" s="23"/>
      <c r="K108" s="106"/>
      <c r="L108" s="23"/>
      <c r="M108" s="106"/>
      <c r="N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</row>
    <row r="109" spans="2:51" ht="13" x14ac:dyDescent="0.15">
      <c r="B109" s="3"/>
      <c r="C109" s="3"/>
      <c r="D109" s="104"/>
      <c r="E109" s="105"/>
      <c r="F109" s="3"/>
      <c r="G109" s="21"/>
      <c r="H109" s="21"/>
      <c r="I109" s="106"/>
      <c r="J109" s="23"/>
      <c r="K109" s="106"/>
      <c r="L109" s="23"/>
      <c r="M109" s="106"/>
      <c r="N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</row>
    <row r="110" spans="2:51" ht="13" x14ac:dyDescent="0.15">
      <c r="B110" s="3"/>
      <c r="C110" s="3"/>
      <c r="D110" s="104"/>
      <c r="E110" s="105"/>
      <c r="F110" s="3"/>
      <c r="G110" s="21"/>
      <c r="H110" s="21"/>
      <c r="I110" s="106"/>
      <c r="J110" s="23"/>
      <c r="K110" s="106"/>
      <c r="L110" s="23"/>
      <c r="M110" s="106"/>
      <c r="N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</row>
    <row r="111" spans="2:51" ht="13" x14ac:dyDescent="0.15">
      <c r="B111" s="3"/>
      <c r="C111" s="3"/>
      <c r="D111" s="104"/>
      <c r="E111" s="105"/>
      <c r="F111" s="3"/>
      <c r="G111" s="21"/>
      <c r="H111" s="21"/>
      <c r="I111" s="106"/>
      <c r="J111" s="23"/>
      <c r="K111" s="106"/>
      <c r="L111" s="23"/>
      <c r="M111" s="106"/>
      <c r="N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</row>
    <row r="112" spans="2:51" ht="13" x14ac:dyDescent="0.15">
      <c r="B112" s="3"/>
      <c r="C112" s="3"/>
      <c r="D112" s="104"/>
      <c r="E112" s="105"/>
      <c r="F112" s="3"/>
      <c r="G112" s="21"/>
      <c r="H112" s="21"/>
      <c r="I112" s="106"/>
      <c r="J112" s="23"/>
      <c r="K112" s="106"/>
      <c r="L112" s="23"/>
      <c r="M112" s="106"/>
      <c r="N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</row>
    <row r="113" spans="2:51" ht="13" x14ac:dyDescent="0.15">
      <c r="B113" s="3"/>
      <c r="C113" s="3"/>
      <c r="D113" s="104"/>
      <c r="E113" s="105"/>
      <c r="F113" s="3"/>
      <c r="G113" s="21"/>
      <c r="H113" s="21"/>
      <c r="I113" s="106"/>
      <c r="J113" s="23"/>
      <c r="K113" s="106"/>
      <c r="L113" s="23"/>
      <c r="M113" s="106"/>
      <c r="N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</row>
    <row r="114" spans="2:51" ht="13" x14ac:dyDescent="0.15">
      <c r="B114" s="3"/>
      <c r="C114" s="3"/>
      <c r="D114" s="104"/>
      <c r="E114" s="105"/>
      <c r="F114" s="3"/>
      <c r="G114" s="21"/>
      <c r="H114" s="21"/>
      <c r="I114" s="106"/>
      <c r="J114" s="23"/>
      <c r="K114" s="106"/>
      <c r="L114" s="23"/>
      <c r="M114" s="106"/>
      <c r="N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</row>
    <row r="115" spans="2:51" ht="13" x14ac:dyDescent="0.15">
      <c r="B115" s="3"/>
      <c r="C115" s="3"/>
      <c r="D115" s="104"/>
      <c r="E115" s="105"/>
      <c r="F115" s="3"/>
      <c r="G115" s="21"/>
      <c r="H115" s="21"/>
      <c r="I115" s="106"/>
      <c r="J115" s="23"/>
      <c r="K115" s="106"/>
      <c r="L115" s="23"/>
      <c r="M115" s="106"/>
      <c r="N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</row>
    <row r="116" spans="2:51" ht="13" x14ac:dyDescent="0.15">
      <c r="B116" s="3"/>
      <c r="C116" s="3"/>
      <c r="D116" s="104"/>
      <c r="E116" s="105"/>
      <c r="F116" s="3"/>
      <c r="G116" s="21"/>
      <c r="H116" s="21"/>
      <c r="I116" s="106"/>
      <c r="J116" s="23"/>
      <c r="K116" s="106"/>
      <c r="L116" s="23"/>
      <c r="M116" s="106"/>
      <c r="N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</row>
    <row r="117" spans="2:51" ht="13" x14ac:dyDescent="0.15">
      <c r="B117" s="3"/>
      <c r="C117" s="3"/>
      <c r="D117" s="104"/>
      <c r="E117" s="105"/>
      <c r="F117" s="3"/>
      <c r="G117" s="21"/>
      <c r="H117" s="21"/>
      <c r="I117" s="106"/>
      <c r="J117" s="23"/>
      <c r="K117" s="106"/>
      <c r="L117" s="23"/>
      <c r="M117" s="106"/>
      <c r="N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</row>
    <row r="118" spans="2:51" ht="13" x14ac:dyDescent="0.15">
      <c r="B118" s="3"/>
      <c r="C118" s="3"/>
      <c r="D118" s="104"/>
      <c r="E118" s="105"/>
      <c r="F118" s="3"/>
      <c r="G118" s="21"/>
      <c r="H118" s="21"/>
      <c r="I118" s="106"/>
      <c r="J118" s="23"/>
      <c r="K118" s="106"/>
      <c r="L118" s="23"/>
      <c r="M118" s="106"/>
      <c r="N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</row>
    <row r="119" spans="2:51" ht="13" x14ac:dyDescent="0.15">
      <c r="B119" s="3"/>
      <c r="C119" s="3"/>
      <c r="D119" s="104"/>
      <c r="E119" s="105"/>
      <c r="F119" s="3"/>
      <c r="G119" s="21"/>
      <c r="H119" s="21"/>
      <c r="I119" s="106"/>
      <c r="J119" s="23"/>
      <c r="K119" s="106"/>
      <c r="L119" s="23"/>
      <c r="M119" s="106"/>
      <c r="N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</row>
    <row r="120" spans="2:51" ht="13" x14ac:dyDescent="0.15">
      <c r="B120" s="3"/>
      <c r="C120" s="3"/>
      <c r="D120" s="104"/>
      <c r="E120" s="105"/>
      <c r="F120" s="3"/>
      <c r="G120" s="21"/>
      <c r="H120" s="21"/>
      <c r="I120" s="106"/>
      <c r="J120" s="23"/>
      <c r="K120" s="106"/>
      <c r="L120" s="23"/>
      <c r="M120" s="106"/>
      <c r="N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</row>
    <row r="121" spans="2:51" ht="13" x14ac:dyDescent="0.15">
      <c r="B121" s="3"/>
      <c r="C121" s="3"/>
      <c r="D121" s="104"/>
      <c r="E121" s="105"/>
      <c r="F121" s="3"/>
      <c r="G121" s="21"/>
      <c r="H121" s="21"/>
      <c r="I121" s="106"/>
      <c r="J121" s="23"/>
      <c r="K121" s="106"/>
      <c r="L121" s="23"/>
      <c r="M121" s="106"/>
      <c r="N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</row>
    <row r="122" spans="2:51" ht="13" x14ac:dyDescent="0.15">
      <c r="B122" s="3"/>
      <c r="C122" s="3"/>
      <c r="D122" s="104"/>
      <c r="E122" s="105"/>
      <c r="F122" s="3"/>
      <c r="G122" s="21"/>
      <c r="H122" s="21"/>
      <c r="I122" s="106"/>
      <c r="J122" s="23"/>
      <c r="K122" s="106"/>
      <c r="L122" s="23"/>
      <c r="M122" s="106"/>
      <c r="N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</row>
    <row r="123" spans="2:51" ht="13" x14ac:dyDescent="0.1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2:51" ht="13" x14ac:dyDescent="0.1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2:51" ht="13" x14ac:dyDescent="0.1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2:51" ht="13" x14ac:dyDescent="0.1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2:51" ht="13" x14ac:dyDescent="0.1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2:51" ht="13" x14ac:dyDescent="0.1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2:57" ht="13" x14ac:dyDescent="0.1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2:57" ht="13" x14ac:dyDescent="0.1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2:57" ht="13" x14ac:dyDescent="0.1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2:57" ht="13" x14ac:dyDescent="0.1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2:57" ht="13" x14ac:dyDescent="0.1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2:57" ht="13" x14ac:dyDescent="0.1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2:57" ht="13" x14ac:dyDescent="0.1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2:57" ht="13" x14ac:dyDescent="0.1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2:57" ht="13" x14ac:dyDescent="0.1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2:57" ht="13" x14ac:dyDescent="0.1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2:57" ht="13" x14ac:dyDescent="0.1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2:57" ht="13" x14ac:dyDescent="0.1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</row>
    <row r="141" spans="2:57" ht="13" x14ac:dyDescent="0.1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</row>
    <row r="142" spans="2:57" ht="13" x14ac:dyDescent="0.1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</row>
    <row r="143" spans="2:57" ht="13" x14ac:dyDescent="0.1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</row>
    <row r="144" spans="2:57" ht="13" x14ac:dyDescent="0.1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</row>
    <row r="145" spans="2:64" ht="13" x14ac:dyDescent="0.1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</row>
    <row r="146" spans="2:64" ht="13" x14ac:dyDescent="0.1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</row>
    <row r="147" spans="2:64" ht="13" x14ac:dyDescent="0.1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</row>
    <row r="148" spans="2:64" ht="13" x14ac:dyDescent="0.1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</row>
    <row r="149" spans="2:64" ht="13" x14ac:dyDescent="0.1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</row>
    <row r="150" spans="2:64" ht="13" x14ac:dyDescent="0.1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</row>
    <row r="151" spans="2:64" ht="13" x14ac:dyDescent="0.1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</row>
    <row r="152" spans="2:64" ht="13" x14ac:dyDescent="0.1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</row>
    <row r="153" spans="2:64" ht="13" x14ac:dyDescent="0.1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</row>
    <row r="154" spans="2:64" ht="13" x14ac:dyDescent="0.1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</row>
    <row r="155" spans="2:64" ht="13" x14ac:dyDescent="0.1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</row>
    <row r="156" spans="2:64" ht="13" x14ac:dyDescent="0.1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</row>
    <row r="157" spans="2:64" ht="13" x14ac:dyDescent="0.1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</row>
    <row r="158" spans="2:64" ht="13" x14ac:dyDescent="0.1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</row>
    <row r="159" spans="2:64" ht="13" x14ac:dyDescent="0.1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spans="2:64" ht="13" x14ac:dyDescent="0.1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</row>
    <row r="161" spans="2:77" ht="13" x14ac:dyDescent="0.1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</row>
    <row r="162" spans="2:77" ht="13" x14ac:dyDescent="0.1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</row>
    <row r="163" spans="2:77" ht="13" x14ac:dyDescent="0.1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</row>
    <row r="164" spans="2:77" ht="13" x14ac:dyDescent="0.1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</row>
    <row r="165" spans="2:77" ht="13" x14ac:dyDescent="0.1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</row>
    <row r="166" spans="2:77" ht="13" x14ac:dyDescent="0.1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</row>
    <row r="167" spans="2:77" ht="13" x14ac:dyDescent="0.1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</row>
    <row r="168" spans="2:77" ht="13" x14ac:dyDescent="0.1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</row>
    <row r="169" spans="2:77" ht="13" x14ac:dyDescent="0.1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</row>
    <row r="170" spans="2:77" ht="13" x14ac:dyDescent="0.1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</row>
    <row r="171" spans="2:77" ht="13" x14ac:dyDescent="0.1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</row>
    <row r="172" spans="2:77" ht="13" x14ac:dyDescent="0.1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</row>
    <row r="173" spans="2:77" ht="13" x14ac:dyDescent="0.1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</row>
    <row r="174" spans="2:77" ht="13" x14ac:dyDescent="0.1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</row>
    <row r="175" spans="2:77" ht="13" x14ac:dyDescent="0.1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</row>
    <row r="176" spans="2:77" ht="13" x14ac:dyDescent="0.1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</row>
    <row r="177" spans="2:89" ht="13" x14ac:dyDescent="0.1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</row>
    <row r="178" spans="2:89" ht="13" x14ac:dyDescent="0.1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</row>
    <row r="179" spans="2:89" ht="13" x14ac:dyDescent="0.1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</row>
    <row r="180" spans="2:89" ht="13" x14ac:dyDescent="0.1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</row>
    <row r="181" spans="2:89" ht="13" x14ac:dyDescent="0.1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</row>
    <row r="182" spans="2:89" ht="13" x14ac:dyDescent="0.1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</row>
    <row r="183" spans="2:89" ht="13" x14ac:dyDescent="0.1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</row>
    <row r="184" spans="2:89" ht="13" x14ac:dyDescent="0.1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</row>
    <row r="185" spans="2:89" ht="13" x14ac:dyDescent="0.1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</row>
    <row r="186" spans="2:89" ht="13" x14ac:dyDescent="0.1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</row>
    <row r="187" spans="2:89" ht="13" x14ac:dyDescent="0.1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</row>
    <row r="188" spans="2:89" ht="13" x14ac:dyDescent="0.1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</row>
    <row r="189" spans="2:89" ht="13" x14ac:dyDescent="0.1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</row>
    <row r="190" spans="2:89" ht="13" x14ac:dyDescent="0.1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</row>
    <row r="191" spans="2:89" ht="13" x14ac:dyDescent="0.1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</row>
    <row r="192" spans="2:89" ht="13" x14ac:dyDescent="0.1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</row>
    <row r="193" spans="2:89" ht="13" x14ac:dyDescent="0.1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2:89" ht="13" x14ac:dyDescent="0.1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2:89" ht="13" x14ac:dyDescent="0.1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2:89" ht="13" x14ac:dyDescent="0.1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</row>
    <row r="197" spans="2:89" ht="13" x14ac:dyDescent="0.1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</row>
    <row r="198" spans="2:89" ht="13" x14ac:dyDescent="0.1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</row>
    <row r="199" spans="2:89" ht="13" x14ac:dyDescent="0.1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</row>
    <row r="200" spans="2:89" ht="13" x14ac:dyDescent="0.1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</row>
    <row r="201" spans="2:89" ht="13" x14ac:dyDescent="0.1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</row>
    <row r="202" spans="2:89" ht="13" x14ac:dyDescent="0.1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</row>
    <row r="203" spans="2:89" ht="13" x14ac:dyDescent="0.1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</row>
    <row r="204" spans="2:89" ht="13" x14ac:dyDescent="0.1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</row>
    <row r="205" spans="2:89" ht="13" x14ac:dyDescent="0.1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</row>
    <row r="206" spans="2:89" ht="13" x14ac:dyDescent="0.1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</row>
    <row r="207" spans="2:89" ht="13" x14ac:dyDescent="0.1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</row>
    <row r="208" spans="2:89" ht="13" x14ac:dyDescent="0.1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</row>
    <row r="209" spans="2:89" ht="13" x14ac:dyDescent="0.1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</row>
    <row r="210" spans="2:89" ht="13" x14ac:dyDescent="0.1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</row>
    <row r="211" spans="2:89" ht="13" x14ac:dyDescent="0.1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</row>
    <row r="212" spans="2:89" ht="13" x14ac:dyDescent="0.1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</row>
    <row r="213" spans="2:89" ht="13" x14ac:dyDescent="0.1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</row>
    <row r="214" spans="2:89" ht="13" x14ac:dyDescent="0.1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</row>
    <row r="215" spans="2:89" ht="13" x14ac:dyDescent="0.1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</row>
    <row r="216" spans="2:89" ht="13" x14ac:dyDescent="0.1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</row>
    <row r="217" spans="2:89" ht="13" x14ac:dyDescent="0.1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</row>
    <row r="218" spans="2:89" ht="13" x14ac:dyDescent="0.1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</row>
    <row r="219" spans="2:89" ht="13" x14ac:dyDescent="0.1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</row>
    <row r="220" spans="2:89" ht="13" x14ac:dyDescent="0.1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</row>
    <row r="221" spans="2:89" ht="13" x14ac:dyDescent="0.1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</row>
    <row r="222" spans="2:89" ht="13" x14ac:dyDescent="0.1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</row>
    <row r="223" spans="2:89" ht="13" x14ac:dyDescent="0.1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</row>
    <row r="224" spans="2:89" ht="13" x14ac:dyDescent="0.1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</row>
    <row r="225" spans="2:89" ht="13" x14ac:dyDescent="0.1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</row>
    <row r="226" spans="2:89" ht="13" x14ac:dyDescent="0.1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</row>
    <row r="227" spans="2:89" ht="13" x14ac:dyDescent="0.1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</row>
    <row r="228" spans="2:89" ht="13" x14ac:dyDescent="0.1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</row>
    <row r="229" spans="2:89" ht="13" x14ac:dyDescent="0.1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</row>
    <row r="230" spans="2:89" ht="13" x14ac:dyDescent="0.1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</row>
    <row r="231" spans="2:89" ht="13" x14ac:dyDescent="0.1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</row>
    <row r="232" spans="2:89" ht="13" x14ac:dyDescent="0.1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</row>
    <row r="233" spans="2:89" ht="13" x14ac:dyDescent="0.1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</row>
    <row r="234" spans="2:89" ht="13" x14ac:dyDescent="0.1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</row>
    <row r="235" spans="2:89" ht="13" x14ac:dyDescent="0.1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</row>
    <row r="236" spans="2:89" ht="13" x14ac:dyDescent="0.1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</row>
    <row r="237" spans="2:89" ht="13" x14ac:dyDescent="0.1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</row>
    <row r="238" spans="2:89" ht="13" x14ac:dyDescent="0.1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</row>
    <row r="239" spans="2:89" ht="13" x14ac:dyDescent="0.1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</row>
    <row r="240" spans="2:89" ht="13" x14ac:dyDescent="0.1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</row>
    <row r="241" spans="2:89" ht="13" x14ac:dyDescent="0.1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</row>
    <row r="242" spans="2:89" ht="13" x14ac:dyDescent="0.1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</row>
    <row r="243" spans="2:89" ht="13" x14ac:dyDescent="0.1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</row>
    <row r="244" spans="2:89" ht="13" x14ac:dyDescent="0.1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</row>
    <row r="245" spans="2:89" ht="13" x14ac:dyDescent="0.1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</row>
    <row r="246" spans="2:89" ht="13" x14ac:dyDescent="0.1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</row>
    <row r="247" spans="2:89" ht="13" x14ac:dyDescent="0.1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</row>
    <row r="248" spans="2:89" ht="13" x14ac:dyDescent="0.1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</row>
    <row r="249" spans="2:89" ht="13" x14ac:dyDescent="0.1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</row>
    <row r="250" spans="2:89" ht="13" x14ac:dyDescent="0.1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</row>
    <row r="251" spans="2:89" ht="13" x14ac:dyDescent="0.1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</row>
    <row r="252" spans="2:89" ht="13" x14ac:dyDescent="0.1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</row>
    <row r="253" spans="2:89" ht="13" x14ac:dyDescent="0.1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</row>
    <row r="254" spans="2:89" ht="13" x14ac:dyDescent="0.1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</row>
    <row r="255" spans="2:89" ht="13" x14ac:dyDescent="0.1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</row>
    <row r="256" spans="2:89" ht="13" x14ac:dyDescent="0.1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</row>
    <row r="257" spans="2:89" ht="13" x14ac:dyDescent="0.1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</row>
    <row r="258" spans="2:89" ht="13" x14ac:dyDescent="0.1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</row>
    <row r="259" spans="2:89" ht="13" x14ac:dyDescent="0.1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</row>
    <row r="260" spans="2:89" ht="13" x14ac:dyDescent="0.1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</row>
    <row r="261" spans="2:89" ht="13" x14ac:dyDescent="0.1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</row>
    <row r="262" spans="2:89" ht="13" x14ac:dyDescent="0.1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</row>
    <row r="263" spans="2:89" ht="13" x14ac:dyDescent="0.1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</row>
    <row r="264" spans="2:89" ht="13" x14ac:dyDescent="0.1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</row>
    <row r="265" spans="2:89" ht="13" x14ac:dyDescent="0.1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</row>
    <row r="266" spans="2:89" ht="13" x14ac:dyDescent="0.1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</row>
    <row r="267" spans="2:89" ht="13" x14ac:dyDescent="0.1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</row>
    <row r="268" spans="2:89" ht="13" x14ac:dyDescent="0.1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</row>
    <row r="269" spans="2:89" ht="13" x14ac:dyDescent="0.1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</row>
    <row r="270" spans="2:89" ht="13" x14ac:dyDescent="0.1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</row>
    <row r="271" spans="2:89" ht="13" x14ac:dyDescent="0.1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</row>
    <row r="272" spans="2:89" ht="13" x14ac:dyDescent="0.1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</row>
    <row r="273" spans="2:89" ht="13" x14ac:dyDescent="0.1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</row>
    <row r="274" spans="2:89" ht="13" x14ac:dyDescent="0.1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</row>
    <row r="275" spans="2:89" ht="13" x14ac:dyDescent="0.1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</row>
    <row r="276" spans="2:89" ht="13" x14ac:dyDescent="0.1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</row>
    <row r="277" spans="2:89" ht="13" x14ac:dyDescent="0.1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</row>
    <row r="278" spans="2:89" ht="13" x14ac:dyDescent="0.1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</row>
    <row r="279" spans="2:89" ht="13" x14ac:dyDescent="0.1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</row>
    <row r="280" spans="2:89" ht="13" x14ac:dyDescent="0.1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</row>
    <row r="281" spans="2:89" ht="13" x14ac:dyDescent="0.1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</row>
    <row r="282" spans="2:89" ht="13" x14ac:dyDescent="0.1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</row>
    <row r="283" spans="2:89" ht="13" x14ac:dyDescent="0.1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</row>
    <row r="284" spans="2:89" ht="13" x14ac:dyDescent="0.1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</row>
    <row r="285" spans="2:89" ht="13" x14ac:dyDescent="0.1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</row>
    <row r="286" spans="2:89" ht="13" x14ac:dyDescent="0.1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</row>
    <row r="287" spans="2:89" ht="13" x14ac:dyDescent="0.1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</row>
    <row r="288" spans="2:89" ht="13" x14ac:dyDescent="0.1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</row>
    <row r="289" spans="2:89" ht="13" x14ac:dyDescent="0.1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</row>
    <row r="290" spans="2:89" ht="13" x14ac:dyDescent="0.1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</row>
    <row r="291" spans="2:89" ht="13" x14ac:dyDescent="0.1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</row>
    <row r="292" spans="2:89" ht="13" x14ac:dyDescent="0.1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</row>
    <row r="293" spans="2:89" ht="13" x14ac:dyDescent="0.1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</row>
    <row r="294" spans="2:89" ht="13" x14ac:dyDescent="0.1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</row>
    <row r="295" spans="2:89" ht="13" x14ac:dyDescent="0.1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</row>
    <row r="296" spans="2:89" ht="13" x14ac:dyDescent="0.1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</row>
    <row r="297" spans="2:89" ht="13" x14ac:dyDescent="0.1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</row>
    <row r="298" spans="2:89" ht="13" x14ac:dyDescent="0.1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</row>
    <row r="299" spans="2:89" ht="13" x14ac:dyDescent="0.1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</row>
    <row r="300" spans="2:89" ht="13" x14ac:dyDescent="0.1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</row>
    <row r="301" spans="2:89" ht="13" x14ac:dyDescent="0.1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</row>
    <row r="302" spans="2:89" ht="13" x14ac:dyDescent="0.1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</row>
    <row r="303" spans="2:89" ht="13" x14ac:dyDescent="0.1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</row>
    <row r="304" spans="2:89" ht="13" x14ac:dyDescent="0.1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</row>
    <row r="305" spans="2:89" ht="13" x14ac:dyDescent="0.1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</row>
    <row r="306" spans="2:89" ht="13" x14ac:dyDescent="0.1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</row>
    <row r="307" spans="2:89" ht="13" x14ac:dyDescent="0.1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</row>
    <row r="308" spans="2:89" ht="13" x14ac:dyDescent="0.1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</row>
    <row r="309" spans="2:89" ht="13" x14ac:dyDescent="0.1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</row>
    <row r="310" spans="2:89" ht="13" x14ac:dyDescent="0.1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</row>
    <row r="311" spans="2:89" ht="13" x14ac:dyDescent="0.1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</row>
    <row r="312" spans="2:89" ht="13" x14ac:dyDescent="0.1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</row>
    <row r="313" spans="2:89" ht="13" x14ac:dyDescent="0.1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</row>
    <row r="314" spans="2:89" ht="13" x14ac:dyDescent="0.1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</row>
    <row r="315" spans="2:89" ht="13" x14ac:dyDescent="0.1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</row>
    <row r="316" spans="2:89" ht="13" x14ac:dyDescent="0.1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</row>
    <row r="317" spans="2:89" ht="13" x14ac:dyDescent="0.1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</row>
    <row r="318" spans="2:89" ht="13" x14ac:dyDescent="0.1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</row>
    <row r="319" spans="2:89" ht="13" x14ac:dyDescent="0.1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</row>
    <row r="320" spans="2:89" ht="13" x14ac:dyDescent="0.1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</row>
    <row r="321" spans="2:89" ht="13" x14ac:dyDescent="0.1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</row>
    <row r="322" spans="2:89" ht="13" x14ac:dyDescent="0.1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</row>
    <row r="323" spans="2:89" ht="13" x14ac:dyDescent="0.1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</row>
    <row r="324" spans="2:89" ht="13" x14ac:dyDescent="0.1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</row>
    <row r="325" spans="2:89" ht="13" x14ac:dyDescent="0.1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</row>
    <row r="326" spans="2:89" ht="13" x14ac:dyDescent="0.1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</row>
    <row r="327" spans="2:89" ht="13" x14ac:dyDescent="0.1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</row>
    <row r="328" spans="2:89" ht="13" x14ac:dyDescent="0.1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</row>
    <row r="329" spans="2:89" ht="13" x14ac:dyDescent="0.1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</row>
    <row r="330" spans="2:89" ht="13" x14ac:dyDescent="0.1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</row>
    <row r="331" spans="2:89" ht="13" x14ac:dyDescent="0.1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</row>
    <row r="332" spans="2:89" ht="13" x14ac:dyDescent="0.1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</row>
    <row r="333" spans="2:89" ht="13" x14ac:dyDescent="0.1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</row>
    <row r="334" spans="2:89" ht="13" x14ac:dyDescent="0.1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</row>
    <row r="335" spans="2:89" ht="13" x14ac:dyDescent="0.1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</row>
    <row r="336" spans="2:89" ht="13" x14ac:dyDescent="0.1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</row>
    <row r="337" spans="2:89" ht="13" x14ac:dyDescent="0.1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</row>
    <row r="338" spans="2:89" ht="13" x14ac:dyDescent="0.1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</row>
    <row r="339" spans="2:89" ht="13" x14ac:dyDescent="0.1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</row>
    <row r="340" spans="2:89" ht="13" x14ac:dyDescent="0.1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</row>
    <row r="341" spans="2:89" ht="13" x14ac:dyDescent="0.1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</row>
    <row r="342" spans="2:89" ht="13" x14ac:dyDescent="0.1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</row>
    <row r="343" spans="2:89" ht="13" x14ac:dyDescent="0.1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</row>
    <row r="344" spans="2:89" ht="13" x14ac:dyDescent="0.1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</row>
    <row r="345" spans="2:89" ht="13" x14ac:dyDescent="0.1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</row>
    <row r="346" spans="2:89" ht="13" x14ac:dyDescent="0.1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</row>
    <row r="347" spans="2:89" ht="13" x14ac:dyDescent="0.1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</row>
    <row r="348" spans="2:89" ht="13" x14ac:dyDescent="0.1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</row>
    <row r="349" spans="2:89" ht="13" x14ac:dyDescent="0.1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</row>
    <row r="350" spans="2:89" ht="13" x14ac:dyDescent="0.1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</row>
    <row r="351" spans="2:89" ht="13" x14ac:dyDescent="0.1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</row>
    <row r="352" spans="2:89" ht="13" x14ac:dyDescent="0.1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</row>
    <row r="353" spans="2:89" ht="13" x14ac:dyDescent="0.1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</row>
    <row r="354" spans="2:89" ht="13" x14ac:dyDescent="0.1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</row>
    <row r="355" spans="2:89" ht="13" x14ac:dyDescent="0.1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</row>
    <row r="356" spans="2:89" ht="13" x14ac:dyDescent="0.1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</row>
    <row r="357" spans="2:89" ht="13" x14ac:dyDescent="0.1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</row>
    <row r="358" spans="2:89" ht="13" x14ac:dyDescent="0.1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</row>
    <row r="359" spans="2:89" ht="13" x14ac:dyDescent="0.1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</row>
    <row r="360" spans="2:89" ht="13" x14ac:dyDescent="0.1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</row>
    <row r="361" spans="2:89" ht="13" x14ac:dyDescent="0.1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</row>
    <row r="362" spans="2:89" ht="13" x14ac:dyDescent="0.1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</row>
    <row r="363" spans="2:89" ht="13" x14ac:dyDescent="0.15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</row>
    <row r="364" spans="2:89" ht="13" x14ac:dyDescent="0.15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</row>
    <row r="365" spans="2:89" ht="13" x14ac:dyDescent="0.15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</row>
    <row r="366" spans="2:89" ht="13" x14ac:dyDescent="0.15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</row>
    <row r="367" spans="2:89" ht="13" x14ac:dyDescent="0.15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</row>
    <row r="368" spans="2:89" ht="13" x14ac:dyDescent="0.15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</row>
    <row r="369" spans="2:89" ht="13" x14ac:dyDescent="0.15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</row>
    <row r="370" spans="2:89" ht="13" x14ac:dyDescent="0.15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</row>
    <row r="371" spans="2:89" ht="13" x14ac:dyDescent="0.15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</row>
    <row r="372" spans="2:89" ht="13" x14ac:dyDescent="0.15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</row>
    <row r="373" spans="2:89" ht="13" x14ac:dyDescent="0.15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</row>
    <row r="374" spans="2:89" ht="13" x14ac:dyDescent="0.15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</row>
    <row r="375" spans="2:89" ht="13" x14ac:dyDescent="0.15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</row>
    <row r="376" spans="2:89" ht="13" x14ac:dyDescent="0.15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</row>
    <row r="377" spans="2:89" ht="13" x14ac:dyDescent="0.15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</row>
    <row r="378" spans="2:89" ht="13" x14ac:dyDescent="0.15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</row>
    <row r="379" spans="2:89" ht="13" x14ac:dyDescent="0.15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</row>
    <row r="380" spans="2:89" ht="13" x14ac:dyDescent="0.15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</row>
    <row r="381" spans="2:89" ht="13" x14ac:dyDescent="0.15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</row>
    <row r="382" spans="2:89" ht="13" x14ac:dyDescent="0.15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</row>
    <row r="383" spans="2:89" ht="13" x14ac:dyDescent="0.15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</row>
    <row r="384" spans="2:89" ht="13" x14ac:dyDescent="0.15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</row>
    <row r="385" spans="2:89" ht="13" x14ac:dyDescent="0.15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</row>
    <row r="386" spans="2:89" ht="13" x14ac:dyDescent="0.15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</row>
    <row r="387" spans="2:89" ht="13" x14ac:dyDescent="0.15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</row>
    <row r="388" spans="2:89" ht="13" x14ac:dyDescent="0.15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</row>
    <row r="389" spans="2:89" ht="13" x14ac:dyDescent="0.15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</row>
    <row r="390" spans="2:89" ht="13" x14ac:dyDescent="0.15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</row>
    <row r="391" spans="2:89" ht="13" x14ac:dyDescent="0.15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</row>
    <row r="392" spans="2:89" ht="13" x14ac:dyDescent="0.15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</row>
    <row r="393" spans="2:89" ht="13" x14ac:dyDescent="0.15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</row>
    <row r="394" spans="2:89" ht="13" x14ac:dyDescent="0.15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</row>
    <row r="395" spans="2:89" ht="13" x14ac:dyDescent="0.15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</row>
    <row r="396" spans="2:89" ht="13" x14ac:dyDescent="0.15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</row>
    <row r="397" spans="2:89" ht="13" x14ac:dyDescent="0.15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</row>
    <row r="398" spans="2:89" ht="13" x14ac:dyDescent="0.15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</row>
    <row r="399" spans="2:89" ht="13" x14ac:dyDescent="0.15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</row>
    <row r="400" spans="2:89" ht="13" x14ac:dyDescent="0.15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</row>
    <row r="401" spans="2:89" ht="13" x14ac:dyDescent="0.15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</row>
    <row r="402" spans="2:89" ht="13" x14ac:dyDescent="0.15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</row>
    <row r="403" spans="2:89" ht="13" x14ac:dyDescent="0.15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</row>
    <row r="404" spans="2:89" ht="13" x14ac:dyDescent="0.15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</row>
    <row r="405" spans="2:89" ht="13" x14ac:dyDescent="0.15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</row>
    <row r="406" spans="2:89" ht="13" x14ac:dyDescent="0.15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</row>
    <row r="407" spans="2:89" ht="13" x14ac:dyDescent="0.15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</row>
    <row r="408" spans="2:89" ht="13" x14ac:dyDescent="0.15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</row>
    <row r="409" spans="2:89" ht="13" x14ac:dyDescent="0.15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</row>
    <row r="410" spans="2:89" ht="13" x14ac:dyDescent="0.15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</row>
    <row r="411" spans="2:89" ht="13" x14ac:dyDescent="0.15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</row>
    <row r="412" spans="2:89" ht="13" x14ac:dyDescent="0.15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</row>
    <row r="413" spans="2:89" ht="13" x14ac:dyDescent="0.15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</row>
    <row r="414" spans="2:89" ht="13" x14ac:dyDescent="0.15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</row>
    <row r="415" spans="2:89" ht="13" x14ac:dyDescent="0.15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</row>
    <row r="416" spans="2:89" ht="13" x14ac:dyDescent="0.15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</row>
    <row r="417" spans="2:89" ht="13" x14ac:dyDescent="0.15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</row>
    <row r="418" spans="2:89" ht="13" x14ac:dyDescent="0.15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</row>
    <row r="419" spans="2:89" ht="13" x14ac:dyDescent="0.15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</row>
    <row r="420" spans="2:89" ht="13" x14ac:dyDescent="0.15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</row>
    <row r="421" spans="2:89" ht="13" x14ac:dyDescent="0.15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</row>
    <row r="422" spans="2:89" ht="13" x14ac:dyDescent="0.15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</row>
    <row r="423" spans="2:89" ht="13" x14ac:dyDescent="0.15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</row>
    <row r="424" spans="2:89" ht="13" x14ac:dyDescent="0.15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</row>
    <row r="425" spans="2:89" ht="13" x14ac:dyDescent="0.15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</row>
    <row r="426" spans="2:89" ht="13" x14ac:dyDescent="0.15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</row>
    <row r="427" spans="2:89" ht="13" x14ac:dyDescent="0.15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</row>
    <row r="428" spans="2:89" ht="13" x14ac:dyDescent="0.15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</row>
    <row r="429" spans="2:89" ht="13" x14ac:dyDescent="0.15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</row>
    <row r="430" spans="2:89" ht="13" x14ac:dyDescent="0.15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</row>
    <row r="431" spans="2:89" ht="13" x14ac:dyDescent="0.15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</row>
    <row r="432" spans="2:89" ht="13" x14ac:dyDescent="0.15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</row>
    <row r="433" spans="2:89" ht="13" x14ac:dyDescent="0.15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</row>
    <row r="434" spans="2:89" ht="13" x14ac:dyDescent="0.15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</row>
    <row r="435" spans="2:89" ht="13" x14ac:dyDescent="0.15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</row>
    <row r="436" spans="2:89" ht="13" x14ac:dyDescent="0.15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</row>
    <row r="437" spans="2:89" ht="13" x14ac:dyDescent="0.15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</row>
    <row r="438" spans="2:89" ht="13" x14ac:dyDescent="0.15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</row>
    <row r="439" spans="2:89" ht="13" x14ac:dyDescent="0.15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</row>
    <row r="440" spans="2:89" ht="13" x14ac:dyDescent="0.15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</row>
    <row r="441" spans="2:89" ht="13" x14ac:dyDescent="0.15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</row>
    <row r="442" spans="2:89" ht="13" x14ac:dyDescent="0.15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</row>
    <row r="443" spans="2:89" ht="13" x14ac:dyDescent="0.15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</row>
    <row r="444" spans="2:89" ht="13" x14ac:dyDescent="0.15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</row>
    <row r="445" spans="2:89" ht="13" x14ac:dyDescent="0.15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</row>
    <row r="446" spans="2:89" ht="13" x14ac:dyDescent="0.15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</row>
    <row r="447" spans="2:89" ht="13" x14ac:dyDescent="0.15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</row>
    <row r="448" spans="2:89" ht="13" x14ac:dyDescent="0.15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</row>
    <row r="449" spans="2:89" ht="13" x14ac:dyDescent="0.15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</row>
    <row r="450" spans="2:89" ht="13" x14ac:dyDescent="0.15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</row>
    <row r="451" spans="2:89" ht="13" x14ac:dyDescent="0.15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</row>
    <row r="452" spans="2:89" ht="13" x14ac:dyDescent="0.15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</row>
    <row r="453" spans="2:89" ht="13" x14ac:dyDescent="0.15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</row>
    <row r="454" spans="2:89" ht="13" x14ac:dyDescent="0.15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</row>
    <row r="455" spans="2:89" ht="13" x14ac:dyDescent="0.15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</row>
    <row r="456" spans="2:89" ht="13" x14ac:dyDescent="0.15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</row>
    <row r="457" spans="2:89" ht="13" x14ac:dyDescent="0.15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</row>
    <row r="458" spans="2:89" ht="13" x14ac:dyDescent="0.15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</row>
    <row r="459" spans="2:89" ht="13" x14ac:dyDescent="0.15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</row>
    <row r="460" spans="2:89" ht="13" x14ac:dyDescent="0.15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</row>
    <row r="461" spans="2:89" ht="13" x14ac:dyDescent="0.15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</row>
    <row r="462" spans="2:89" ht="13" x14ac:dyDescent="0.15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</row>
    <row r="463" spans="2:89" ht="13" x14ac:dyDescent="0.15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</row>
    <row r="464" spans="2:89" ht="13" x14ac:dyDescent="0.15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</row>
    <row r="465" spans="2:89" ht="13" x14ac:dyDescent="0.15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</row>
    <row r="466" spans="2:89" ht="13" x14ac:dyDescent="0.15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</row>
    <row r="467" spans="2:89" ht="13" x14ac:dyDescent="0.15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</row>
    <row r="468" spans="2:89" ht="13" x14ac:dyDescent="0.15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</row>
    <row r="469" spans="2:89" ht="13" x14ac:dyDescent="0.15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</row>
    <row r="470" spans="2:89" ht="13" x14ac:dyDescent="0.15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</row>
    <row r="471" spans="2:89" ht="13" x14ac:dyDescent="0.15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</row>
    <row r="472" spans="2:89" ht="13" x14ac:dyDescent="0.15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</row>
    <row r="473" spans="2:89" ht="13" x14ac:dyDescent="0.15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</row>
    <row r="474" spans="2:89" ht="13" x14ac:dyDescent="0.15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</row>
    <row r="475" spans="2:89" ht="13" x14ac:dyDescent="0.15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</row>
    <row r="476" spans="2:89" ht="13" x14ac:dyDescent="0.15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</row>
    <row r="477" spans="2:89" ht="13" x14ac:dyDescent="0.15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</row>
    <row r="478" spans="2:89" ht="13" x14ac:dyDescent="0.15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</row>
    <row r="479" spans="2:89" ht="13" x14ac:dyDescent="0.15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</row>
    <row r="480" spans="2:89" ht="13" x14ac:dyDescent="0.15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</row>
    <row r="481" spans="2:89" ht="13" x14ac:dyDescent="0.15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</row>
    <row r="482" spans="2:89" ht="13" x14ac:dyDescent="0.15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</row>
    <row r="483" spans="2:89" ht="13" x14ac:dyDescent="0.15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</row>
    <row r="484" spans="2:89" ht="13" x14ac:dyDescent="0.15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</row>
    <row r="485" spans="2:89" ht="13" x14ac:dyDescent="0.15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</row>
    <row r="486" spans="2:89" ht="13" x14ac:dyDescent="0.15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</row>
    <row r="487" spans="2:89" ht="13" x14ac:dyDescent="0.15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</row>
    <row r="488" spans="2:89" ht="13" x14ac:dyDescent="0.15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</row>
    <row r="489" spans="2:89" ht="13" x14ac:dyDescent="0.15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</row>
    <row r="490" spans="2:89" ht="13" x14ac:dyDescent="0.15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</row>
    <row r="491" spans="2:89" ht="13" x14ac:dyDescent="0.15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</row>
    <row r="492" spans="2:89" ht="13" x14ac:dyDescent="0.15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</row>
    <row r="493" spans="2:89" ht="13" x14ac:dyDescent="0.15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</row>
    <row r="494" spans="2:89" ht="13" x14ac:dyDescent="0.15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</row>
    <row r="495" spans="2:89" ht="13" x14ac:dyDescent="0.15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</row>
    <row r="496" spans="2:89" ht="13" x14ac:dyDescent="0.15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</row>
    <row r="497" spans="2:89" ht="13" x14ac:dyDescent="0.15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</row>
    <row r="498" spans="2:89" ht="13" x14ac:dyDescent="0.15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</row>
    <row r="499" spans="2:89" ht="13" x14ac:dyDescent="0.15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</row>
    <row r="500" spans="2:89" ht="13" x14ac:dyDescent="0.15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</row>
    <row r="501" spans="2:89" ht="13" x14ac:dyDescent="0.15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</row>
    <row r="502" spans="2:89" ht="13" x14ac:dyDescent="0.15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</row>
    <row r="503" spans="2:89" ht="13" x14ac:dyDescent="0.15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</row>
    <row r="504" spans="2:89" ht="13" x14ac:dyDescent="0.15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</row>
    <row r="505" spans="2:89" ht="13" x14ac:dyDescent="0.15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</row>
    <row r="506" spans="2:89" ht="13" x14ac:dyDescent="0.15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</row>
    <row r="507" spans="2:89" ht="13" x14ac:dyDescent="0.15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</row>
    <row r="508" spans="2:89" ht="13" x14ac:dyDescent="0.15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</row>
    <row r="509" spans="2:89" ht="13" x14ac:dyDescent="0.15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</row>
    <row r="510" spans="2:89" ht="13" x14ac:dyDescent="0.15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</row>
    <row r="511" spans="2:89" ht="13" x14ac:dyDescent="0.15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</row>
    <row r="512" spans="2:89" ht="13" x14ac:dyDescent="0.15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</row>
    <row r="513" spans="2:89" ht="13" x14ac:dyDescent="0.15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</row>
    <row r="514" spans="2:89" ht="13" x14ac:dyDescent="0.1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</row>
    <row r="515" spans="2:89" ht="13" x14ac:dyDescent="0.15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</row>
    <row r="516" spans="2:89" ht="13" x14ac:dyDescent="0.15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</row>
    <row r="517" spans="2:89" ht="13" x14ac:dyDescent="0.15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</row>
    <row r="518" spans="2:89" ht="13" x14ac:dyDescent="0.15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</row>
    <row r="519" spans="2:89" ht="13" x14ac:dyDescent="0.15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</row>
    <row r="520" spans="2:89" ht="13" x14ac:dyDescent="0.15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</row>
    <row r="521" spans="2:89" ht="13" x14ac:dyDescent="0.15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</row>
    <row r="522" spans="2:89" ht="13" x14ac:dyDescent="0.15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</row>
    <row r="523" spans="2:89" ht="13" x14ac:dyDescent="0.15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</row>
    <row r="524" spans="2:89" ht="13" x14ac:dyDescent="0.15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</row>
    <row r="525" spans="2:89" ht="13" x14ac:dyDescent="0.15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</row>
    <row r="526" spans="2:89" ht="13" x14ac:dyDescent="0.15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</row>
    <row r="527" spans="2:89" ht="13" x14ac:dyDescent="0.15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</row>
    <row r="528" spans="2:89" ht="13" x14ac:dyDescent="0.15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</row>
    <row r="529" spans="2:89" ht="13" x14ac:dyDescent="0.15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</row>
    <row r="530" spans="2:89" ht="13" x14ac:dyDescent="0.15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</row>
    <row r="531" spans="2:89" ht="13" x14ac:dyDescent="0.15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</row>
    <row r="532" spans="2:89" ht="13" x14ac:dyDescent="0.15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</row>
    <row r="533" spans="2:89" ht="13" x14ac:dyDescent="0.15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</row>
    <row r="534" spans="2:89" ht="13" x14ac:dyDescent="0.15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</row>
    <row r="535" spans="2:89" ht="13" x14ac:dyDescent="0.15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</row>
    <row r="536" spans="2:89" ht="13" x14ac:dyDescent="0.15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</row>
    <row r="537" spans="2:89" ht="13" x14ac:dyDescent="0.15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</row>
    <row r="538" spans="2:89" ht="13" x14ac:dyDescent="0.15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</row>
    <row r="539" spans="2:89" ht="13" x14ac:dyDescent="0.15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</row>
    <row r="540" spans="2:89" ht="13" x14ac:dyDescent="0.15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</row>
    <row r="541" spans="2:89" ht="13" x14ac:dyDescent="0.15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</row>
    <row r="542" spans="2:89" ht="13" x14ac:dyDescent="0.15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</row>
    <row r="543" spans="2:89" ht="13" x14ac:dyDescent="0.15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</row>
    <row r="544" spans="2:89" ht="13" x14ac:dyDescent="0.15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</row>
    <row r="545" spans="2:89" ht="13" x14ac:dyDescent="0.15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</row>
    <row r="546" spans="2:89" ht="13" x14ac:dyDescent="0.15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</row>
    <row r="547" spans="2:89" ht="13" x14ac:dyDescent="0.15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</row>
    <row r="548" spans="2:89" ht="13" x14ac:dyDescent="0.15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</row>
    <row r="549" spans="2:89" ht="13" x14ac:dyDescent="0.15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</row>
    <row r="550" spans="2:89" ht="13" x14ac:dyDescent="0.15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</row>
    <row r="551" spans="2:89" ht="13" x14ac:dyDescent="0.15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</row>
    <row r="552" spans="2:89" ht="13" x14ac:dyDescent="0.15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</row>
    <row r="553" spans="2:89" ht="13" x14ac:dyDescent="0.15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</row>
    <row r="554" spans="2:89" ht="13" x14ac:dyDescent="0.15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</row>
    <row r="555" spans="2:89" ht="13" x14ac:dyDescent="0.15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</row>
    <row r="556" spans="2:89" ht="13" x14ac:dyDescent="0.15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</row>
    <row r="557" spans="2:89" ht="13" x14ac:dyDescent="0.15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</row>
    <row r="558" spans="2:89" ht="13" x14ac:dyDescent="0.15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</row>
    <row r="559" spans="2:89" ht="13" x14ac:dyDescent="0.15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</row>
    <row r="560" spans="2:89" ht="13" x14ac:dyDescent="0.15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</row>
    <row r="561" spans="2:89" ht="13" x14ac:dyDescent="0.15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</row>
    <row r="562" spans="2:89" ht="13" x14ac:dyDescent="0.15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</row>
    <row r="563" spans="2:89" ht="13" x14ac:dyDescent="0.15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</row>
    <row r="564" spans="2:89" ht="13" x14ac:dyDescent="0.15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</row>
    <row r="565" spans="2:89" ht="13" x14ac:dyDescent="0.15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</row>
    <row r="566" spans="2:89" ht="13" x14ac:dyDescent="0.15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</row>
    <row r="567" spans="2:89" ht="13" x14ac:dyDescent="0.15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</row>
    <row r="568" spans="2:89" ht="13" x14ac:dyDescent="0.15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</row>
    <row r="569" spans="2:89" ht="13" x14ac:dyDescent="0.15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</row>
    <row r="570" spans="2:89" ht="13" x14ac:dyDescent="0.15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</row>
    <row r="571" spans="2:89" ht="13" x14ac:dyDescent="0.15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</row>
    <row r="572" spans="2:89" ht="13" x14ac:dyDescent="0.15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</row>
    <row r="573" spans="2:89" ht="13" x14ac:dyDescent="0.15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</row>
    <row r="574" spans="2:89" ht="13" x14ac:dyDescent="0.15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</row>
    <row r="575" spans="2:89" ht="13" x14ac:dyDescent="0.15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</row>
    <row r="576" spans="2:89" ht="13" x14ac:dyDescent="0.15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</row>
    <row r="577" spans="2:89" ht="13" x14ac:dyDescent="0.15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</row>
    <row r="578" spans="2:89" ht="13" x14ac:dyDescent="0.15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</row>
    <row r="579" spans="2:89" ht="13" x14ac:dyDescent="0.15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</row>
    <row r="580" spans="2:89" ht="13" x14ac:dyDescent="0.15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</row>
    <row r="581" spans="2:89" ht="13" x14ac:dyDescent="0.15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</row>
    <row r="582" spans="2:89" ht="13" x14ac:dyDescent="0.15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</row>
    <row r="583" spans="2:89" ht="13" x14ac:dyDescent="0.15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</row>
    <row r="584" spans="2:89" ht="13" x14ac:dyDescent="0.15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</row>
    <row r="585" spans="2:89" ht="13" x14ac:dyDescent="0.15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</row>
    <row r="586" spans="2:89" ht="13" x14ac:dyDescent="0.15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</row>
    <row r="587" spans="2:89" ht="13" x14ac:dyDescent="0.15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</row>
    <row r="588" spans="2:89" ht="13" x14ac:dyDescent="0.15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</row>
    <row r="589" spans="2:89" ht="13" x14ac:dyDescent="0.15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</row>
    <row r="590" spans="2:89" ht="13" x14ac:dyDescent="0.15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</row>
    <row r="591" spans="2:89" ht="13" x14ac:dyDescent="0.15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</row>
    <row r="592" spans="2:89" ht="13" x14ac:dyDescent="0.15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</row>
    <row r="593" spans="2:89" ht="13" x14ac:dyDescent="0.15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</row>
    <row r="594" spans="2:89" ht="13" x14ac:dyDescent="0.15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</row>
    <row r="595" spans="2:89" ht="13" x14ac:dyDescent="0.15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</row>
    <row r="596" spans="2:89" ht="13" x14ac:dyDescent="0.15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</row>
    <row r="597" spans="2:89" ht="13" x14ac:dyDescent="0.15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</row>
    <row r="598" spans="2:89" ht="13" x14ac:dyDescent="0.15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</row>
    <row r="599" spans="2:89" ht="13" x14ac:dyDescent="0.15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</row>
    <row r="600" spans="2:89" ht="13" x14ac:dyDescent="0.15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</row>
    <row r="601" spans="2:89" ht="13" x14ac:dyDescent="0.15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</row>
    <row r="602" spans="2:89" ht="13" x14ac:dyDescent="0.15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</row>
    <row r="603" spans="2:89" ht="13" x14ac:dyDescent="0.15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</row>
    <row r="604" spans="2:89" ht="13" x14ac:dyDescent="0.15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</row>
    <row r="605" spans="2:89" ht="13" x14ac:dyDescent="0.15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</row>
    <row r="606" spans="2:89" ht="13" x14ac:dyDescent="0.15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</row>
    <row r="607" spans="2:89" ht="13" x14ac:dyDescent="0.15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</row>
    <row r="608" spans="2:89" ht="13" x14ac:dyDescent="0.15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</row>
    <row r="609" spans="2:89" ht="13" x14ac:dyDescent="0.15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</row>
    <row r="610" spans="2:89" ht="13" x14ac:dyDescent="0.15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</row>
    <row r="611" spans="2:89" ht="13" x14ac:dyDescent="0.15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</row>
    <row r="612" spans="2:89" ht="13" x14ac:dyDescent="0.15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</row>
    <row r="613" spans="2:89" ht="13" x14ac:dyDescent="0.15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</row>
    <row r="614" spans="2:89" ht="13" x14ac:dyDescent="0.15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</row>
    <row r="615" spans="2:89" ht="13" x14ac:dyDescent="0.15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</row>
    <row r="616" spans="2:89" ht="13" x14ac:dyDescent="0.15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</row>
    <row r="617" spans="2:89" ht="13" x14ac:dyDescent="0.15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</row>
    <row r="618" spans="2:89" ht="13" x14ac:dyDescent="0.15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</row>
    <row r="619" spans="2:89" ht="13" x14ac:dyDescent="0.15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</row>
    <row r="620" spans="2:89" ht="13" x14ac:dyDescent="0.15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</row>
    <row r="621" spans="2:89" ht="13" x14ac:dyDescent="0.15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</row>
    <row r="622" spans="2:89" ht="13" x14ac:dyDescent="0.15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</row>
    <row r="623" spans="2:89" ht="13" x14ac:dyDescent="0.15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</row>
    <row r="624" spans="2:89" ht="13" x14ac:dyDescent="0.15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</row>
    <row r="625" spans="2:89" ht="13" x14ac:dyDescent="0.15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</row>
    <row r="626" spans="2:89" ht="13" x14ac:dyDescent="0.15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</row>
    <row r="627" spans="2:89" ht="13" x14ac:dyDescent="0.15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</row>
    <row r="628" spans="2:89" ht="13" x14ac:dyDescent="0.15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</row>
    <row r="629" spans="2:89" ht="13" x14ac:dyDescent="0.15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</row>
    <row r="630" spans="2:89" ht="13" x14ac:dyDescent="0.15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</row>
    <row r="631" spans="2:89" ht="13" x14ac:dyDescent="0.15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</row>
    <row r="632" spans="2:89" ht="13" x14ac:dyDescent="0.15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</row>
    <row r="633" spans="2:89" ht="13" x14ac:dyDescent="0.15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</row>
    <row r="634" spans="2:89" ht="13" x14ac:dyDescent="0.15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</row>
    <row r="635" spans="2:89" ht="13" x14ac:dyDescent="0.15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</row>
    <row r="636" spans="2:89" ht="13" x14ac:dyDescent="0.15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</row>
    <row r="637" spans="2:89" ht="13" x14ac:dyDescent="0.15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</row>
    <row r="638" spans="2:89" ht="13" x14ac:dyDescent="0.15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</row>
    <row r="639" spans="2:89" ht="13" x14ac:dyDescent="0.15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</row>
    <row r="640" spans="2:89" ht="13" x14ac:dyDescent="0.15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</row>
    <row r="641" spans="2:89" ht="13" x14ac:dyDescent="0.15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</row>
    <row r="642" spans="2:89" ht="13" x14ac:dyDescent="0.15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</row>
    <row r="643" spans="2:89" ht="13" x14ac:dyDescent="0.15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</row>
    <row r="644" spans="2:89" ht="13" x14ac:dyDescent="0.15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</row>
    <row r="645" spans="2:89" ht="13" x14ac:dyDescent="0.15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</row>
    <row r="646" spans="2:89" ht="13" x14ac:dyDescent="0.15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</row>
    <row r="647" spans="2:89" ht="13" x14ac:dyDescent="0.15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</row>
    <row r="648" spans="2:89" ht="13" x14ac:dyDescent="0.15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</row>
    <row r="649" spans="2:89" ht="13" x14ac:dyDescent="0.15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</row>
    <row r="650" spans="2:89" ht="13" x14ac:dyDescent="0.15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</row>
    <row r="651" spans="2:89" ht="13" x14ac:dyDescent="0.15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</row>
    <row r="652" spans="2:89" ht="13" x14ac:dyDescent="0.15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</row>
    <row r="653" spans="2:89" ht="13" x14ac:dyDescent="0.15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</row>
    <row r="654" spans="2:89" ht="13" x14ac:dyDescent="0.15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</row>
    <row r="655" spans="2:89" ht="13" x14ac:dyDescent="0.15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</row>
    <row r="656" spans="2:89" ht="13" x14ac:dyDescent="0.15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</row>
    <row r="657" spans="2:89" ht="13" x14ac:dyDescent="0.15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</row>
    <row r="658" spans="2:89" ht="13" x14ac:dyDescent="0.15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</row>
    <row r="659" spans="2:89" ht="13" x14ac:dyDescent="0.15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</row>
    <row r="660" spans="2:89" ht="13" x14ac:dyDescent="0.15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</row>
    <row r="661" spans="2:89" ht="13" x14ac:dyDescent="0.15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</row>
    <row r="662" spans="2:89" ht="13" x14ac:dyDescent="0.15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</row>
    <row r="663" spans="2:89" ht="13" x14ac:dyDescent="0.15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</row>
    <row r="664" spans="2:89" ht="13" x14ac:dyDescent="0.15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</row>
    <row r="665" spans="2:89" ht="13" x14ac:dyDescent="0.15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</row>
    <row r="666" spans="2:89" ht="13" x14ac:dyDescent="0.15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</row>
    <row r="667" spans="2:89" ht="13" x14ac:dyDescent="0.15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</row>
    <row r="668" spans="2:89" ht="13" x14ac:dyDescent="0.15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</row>
    <row r="669" spans="2:89" ht="13" x14ac:dyDescent="0.15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</row>
    <row r="670" spans="2:89" ht="13" x14ac:dyDescent="0.15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</row>
    <row r="671" spans="2:89" ht="13" x14ac:dyDescent="0.15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</row>
    <row r="672" spans="2:89" ht="13" x14ac:dyDescent="0.15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</row>
    <row r="673" spans="2:89" ht="13" x14ac:dyDescent="0.15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</row>
    <row r="674" spans="2:89" ht="13" x14ac:dyDescent="0.15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</row>
    <row r="675" spans="2:89" ht="13" x14ac:dyDescent="0.15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</row>
    <row r="676" spans="2:89" ht="13" x14ac:dyDescent="0.15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</row>
    <row r="677" spans="2:89" ht="13" x14ac:dyDescent="0.15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</row>
    <row r="678" spans="2:89" ht="13" x14ac:dyDescent="0.15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</row>
    <row r="679" spans="2:89" ht="13" x14ac:dyDescent="0.15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</row>
    <row r="680" spans="2:89" ht="13" x14ac:dyDescent="0.15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</row>
    <row r="681" spans="2:89" ht="13" x14ac:dyDescent="0.15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</row>
    <row r="682" spans="2:89" ht="13" x14ac:dyDescent="0.15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</row>
    <row r="683" spans="2:89" ht="13" x14ac:dyDescent="0.15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</row>
    <row r="684" spans="2:89" ht="13" x14ac:dyDescent="0.15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</row>
    <row r="685" spans="2:89" ht="13" x14ac:dyDescent="0.15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</row>
    <row r="686" spans="2:89" ht="13" x14ac:dyDescent="0.15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</row>
    <row r="687" spans="2:89" ht="13" x14ac:dyDescent="0.15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</row>
    <row r="688" spans="2:89" ht="13" x14ac:dyDescent="0.15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</row>
    <row r="689" spans="2:89" ht="13" x14ac:dyDescent="0.15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</row>
    <row r="690" spans="2:89" ht="13" x14ac:dyDescent="0.15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</row>
    <row r="691" spans="2:89" ht="13" x14ac:dyDescent="0.15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</row>
    <row r="692" spans="2:89" ht="13" x14ac:dyDescent="0.15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</row>
    <row r="693" spans="2:89" ht="13" x14ac:dyDescent="0.15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</row>
    <row r="694" spans="2:89" ht="13" x14ac:dyDescent="0.15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</row>
    <row r="695" spans="2:89" ht="13" x14ac:dyDescent="0.15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</row>
    <row r="696" spans="2:89" ht="13" x14ac:dyDescent="0.15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</row>
    <row r="697" spans="2:89" ht="13" x14ac:dyDescent="0.15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</row>
    <row r="698" spans="2:89" ht="13" x14ac:dyDescent="0.15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</row>
    <row r="699" spans="2:89" ht="13" x14ac:dyDescent="0.15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</row>
    <row r="700" spans="2:89" ht="13" x14ac:dyDescent="0.15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</row>
    <row r="701" spans="2:89" ht="13" x14ac:dyDescent="0.15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</row>
    <row r="702" spans="2:89" ht="13" x14ac:dyDescent="0.15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</row>
    <row r="703" spans="2:89" ht="13" x14ac:dyDescent="0.15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</row>
    <row r="704" spans="2:89" ht="13" x14ac:dyDescent="0.15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</row>
    <row r="705" spans="2:89" ht="13" x14ac:dyDescent="0.15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</row>
    <row r="706" spans="2:89" ht="13" x14ac:dyDescent="0.15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</row>
    <row r="707" spans="2:89" ht="13" x14ac:dyDescent="0.15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</row>
    <row r="708" spans="2:89" ht="13" x14ac:dyDescent="0.15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</row>
    <row r="709" spans="2:89" ht="13" x14ac:dyDescent="0.15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</row>
    <row r="710" spans="2:89" ht="13" x14ac:dyDescent="0.15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</row>
    <row r="711" spans="2:89" ht="13" x14ac:dyDescent="0.15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</row>
    <row r="712" spans="2:89" ht="13" x14ac:dyDescent="0.15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</row>
    <row r="713" spans="2:89" ht="13" x14ac:dyDescent="0.15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</row>
    <row r="714" spans="2:89" ht="13" x14ac:dyDescent="0.15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</row>
    <row r="715" spans="2:89" ht="13" x14ac:dyDescent="0.15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</row>
    <row r="716" spans="2:89" ht="13" x14ac:dyDescent="0.15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</row>
    <row r="717" spans="2:89" ht="13" x14ac:dyDescent="0.15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</row>
    <row r="718" spans="2:89" ht="13" x14ac:dyDescent="0.15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</row>
    <row r="719" spans="2:89" ht="13" x14ac:dyDescent="0.15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</row>
    <row r="720" spans="2:89" ht="13" x14ac:dyDescent="0.15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</row>
    <row r="721" spans="2:89" ht="13" x14ac:dyDescent="0.15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</row>
    <row r="722" spans="2:89" ht="13" x14ac:dyDescent="0.15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</row>
    <row r="723" spans="2:89" ht="13" x14ac:dyDescent="0.15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</row>
    <row r="724" spans="2:89" ht="13" x14ac:dyDescent="0.15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</row>
    <row r="725" spans="2:89" ht="13" x14ac:dyDescent="0.15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</row>
    <row r="726" spans="2:89" ht="13" x14ac:dyDescent="0.15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</row>
    <row r="727" spans="2:89" ht="13" x14ac:dyDescent="0.15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</row>
    <row r="728" spans="2:89" ht="13" x14ac:dyDescent="0.15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</row>
    <row r="729" spans="2:89" ht="13" x14ac:dyDescent="0.15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</row>
    <row r="730" spans="2:89" ht="13" x14ac:dyDescent="0.15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</row>
    <row r="731" spans="2:89" ht="13" x14ac:dyDescent="0.15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</row>
    <row r="732" spans="2:89" ht="13" x14ac:dyDescent="0.15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</row>
    <row r="733" spans="2:89" ht="13" x14ac:dyDescent="0.15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</row>
    <row r="734" spans="2:89" ht="13" x14ac:dyDescent="0.15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</row>
    <row r="735" spans="2:89" ht="13" x14ac:dyDescent="0.15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</row>
    <row r="736" spans="2:89" ht="13" x14ac:dyDescent="0.15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</row>
    <row r="737" spans="2:89" ht="13" x14ac:dyDescent="0.15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</row>
    <row r="738" spans="2:89" ht="13" x14ac:dyDescent="0.15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</row>
    <row r="739" spans="2:89" ht="13" x14ac:dyDescent="0.15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</row>
    <row r="740" spans="2:89" ht="13" x14ac:dyDescent="0.15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</row>
    <row r="741" spans="2:89" ht="13" x14ac:dyDescent="0.15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</row>
    <row r="742" spans="2:89" ht="13" x14ac:dyDescent="0.15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</row>
    <row r="743" spans="2:89" ht="13" x14ac:dyDescent="0.15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</row>
    <row r="744" spans="2:89" ht="13" x14ac:dyDescent="0.15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</row>
    <row r="745" spans="2:89" ht="13" x14ac:dyDescent="0.15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</row>
    <row r="746" spans="2:89" ht="13" x14ac:dyDescent="0.15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</row>
    <row r="747" spans="2:89" ht="13" x14ac:dyDescent="0.15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</row>
    <row r="748" spans="2:89" ht="13" x14ac:dyDescent="0.15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</row>
    <row r="749" spans="2:89" ht="13" x14ac:dyDescent="0.15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</row>
    <row r="750" spans="2:89" ht="13" x14ac:dyDescent="0.15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</row>
    <row r="751" spans="2:89" ht="13" x14ac:dyDescent="0.15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</row>
    <row r="752" spans="2:89" ht="13" x14ac:dyDescent="0.15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</row>
    <row r="753" spans="2:89" ht="13" x14ac:dyDescent="0.15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</row>
    <row r="754" spans="2:89" ht="13" x14ac:dyDescent="0.15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</row>
    <row r="755" spans="2:89" ht="13" x14ac:dyDescent="0.15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</row>
    <row r="756" spans="2:89" ht="13" x14ac:dyDescent="0.15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</row>
    <row r="757" spans="2:89" ht="13" x14ac:dyDescent="0.15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</row>
    <row r="758" spans="2:89" ht="13" x14ac:dyDescent="0.15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</row>
    <row r="759" spans="2:89" ht="13" x14ac:dyDescent="0.15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</row>
    <row r="760" spans="2:89" ht="13" x14ac:dyDescent="0.15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</row>
    <row r="761" spans="2:89" ht="13" x14ac:dyDescent="0.15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</row>
    <row r="762" spans="2:89" ht="13" x14ac:dyDescent="0.15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</row>
    <row r="763" spans="2:89" ht="13" x14ac:dyDescent="0.15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</row>
    <row r="764" spans="2:89" ht="13" x14ac:dyDescent="0.15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</row>
    <row r="765" spans="2:89" ht="13" x14ac:dyDescent="0.15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</row>
    <row r="766" spans="2:89" ht="13" x14ac:dyDescent="0.15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</row>
    <row r="767" spans="2:89" ht="13" x14ac:dyDescent="0.15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</row>
    <row r="768" spans="2:89" ht="13" x14ac:dyDescent="0.15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</row>
    <row r="769" spans="2:89" ht="13" x14ac:dyDescent="0.15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</row>
    <row r="770" spans="2:89" ht="13" x14ac:dyDescent="0.15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</row>
    <row r="771" spans="2:89" ht="13" x14ac:dyDescent="0.15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</row>
    <row r="772" spans="2:89" ht="13" x14ac:dyDescent="0.15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</row>
    <row r="773" spans="2:89" ht="13" x14ac:dyDescent="0.15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</row>
    <row r="774" spans="2:89" ht="13" x14ac:dyDescent="0.15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</row>
    <row r="775" spans="2:89" ht="13" x14ac:dyDescent="0.15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</row>
    <row r="776" spans="2:89" ht="13" x14ac:dyDescent="0.15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</row>
    <row r="777" spans="2:89" ht="13" x14ac:dyDescent="0.15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</row>
    <row r="778" spans="2:89" ht="13" x14ac:dyDescent="0.15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</row>
    <row r="779" spans="2:89" ht="13" x14ac:dyDescent="0.15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</row>
    <row r="780" spans="2:89" ht="13" x14ac:dyDescent="0.15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</row>
    <row r="781" spans="2:89" ht="13" x14ac:dyDescent="0.15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</row>
    <row r="782" spans="2:89" ht="13" x14ac:dyDescent="0.15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</row>
    <row r="783" spans="2:89" ht="13" x14ac:dyDescent="0.15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</row>
    <row r="784" spans="2:89" ht="13" x14ac:dyDescent="0.15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</row>
    <row r="785" spans="2:89" ht="13" x14ac:dyDescent="0.15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</row>
    <row r="786" spans="2:89" ht="13" x14ac:dyDescent="0.15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</row>
    <row r="787" spans="2:89" ht="13" x14ac:dyDescent="0.15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</row>
    <row r="788" spans="2:89" ht="13" x14ac:dyDescent="0.15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</row>
    <row r="789" spans="2:89" ht="13" x14ac:dyDescent="0.15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</row>
    <row r="790" spans="2:89" ht="13" x14ac:dyDescent="0.15">
      <c r="B790" s="3"/>
      <c r="C790" s="3"/>
      <c r="D790" s="3"/>
      <c r="E790" s="3"/>
      <c r="F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</row>
    <row r="791" spans="2:89" ht="13" x14ac:dyDescent="0.15">
      <c r="B791" s="3"/>
      <c r="C791" s="3"/>
      <c r="D791" s="3"/>
      <c r="E791" s="3"/>
      <c r="F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</row>
    <row r="792" spans="2:89" ht="13" x14ac:dyDescent="0.15">
      <c r="B792" s="3"/>
      <c r="C792" s="3"/>
      <c r="D792" s="3"/>
      <c r="E792" s="3"/>
      <c r="F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</row>
    <row r="793" spans="2:89" ht="13" x14ac:dyDescent="0.15">
      <c r="B793" s="3"/>
      <c r="C793" s="3"/>
      <c r="D793" s="3"/>
      <c r="E793" s="3"/>
      <c r="F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</row>
    <row r="794" spans="2:89" ht="13" x14ac:dyDescent="0.15">
      <c r="B794" s="3"/>
      <c r="C794" s="3"/>
      <c r="D794" s="3"/>
      <c r="E794" s="3"/>
      <c r="F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</row>
    <row r="795" spans="2:89" ht="13" x14ac:dyDescent="0.15">
      <c r="B795" s="3"/>
      <c r="C795" s="3"/>
      <c r="D795" s="3"/>
      <c r="E795" s="3"/>
      <c r="F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</row>
    <row r="796" spans="2:89" ht="13" x14ac:dyDescent="0.15">
      <c r="B796" s="3"/>
      <c r="C796" s="3"/>
      <c r="D796" s="3"/>
      <c r="E796" s="3"/>
      <c r="F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</row>
    <row r="797" spans="2:89" ht="13" x14ac:dyDescent="0.15">
      <c r="B797" s="3"/>
      <c r="C797" s="3"/>
      <c r="D797" s="3"/>
      <c r="E797" s="3"/>
      <c r="F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</row>
    <row r="798" spans="2:89" ht="13" x14ac:dyDescent="0.15">
      <c r="B798" s="3"/>
      <c r="C798" s="3"/>
      <c r="D798" s="3"/>
      <c r="E798" s="3"/>
      <c r="F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</row>
    <row r="799" spans="2:89" ht="13" x14ac:dyDescent="0.15">
      <c r="B799" s="3"/>
      <c r="C799" s="3"/>
      <c r="D799" s="3"/>
      <c r="E799" s="3"/>
      <c r="F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</row>
    <row r="800" spans="2:89" ht="13" x14ac:dyDescent="0.15">
      <c r="B800" s="3"/>
      <c r="C800" s="3"/>
      <c r="D800" s="3"/>
      <c r="E800" s="3"/>
      <c r="F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</row>
    <row r="801" spans="2:89" ht="13" x14ac:dyDescent="0.15">
      <c r="B801" s="3"/>
      <c r="C801" s="3"/>
      <c r="D801" s="3"/>
      <c r="E801" s="3"/>
      <c r="F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</row>
    <row r="802" spans="2:89" ht="13" x14ac:dyDescent="0.15">
      <c r="B802" s="3"/>
      <c r="C802" s="3"/>
      <c r="D802" s="3"/>
      <c r="E802" s="3"/>
      <c r="F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</row>
    <row r="803" spans="2:89" ht="13" x14ac:dyDescent="0.15">
      <c r="B803" s="3"/>
      <c r="C803" s="3"/>
      <c r="D803" s="3"/>
      <c r="E803" s="3"/>
      <c r="F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</row>
    <row r="804" spans="2:89" ht="13" x14ac:dyDescent="0.15">
      <c r="B804" s="3"/>
      <c r="C804" s="3"/>
      <c r="D804" s="3"/>
      <c r="E804" s="3"/>
      <c r="F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</row>
    <row r="805" spans="2:89" ht="13" x14ac:dyDescent="0.15">
      <c r="B805" s="3"/>
      <c r="C805" s="3"/>
      <c r="D805" s="3"/>
      <c r="E805" s="3"/>
      <c r="F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</row>
    <row r="806" spans="2:89" ht="13" x14ac:dyDescent="0.15">
      <c r="B806" s="3"/>
      <c r="C806" s="3"/>
      <c r="D806" s="3"/>
      <c r="E806" s="3"/>
      <c r="F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</row>
    <row r="807" spans="2:89" ht="13" x14ac:dyDescent="0.15">
      <c r="B807" s="3"/>
      <c r="C807" s="3"/>
      <c r="D807" s="3"/>
      <c r="E807" s="3"/>
      <c r="F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</row>
    <row r="808" spans="2:89" ht="13" x14ac:dyDescent="0.15">
      <c r="B808" s="3"/>
      <c r="C808" s="3"/>
      <c r="D808" s="3"/>
      <c r="E808" s="3"/>
      <c r="F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</row>
    <row r="809" spans="2:89" ht="13" x14ac:dyDescent="0.15">
      <c r="B809" s="3"/>
      <c r="C809" s="3"/>
      <c r="D809" s="3"/>
      <c r="E809" s="3"/>
      <c r="F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</row>
    <row r="810" spans="2:89" ht="13" x14ac:dyDescent="0.15">
      <c r="B810" s="3"/>
      <c r="C810" s="3"/>
      <c r="D810" s="3"/>
      <c r="E810" s="3"/>
      <c r="F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</row>
    <row r="811" spans="2:89" ht="13" x14ac:dyDescent="0.15">
      <c r="B811" s="3"/>
      <c r="C811" s="3"/>
      <c r="D811" s="3"/>
      <c r="E811" s="3"/>
      <c r="F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</row>
    <row r="812" spans="2:89" ht="13" x14ac:dyDescent="0.15">
      <c r="B812" s="3"/>
      <c r="C812" s="3"/>
      <c r="D812" s="3"/>
      <c r="E812" s="3"/>
      <c r="F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</row>
    <row r="813" spans="2:89" ht="13" x14ac:dyDescent="0.15">
      <c r="B813" s="3"/>
      <c r="C813" s="3"/>
      <c r="D813" s="3"/>
      <c r="E813" s="3"/>
      <c r="F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</row>
    <row r="814" spans="2:89" ht="13" x14ac:dyDescent="0.15">
      <c r="B814" s="3"/>
      <c r="C814" s="3"/>
      <c r="D814" s="3"/>
      <c r="E814" s="3"/>
      <c r="F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</row>
    <row r="815" spans="2:89" ht="13" x14ac:dyDescent="0.15">
      <c r="B815" s="3"/>
      <c r="C815" s="3"/>
      <c r="D815" s="3"/>
      <c r="E815" s="3"/>
      <c r="F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</row>
    <row r="816" spans="2:89" ht="13" x14ac:dyDescent="0.15">
      <c r="B816" s="3"/>
      <c r="C816" s="3"/>
      <c r="D816" s="3"/>
      <c r="E816" s="3"/>
      <c r="F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</row>
    <row r="817" spans="2:89" ht="13" x14ac:dyDescent="0.15">
      <c r="B817" s="3"/>
      <c r="C817" s="3"/>
      <c r="D817" s="3"/>
      <c r="E817" s="3"/>
      <c r="F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</row>
    <row r="818" spans="2:89" ht="13" x14ac:dyDescent="0.15">
      <c r="B818" s="3"/>
      <c r="C818" s="3"/>
      <c r="D818" s="3"/>
      <c r="E818" s="3"/>
      <c r="F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</row>
    <row r="819" spans="2:89" ht="13" x14ac:dyDescent="0.15">
      <c r="B819" s="3"/>
      <c r="C819" s="3"/>
      <c r="D819" s="3"/>
      <c r="E819" s="3"/>
      <c r="F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</row>
    <row r="820" spans="2:89" ht="13" x14ac:dyDescent="0.15">
      <c r="B820" s="3"/>
      <c r="C820" s="3"/>
      <c r="D820" s="3"/>
      <c r="E820" s="3"/>
      <c r="F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</row>
    <row r="821" spans="2:89" ht="13" x14ac:dyDescent="0.15">
      <c r="B821" s="3"/>
      <c r="C821" s="3"/>
      <c r="D821" s="3"/>
      <c r="E821" s="3"/>
      <c r="F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</row>
    <row r="822" spans="2:89" ht="13" x14ac:dyDescent="0.15">
      <c r="B822" s="3"/>
      <c r="C822" s="3"/>
      <c r="D822" s="3"/>
      <c r="E822" s="3"/>
      <c r="F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</row>
    <row r="823" spans="2:89" ht="13" x14ac:dyDescent="0.15">
      <c r="B823" s="3"/>
      <c r="C823" s="3"/>
      <c r="D823" s="3"/>
      <c r="E823" s="3"/>
      <c r="F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</row>
    <row r="824" spans="2:89" ht="13" x14ac:dyDescent="0.15">
      <c r="B824" s="3"/>
      <c r="C824" s="3"/>
      <c r="D824" s="3"/>
      <c r="E824" s="3"/>
      <c r="F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</row>
    <row r="825" spans="2:89" ht="13" x14ac:dyDescent="0.15">
      <c r="B825" s="3"/>
      <c r="C825" s="3"/>
      <c r="D825" s="3"/>
      <c r="E825" s="3"/>
      <c r="F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</row>
    <row r="826" spans="2:89" ht="13" x14ac:dyDescent="0.15">
      <c r="B826" s="3"/>
      <c r="C826" s="3"/>
      <c r="D826" s="3"/>
      <c r="E826" s="3"/>
      <c r="F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</row>
    <row r="827" spans="2:89" ht="13" x14ac:dyDescent="0.15">
      <c r="B827" s="3"/>
      <c r="C827" s="3"/>
      <c r="D827" s="3"/>
      <c r="E827" s="3"/>
      <c r="F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</row>
    <row r="828" spans="2:89" ht="13" x14ac:dyDescent="0.15">
      <c r="B828" s="3"/>
      <c r="C828" s="3"/>
      <c r="D828" s="3"/>
      <c r="E828" s="3"/>
      <c r="F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</row>
    <row r="829" spans="2:89" ht="13" x14ac:dyDescent="0.15">
      <c r="B829" s="3"/>
      <c r="C829" s="3"/>
      <c r="D829" s="3"/>
      <c r="E829" s="3"/>
      <c r="F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</row>
    <row r="830" spans="2:89" ht="13" x14ac:dyDescent="0.15">
      <c r="B830" s="3"/>
      <c r="C830" s="3"/>
      <c r="D830" s="3"/>
      <c r="E830" s="3"/>
      <c r="F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</row>
    <row r="831" spans="2:89" ht="13" x14ac:dyDescent="0.15">
      <c r="B831" s="3"/>
      <c r="C831" s="3"/>
      <c r="D831" s="3"/>
      <c r="E831" s="3"/>
      <c r="F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</row>
    <row r="832" spans="2:89" ht="13" x14ac:dyDescent="0.15">
      <c r="B832" s="3"/>
      <c r="C832" s="3"/>
      <c r="D832" s="3"/>
      <c r="E832" s="3"/>
      <c r="F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</row>
    <row r="833" spans="2:89" ht="13" x14ac:dyDescent="0.15">
      <c r="B833" s="3"/>
      <c r="C833" s="3"/>
      <c r="D833" s="3"/>
      <c r="E833" s="3"/>
      <c r="F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</row>
    <row r="834" spans="2:89" ht="13" x14ac:dyDescent="0.15">
      <c r="B834" s="3"/>
      <c r="C834" s="3"/>
      <c r="D834" s="3"/>
      <c r="E834" s="3"/>
      <c r="F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</row>
    <row r="835" spans="2:89" ht="13" x14ac:dyDescent="0.15">
      <c r="B835" s="3"/>
      <c r="C835" s="3"/>
      <c r="D835" s="3"/>
      <c r="E835" s="3"/>
      <c r="F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</row>
    <row r="836" spans="2:89" ht="13" x14ac:dyDescent="0.15">
      <c r="B836" s="3"/>
      <c r="C836" s="3"/>
      <c r="D836" s="3"/>
      <c r="E836" s="3"/>
      <c r="F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</row>
    <row r="837" spans="2:89" ht="13" x14ac:dyDescent="0.15">
      <c r="B837" s="3"/>
      <c r="C837" s="3"/>
      <c r="D837" s="3"/>
      <c r="E837" s="3"/>
      <c r="F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</row>
    <row r="838" spans="2:89" ht="13" x14ac:dyDescent="0.15">
      <c r="B838" s="3"/>
      <c r="C838" s="3"/>
      <c r="D838" s="3"/>
      <c r="E838" s="3"/>
      <c r="F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</row>
    <row r="839" spans="2:89" ht="13" x14ac:dyDescent="0.15">
      <c r="B839" s="3"/>
      <c r="C839" s="3"/>
      <c r="D839" s="3"/>
      <c r="E839" s="3"/>
      <c r="F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</row>
    <row r="840" spans="2:89" ht="13" x14ac:dyDescent="0.15">
      <c r="B840" s="3"/>
      <c r="C840" s="3"/>
      <c r="D840" s="3"/>
      <c r="E840" s="3"/>
      <c r="F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</row>
    <row r="841" spans="2:89" ht="13" x14ac:dyDescent="0.15">
      <c r="B841" s="3"/>
      <c r="C841" s="3"/>
      <c r="D841" s="3"/>
      <c r="E841" s="3"/>
      <c r="F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</row>
    <row r="842" spans="2:89" ht="13" x14ac:dyDescent="0.15">
      <c r="B842" s="3"/>
      <c r="C842" s="3"/>
      <c r="D842" s="3"/>
      <c r="E842" s="3"/>
      <c r="F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</row>
    <row r="843" spans="2:89" ht="13" x14ac:dyDescent="0.15">
      <c r="B843" s="3"/>
      <c r="C843" s="3"/>
      <c r="D843" s="3"/>
      <c r="E843" s="3"/>
      <c r="F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</row>
    <row r="844" spans="2:89" ht="13" x14ac:dyDescent="0.15">
      <c r="B844" s="3"/>
      <c r="C844" s="3"/>
      <c r="D844" s="3"/>
      <c r="E844" s="3"/>
      <c r="F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</row>
    <row r="845" spans="2:89" ht="13" x14ac:dyDescent="0.15">
      <c r="B845" s="3"/>
      <c r="C845" s="3"/>
      <c r="D845" s="3"/>
      <c r="E845" s="3"/>
      <c r="F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</row>
    <row r="846" spans="2:89" ht="13" x14ac:dyDescent="0.15">
      <c r="B846" s="3"/>
      <c r="C846" s="3"/>
      <c r="D846" s="3"/>
      <c r="E846" s="3"/>
      <c r="F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</row>
    <row r="847" spans="2:89" ht="13" x14ac:dyDescent="0.15">
      <c r="B847" s="3"/>
      <c r="C847" s="3"/>
      <c r="D847" s="3"/>
      <c r="E847" s="3"/>
      <c r="F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</row>
    <row r="848" spans="2:89" ht="13" x14ac:dyDescent="0.15">
      <c r="B848" s="3"/>
      <c r="C848" s="3"/>
      <c r="D848" s="3"/>
      <c r="E848" s="3"/>
      <c r="F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</row>
    <row r="849" spans="2:89" ht="13" x14ac:dyDescent="0.15">
      <c r="B849" s="3"/>
      <c r="C849" s="3"/>
      <c r="D849" s="3"/>
      <c r="E849" s="3"/>
      <c r="F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</row>
    <row r="850" spans="2:89" ht="13" x14ac:dyDescent="0.15">
      <c r="B850" s="3"/>
      <c r="C850" s="3"/>
      <c r="D850" s="3"/>
      <c r="E850" s="3"/>
      <c r="F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</row>
    <row r="851" spans="2:89" ht="13" x14ac:dyDescent="0.15">
      <c r="B851" s="3"/>
      <c r="C851" s="3"/>
      <c r="D851" s="3"/>
      <c r="E851" s="3"/>
      <c r="F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</row>
    <row r="852" spans="2:89" ht="13" x14ac:dyDescent="0.15">
      <c r="B852" s="3"/>
      <c r="C852" s="3"/>
      <c r="D852" s="3"/>
      <c r="E852" s="3"/>
      <c r="F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</row>
    <row r="853" spans="2:89" ht="13" x14ac:dyDescent="0.15">
      <c r="B853" s="3"/>
      <c r="C853" s="3"/>
      <c r="D853" s="3"/>
      <c r="E853" s="3"/>
      <c r="F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</row>
    <row r="854" spans="2:89" ht="13" x14ac:dyDescent="0.15">
      <c r="B854" s="3"/>
      <c r="C854" s="3"/>
      <c r="D854" s="3"/>
      <c r="E854" s="3"/>
      <c r="F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</row>
    <row r="855" spans="2:89" ht="13" x14ac:dyDescent="0.15">
      <c r="B855" s="3"/>
      <c r="C855" s="3"/>
      <c r="D855" s="3"/>
      <c r="E855" s="3"/>
      <c r="F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</row>
    <row r="856" spans="2:89" ht="13" x14ac:dyDescent="0.15">
      <c r="B856" s="3"/>
      <c r="C856" s="3"/>
      <c r="D856" s="3"/>
      <c r="E856" s="3"/>
      <c r="F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</row>
    <row r="857" spans="2:89" ht="13" x14ac:dyDescent="0.15">
      <c r="B857" s="3"/>
      <c r="C857" s="3"/>
      <c r="D857" s="3"/>
      <c r="E857" s="3"/>
      <c r="F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</row>
    <row r="858" spans="2:89" ht="13" x14ac:dyDescent="0.15">
      <c r="B858" s="3"/>
      <c r="C858" s="3"/>
      <c r="D858" s="3"/>
      <c r="E858" s="3"/>
      <c r="F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</row>
    <row r="859" spans="2:89" ht="13" x14ac:dyDescent="0.15">
      <c r="B859" s="3"/>
      <c r="C859" s="3"/>
      <c r="D859" s="3"/>
      <c r="E859" s="3"/>
      <c r="F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</row>
    <row r="860" spans="2:89" ht="13" x14ac:dyDescent="0.15">
      <c r="B860" s="3"/>
      <c r="C860" s="3"/>
      <c r="D860" s="3"/>
      <c r="E860" s="3"/>
      <c r="F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</row>
    <row r="861" spans="2:89" ht="13" x14ac:dyDescent="0.15">
      <c r="B861" s="3"/>
      <c r="C861" s="3"/>
      <c r="D861" s="3"/>
      <c r="E861" s="3"/>
      <c r="F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</row>
    <row r="862" spans="2:89" ht="13" x14ac:dyDescent="0.15">
      <c r="B862" s="3"/>
      <c r="C862" s="3"/>
      <c r="D862" s="3"/>
      <c r="E862" s="3"/>
      <c r="F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</row>
    <row r="863" spans="2:89" ht="13" x14ac:dyDescent="0.15">
      <c r="B863" s="3"/>
      <c r="C863" s="3"/>
      <c r="D863" s="3"/>
      <c r="E863" s="3"/>
      <c r="F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</row>
    <row r="864" spans="2:89" ht="13" x14ac:dyDescent="0.15">
      <c r="B864" s="3"/>
      <c r="C864" s="3"/>
      <c r="D864" s="3"/>
      <c r="E864" s="3"/>
      <c r="F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</row>
    <row r="865" spans="2:89" ht="13" x14ac:dyDescent="0.15">
      <c r="B865" s="3"/>
      <c r="C865" s="3"/>
      <c r="D865" s="3"/>
      <c r="E865" s="3"/>
      <c r="F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</row>
    <row r="866" spans="2:89" ht="13" x14ac:dyDescent="0.15">
      <c r="B866" s="3"/>
      <c r="C866" s="3"/>
      <c r="D866" s="3"/>
      <c r="E866" s="3"/>
      <c r="F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</row>
    <row r="867" spans="2:89" ht="13" x14ac:dyDescent="0.15">
      <c r="B867" s="3"/>
      <c r="C867" s="3"/>
      <c r="D867" s="3"/>
      <c r="E867" s="3"/>
      <c r="F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</row>
    <row r="868" spans="2:89" ht="13" x14ac:dyDescent="0.15">
      <c r="B868" s="3"/>
      <c r="C868" s="3"/>
      <c r="D868" s="3"/>
      <c r="E868" s="3"/>
      <c r="F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</row>
    <row r="869" spans="2:89" ht="13" x14ac:dyDescent="0.15">
      <c r="B869" s="3"/>
      <c r="C869" s="3"/>
      <c r="D869" s="3"/>
      <c r="E869" s="3"/>
      <c r="F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</row>
    <row r="870" spans="2:89" ht="13" x14ac:dyDescent="0.15">
      <c r="B870" s="3"/>
      <c r="C870" s="3"/>
      <c r="D870" s="3"/>
      <c r="E870" s="3"/>
      <c r="F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</row>
    <row r="871" spans="2:89" ht="13" x14ac:dyDescent="0.15">
      <c r="B871" s="3"/>
      <c r="C871" s="3"/>
      <c r="D871" s="3"/>
      <c r="E871" s="3"/>
      <c r="F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</row>
    <row r="872" spans="2:89" ht="13" x14ac:dyDescent="0.15">
      <c r="B872" s="3"/>
      <c r="C872" s="3"/>
      <c r="D872" s="3"/>
      <c r="E872" s="3"/>
      <c r="F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</row>
    <row r="873" spans="2:89" ht="13" x14ac:dyDescent="0.15">
      <c r="B873" s="3"/>
      <c r="C873" s="3"/>
      <c r="D873" s="3"/>
      <c r="E873" s="3"/>
      <c r="F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</row>
    <row r="874" spans="2:89" ht="13" x14ac:dyDescent="0.15">
      <c r="B874" s="3"/>
      <c r="C874" s="3"/>
      <c r="D874" s="3"/>
      <c r="E874" s="3"/>
      <c r="F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</row>
    <row r="875" spans="2:89" ht="13" x14ac:dyDescent="0.15">
      <c r="B875" s="3"/>
      <c r="C875" s="3"/>
      <c r="D875" s="3"/>
      <c r="E875" s="3"/>
      <c r="F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</row>
    <row r="876" spans="2:89" ht="13" x14ac:dyDescent="0.15">
      <c r="B876" s="3"/>
      <c r="C876" s="3"/>
      <c r="D876" s="3"/>
      <c r="E876" s="3"/>
      <c r="F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</row>
    <row r="877" spans="2:89" ht="13" x14ac:dyDescent="0.15">
      <c r="B877" s="3"/>
      <c r="C877" s="3"/>
      <c r="D877" s="3"/>
      <c r="E877" s="3"/>
      <c r="F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</row>
    <row r="878" spans="2:89" ht="13" x14ac:dyDescent="0.15">
      <c r="B878" s="3"/>
      <c r="C878" s="3"/>
      <c r="D878" s="3"/>
      <c r="E878" s="3"/>
      <c r="F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</row>
    <row r="879" spans="2:89" ht="13" x14ac:dyDescent="0.15">
      <c r="B879" s="3"/>
      <c r="C879" s="3"/>
      <c r="D879" s="3"/>
      <c r="E879" s="3"/>
      <c r="F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</row>
    <row r="880" spans="2:89" ht="13" x14ac:dyDescent="0.15">
      <c r="B880" s="3"/>
      <c r="C880" s="3"/>
      <c r="D880" s="3"/>
      <c r="E880" s="3"/>
      <c r="F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</row>
    <row r="881" spans="2:89" ht="13" x14ac:dyDescent="0.15">
      <c r="B881" s="3"/>
      <c r="C881" s="3"/>
      <c r="D881" s="3"/>
      <c r="E881" s="3"/>
      <c r="F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</row>
    <row r="882" spans="2:89" ht="13" x14ac:dyDescent="0.15">
      <c r="B882" s="3"/>
      <c r="C882" s="3"/>
      <c r="D882" s="3"/>
      <c r="E882" s="3"/>
      <c r="F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</row>
    <row r="883" spans="2:89" ht="13" x14ac:dyDescent="0.15">
      <c r="B883" s="3"/>
      <c r="C883" s="3"/>
      <c r="D883" s="3"/>
      <c r="E883" s="3"/>
      <c r="F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</row>
    <row r="884" spans="2:89" ht="13" x14ac:dyDescent="0.15">
      <c r="B884" s="3"/>
      <c r="C884" s="3"/>
      <c r="D884" s="3"/>
      <c r="E884" s="3"/>
      <c r="F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</row>
    <row r="885" spans="2:89" ht="13" x14ac:dyDescent="0.15">
      <c r="B885" s="3"/>
      <c r="C885" s="3"/>
      <c r="D885" s="3"/>
      <c r="E885" s="3"/>
      <c r="F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</row>
    <row r="886" spans="2:89" ht="13" x14ac:dyDescent="0.15">
      <c r="B886" s="3"/>
      <c r="C886" s="3"/>
      <c r="D886" s="3"/>
      <c r="E886" s="3"/>
      <c r="F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</row>
    <row r="887" spans="2:89" ht="13" x14ac:dyDescent="0.15">
      <c r="B887" s="3"/>
      <c r="C887" s="3"/>
      <c r="D887" s="3"/>
      <c r="E887" s="3"/>
      <c r="F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</row>
    <row r="888" spans="2:89" ht="13" x14ac:dyDescent="0.15">
      <c r="B888" s="3"/>
      <c r="C888" s="3"/>
      <c r="D888" s="3"/>
      <c r="E888" s="3"/>
      <c r="F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</row>
    <row r="889" spans="2:89" ht="13" x14ac:dyDescent="0.15">
      <c r="B889" s="3"/>
      <c r="C889" s="3"/>
      <c r="D889" s="3"/>
      <c r="E889" s="3"/>
      <c r="F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</row>
    <row r="890" spans="2:89" ht="13" x14ac:dyDescent="0.15">
      <c r="B890" s="3"/>
      <c r="C890" s="3"/>
      <c r="D890" s="3"/>
      <c r="E890" s="3"/>
      <c r="F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</row>
    <row r="891" spans="2:89" ht="13" x14ac:dyDescent="0.15">
      <c r="B891" s="3"/>
      <c r="C891" s="3"/>
      <c r="D891" s="3"/>
      <c r="E891" s="3"/>
      <c r="F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</row>
    <row r="892" spans="2:89" ht="13" x14ac:dyDescent="0.15">
      <c r="B892" s="3"/>
      <c r="C892" s="3"/>
      <c r="D892" s="3"/>
      <c r="E892" s="3"/>
      <c r="F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</row>
    <row r="893" spans="2:89" ht="13" x14ac:dyDescent="0.15">
      <c r="B893" s="3"/>
      <c r="C893" s="3"/>
      <c r="D893" s="3"/>
      <c r="E893" s="3"/>
      <c r="F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</row>
    <row r="894" spans="2:89" ht="13" x14ac:dyDescent="0.15">
      <c r="B894" s="3"/>
      <c r="C894" s="3"/>
      <c r="D894" s="3"/>
      <c r="E894" s="3"/>
      <c r="F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</row>
    <row r="895" spans="2:89" ht="13" x14ac:dyDescent="0.15">
      <c r="B895" s="3"/>
      <c r="C895" s="3"/>
      <c r="D895" s="3"/>
      <c r="E895" s="3"/>
      <c r="F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</row>
    <row r="896" spans="2:89" ht="13" x14ac:dyDescent="0.15">
      <c r="B896" s="3"/>
      <c r="C896" s="3"/>
      <c r="D896" s="3"/>
      <c r="E896" s="3"/>
      <c r="F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</row>
    <row r="897" spans="2:89" ht="13" x14ac:dyDescent="0.15">
      <c r="B897" s="3"/>
      <c r="C897" s="3"/>
      <c r="D897" s="3"/>
      <c r="E897" s="3"/>
      <c r="F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</row>
    <row r="898" spans="2:89" ht="13" x14ac:dyDescent="0.15">
      <c r="B898" s="3"/>
      <c r="C898" s="3"/>
      <c r="D898" s="3"/>
      <c r="E898" s="3"/>
      <c r="F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</row>
    <row r="899" spans="2:89" ht="13" x14ac:dyDescent="0.15">
      <c r="B899" s="3"/>
      <c r="C899" s="3"/>
      <c r="D899" s="3"/>
      <c r="E899" s="3"/>
      <c r="F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</row>
    <row r="900" spans="2:89" ht="13" x14ac:dyDescent="0.15">
      <c r="B900" s="3"/>
      <c r="C900" s="3"/>
      <c r="D900" s="3"/>
      <c r="E900" s="3"/>
      <c r="F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</row>
    <row r="901" spans="2:89" ht="13" x14ac:dyDescent="0.15">
      <c r="B901" s="3"/>
      <c r="C901" s="3"/>
      <c r="D901" s="3"/>
      <c r="E901" s="3"/>
      <c r="F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</row>
    <row r="902" spans="2:89" ht="13" x14ac:dyDescent="0.15">
      <c r="B902" s="3"/>
      <c r="C902" s="3"/>
      <c r="D902" s="3"/>
      <c r="E902" s="3"/>
      <c r="F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</row>
    <row r="903" spans="2:89" ht="13" x14ac:dyDescent="0.15">
      <c r="B903" s="3"/>
      <c r="C903" s="3"/>
      <c r="D903" s="3"/>
      <c r="E903" s="3"/>
      <c r="F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</row>
    <row r="904" spans="2:89" ht="13" x14ac:dyDescent="0.15">
      <c r="B904" s="3"/>
      <c r="C904" s="3"/>
      <c r="D904" s="3"/>
      <c r="E904" s="3"/>
      <c r="F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</row>
    <row r="905" spans="2:89" ht="13" x14ac:dyDescent="0.15">
      <c r="B905" s="3"/>
      <c r="C905" s="3"/>
      <c r="D905" s="3"/>
      <c r="E905" s="3"/>
      <c r="F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</row>
    <row r="906" spans="2:89" ht="13" x14ac:dyDescent="0.15">
      <c r="B906" s="3"/>
      <c r="C906" s="3"/>
      <c r="D906" s="3"/>
      <c r="E906" s="3"/>
      <c r="F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</row>
    <row r="907" spans="2:89" ht="13" x14ac:dyDescent="0.15">
      <c r="B907" s="3"/>
      <c r="C907" s="3"/>
      <c r="D907" s="3"/>
      <c r="E907" s="3"/>
      <c r="F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</row>
    <row r="908" spans="2:89" ht="13" x14ac:dyDescent="0.15">
      <c r="B908" s="3"/>
      <c r="C908" s="3"/>
      <c r="D908" s="3"/>
      <c r="E908" s="3"/>
      <c r="F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</row>
    <row r="909" spans="2:89" ht="13" x14ac:dyDescent="0.15">
      <c r="B909" s="3"/>
      <c r="C909" s="3"/>
      <c r="D909" s="3"/>
      <c r="E909" s="3"/>
      <c r="F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</row>
    <row r="910" spans="2:89" ht="13" x14ac:dyDescent="0.15">
      <c r="B910" s="3"/>
      <c r="C910" s="3"/>
      <c r="D910" s="3"/>
      <c r="E910" s="3"/>
      <c r="F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</row>
    <row r="911" spans="2:89" ht="13" x14ac:dyDescent="0.15">
      <c r="B911" s="3"/>
      <c r="C911" s="3"/>
      <c r="D911" s="3"/>
      <c r="E911" s="3"/>
      <c r="F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</row>
    <row r="912" spans="2:89" ht="13" x14ac:dyDescent="0.15">
      <c r="B912" s="3"/>
      <c r="C912" s="3"/>
      <c r="D912" s="3"/>
      <c r="E912" s="3"/>
      <c r="F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</row>
    <row r="913" spans="2:89" ht="13" x14ac:dyDescent="0.15">
      <c r="B913" s="3"/>
      <c r="C913" s="3"/>
      <c r="D913" s="3"/>
      <c r="E913" s="3"/>
      <c r="F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</row>
    <row r="914" spans="2:89" ht="13" x14ac:dyDescent="0.15">
      <c r="B914" s="3"/>
      <c r="C914" s="3"/>
      <c r="D914" s="3"/>
      <c r="E914" s="3"/>
      <c r="F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</row>
    <row r="915" spans="2:89" ht="13" x14ac:dyDescent="0.15">
      <c r="B915" s="3"/>
      <c r="C915" s="3"/>
      <c r="D915" s="3"/>
      <c r="E915" s="3"/>
      <c r="F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</row>
    <row r="916" spans="2:89" ht="13" x14ac:dyDescent="0.15">
      <c r="B916" s="3"/>
      <c r="C916" s="3"/>
      <c r="D916" s="3"/>
      <c r="E916" s="3"/>
      <c r="F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</row>
    <row r="917" spans="2:89" ht="13" x14ac:dyDescent="0.15">
      <c r="B917" s="3"/>
      <c r="C917" s="3"/>
      <c r="D917" s="3"/>
      <c r="E917" s="3"/>
      <c r="F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</row>
    <row r="918" spans="2:89" ht="13" x14ac:dyDescent="0.15">
      <c r="B918" s="3"/>
      <c r="C918" s="3"/>
      <c r="D918" s="3"/>
      <c r="E918" s="3"/>
      <c r="F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</row>
    <row r="919" spans="2:89" ht="13" x14ac:dyDescent="0.15">
      <c r="B919" s="3"/>
      <c r="C919" s="3"/>
      <c r="D919" s="3"/>
      <c r="E919" s="3"/>
      <c r="F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</row>
    <row r="920" spans="2:89" ht="13" x14ac:dyDescent="0.15">
      <c r="B920" s="3"/>
      <c r="C920" s="3"/>
      <c r="D920" s="3"/>
      <c r="E920" s="3"/>
      <c r="F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</row>
    <row r="921" spans="2:89" ht="13" x14ac:dyDescent="0.15">
      <c r="B921" s="3"/>
      <c r="C921" s="3"/>
      <c r="D921" s="3"/>
      <c r="E921" s="3"/>
      <c r="F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</row>
    <row r="922" spans="2:89" ht="13" x14ac:dyDescent="0.15">
      <c r="B922" s="3"/>
      <c r="C922" s="3"/>
      <c r="D922" s="3"/>
      <c r="E922" s="3"/>
      <c r="F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</row>
    <row r="923" spans="2:89" ht="13" x14ac:dyDescent="0.15">
      <c r="B923" s="3"/>
      <c r="C923" s="3"/>
      <c r="D923" s="3"/>
      <c r="E923" s="3"/>
      <c r="F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</row>
    <row r="924" spans="2:89" ht="13" x14ac:dyDescent="0.15">
      <c r="B924" s="3"/>
      <c r="C924" s="3"/>
      <c r="D924" s="3"/>
      <c r="E924" s="3"/>
      <c r="F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</row>
    <row r="925" spans="2:89" ht="13" x14ac:dyDescent="0.15">
      <c r="B925" s="3"/>
      <c r="C925" s="3"/>
      <c r="D925" s="3"/>
      <c r="E925" s="3"/>
      <c r="F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</row>
    <row r="926" spans="2:89" ht="13" x14ac:dyDescent="0.15">
      <c r="B926" s="3"/>
      <c r="C926" s="3"/>
      <c r="D926" s="3"/>
      <c r="E926" s="3"/>
      <c r="F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</row>
    <row r="1001" spans="15:51" ht="15.75" customHeight="1" x14ac:dyDescent="0.15">
      <c r="O1001" s="49" t="s">
        <v>21</v>
      </c>
      <c r="P1001" s="97">
        <f ca="1">SUM(P$8:P$1000)</f>
        <v>2702.083333333333</v>
      </c>
      <c r="Q1001" s="97">
        <f t="shared" ref="Q1001:AY1001" ca="1" si="1">SUM(Q$8:Q$1000)</f>
        <v>2870.833333333333</v>
      </c>
      <c r="R1001" s="97">
        <f t="shared" ca="1" si="1"/>
        <v>2645.833333333333</v>
      </c>
      <c r="S1001" s="97">
        <f t="shared" ca="1" si="1"/>
        <v>2722.9166666666661</v>
      </c>
      <c r="T1001" s="97">
        <f t="shared" ca="1" si="1"/>
        <v>2947.9166666666661</v>
      </c>
      <c r="U1001" s="97">
        <f t="shared" ca="1" si="1"/>
        <v>2835.4166666666665</v>
      </c>
      <c r="V1001" s="97">
        <f t="shared" ca="1" si="1"/>
        <v>3060.4166666666665</v>
      </c>
      <c r="W1001" s="97">
        <f t="shared" ca="1" si="1"/>
        <v>3397.9166666666665</v>
      </c>
      <c r="X1001" s="97">
        <f t="shared" ca="1" si="1"/>
        <v>3454.166666666667</v>
      </c>
      <c r="Y1001" s="97">
        <f t="shared" ca="1" si="1"/>
        <v>3904.166666666667</v>
      </c>
      <c r="Z1001" s="97">
        <f t="shared" ca="1" si="1"/>
        <v>4410.416666666667</v>
      </c>
      <c r="AA1001" s="97">
        <f t="shared" ca="1" si="1"/>
        <v>4804.166666666667</v>
      </c>
      <c r="AB1001" s="97">
        <f t="shared" ca="1" si="1"/>
        <v>5043.75</v>
      </c>
      <c r="AC1001" s="97">
        <f t="shared" ca="1" si="1"/>
        <v>5887.5</v>
      </c>
      <c r="AD1001" s="97">
        <f t="shared" ca="1" si="1"/>
        <v>5387.5</v>
      </c>
      <c r="AE1001" s="97">
        <f t="shared" ca="1" si="1"/>
        <v>5012.5</v>
      </c>
      <c r="AF1001" s="97">
        <f t="shared" ca="1" si="1"/>
        <v>5012.5</v>
      </c>
      <c r="AG1001" s="97">
        <f t="shared" ca="1" si="1"/>
        <v>4637.5</v>
      </c>
      <c r="AH1001" s="97">
        <f t="shared" ca="1" si="1"/>
        <v>4637.5</v>
      </c>
      <c r="AI1001" s="97">
        <f t="shared" ca="1" si="1"/>
        <v>4637.5</v>
      </c>
      <c r="AJ1001" s="97">
        <f t="shared" ca="1" si="1"/>
        <v>4512.5</v>
      </c>
      <c r="AK1001" s="97">
        <f t="shared" ca="1" si="1"/>
        <v>4512.5</v>
      </c>
      <c r="AL1001" s="97">
        <f t="shared" ca="1" si="1"/>
        <v>4512.5</v>
      </c>
      <c r="AM1001" s="97">
        <f t="shared" ca="1" si="1"/>
        <v>4512.5</v>
      </c>
      <c r="AN1001" s="97">
        <f t="shared" ca="1" si="1"/>
        <v>4950</v>
      </c>
      <c r="AO1001" s="97">
        <f t="shared" ca="1" si="1"/>
        <v>5299.9999999999964</v>
      </c>
      <c r="AP1001" s="97">
        <f t="shared" ca="1" si="1"/>
        <v>5493.7499999999955</v>
      </c>
      <c r="AQ1001" s="97">
        <f t="shared" ca="1" si="1"/>
        <v>6074.9999999999991</v>
      </c>
      <c r="AR1001" s="97">
        <f t="shared" ca="1" si="1"/>
        <v>6397.916666666667</v>
      </c>
      <c r="AS1001" s="97">
        <f t="shared" ca="1" si="1"/>
        <v>6204.1666666666679</v>
      </c>
      <c r="AT1001" s="97">
        <f t="shared" ca="1" si="1"/>
        <v>6333.3333333333358</v>
      </c>
      <c r="AU1001" s="97">
        <f t="shared" ca="1" si="1"/>
        <v>6333.3333333333358</v>
      </c>
      <c r="AV1001" s="97">
        <f t="shared" ca="1" si="1"/>
        <v>6656.2500000000009</v>
      </c>
      <c r="AW1001" s="97">
        <f t="shared" ca="1" si="1"/>
        <v>6656.2500000000009</v>
      </c>
      <c r="AX1001" s="97">
        <f t="shared" ca="1" si="1"/>
        <v>6785.4166666666688</v>
      </c>
      <c r="AY1001" s="97">
        <f t="shared" ca="1" si="1"/>
        <v>7237.5000000000045</v>
      </c>
    </row>
  </sheetData>
  <autoFilter ref="B7:AY122" xr:uid="{00000000-0009-0000-0000-000002000000}">
    <sortState xmlns:xlrd2="http://schemas.microsoft.com/office/spreadsheetml/2017/richdata2" ref="B8:AY122">
      <sortCondition ref="E7:E122"/>
    </sortState>
  </autoFilter>
  <mergeCells count="10">
    <mergeCell ref="B4:N4"/>
    <mergeCell ref="P4:AY4"/>
    <mergeCell ref="B5:D5"/>
    <mergeCell ref="E5:H5"/>
    <mergeCell ref="I5:J5"/>
    <mergeCell ref="K5:L5"/>
    <mergeCell ref="M5:N5"/>
    <mergeCell ref="P5:AA5"/>
    <mergeCell ref="AB5:AM5"/>
    <mergeCell ref="AN5:AY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7EA20-F440-364E-87F8-7D09BDAB0046}">
  <sheetPr>
    <tabColor theme="0" tint="-0.14999847407452621"/>
    <outlinePr summaryBelow="0" summaryRight="0"/>
  </sheetPr>
  <dimension ref="A1:CK1001"/>
  <sheetViews>
    <sheetView showGridLines="0" zoomScale="119" workbookViewId="0">
      <pane ySplit="7" topLeftCell="A8" activePane="bottomLeft" state="frozen"/>
      <selection activeCell="A2" sqref="A2"/>
      <selection pane="bottomLeft" activeCell="B4" sqref="B4:AY4"/>
    </sheetView>
  </sheetViews>
  <sheetFormatPr baseColWidth="10" defaultColWidth="12.6640625" defaultRowHeight="15.75" customHeight="1" x14ac:dyDescent="0.15"/>
  <cols>
    <col min="1" max="1" width="2.5" style="9" customWidth="1"/>
    <col min="2" max="14" width="20.5" style="9" customWidth="1"/>
    <col min="15" max="15" width="5" style="9" customWidth="1"/>
    <col min="16" max="51" width="20.5" style="9" customWidth="1"/>
    <col min="52" max="77" width="12.6640625" style="9"/>
    <col min="78" max="88" width="11.1640625" style="9" customWidth="1"/>
    <col min="89" max="89" width="20.1640625" style="9" customWidth="1"/>
    <col min="90" max="16384" width="12.6640625" style="9"/>
  </cols>
  <sheetData>
    <row r="1" spans="1:89" ht="13" x14ac:dyDescent="0.15"/>
    <row r="2" spans="1:89" s="30" customFormat="1" ht="12" customHeight="1" x14ac:dyDescent="0.15">
      <c r="B2" s="37" t="s">
        <v>96</v>
      </c>
      <c r="C2" s="32"/>
      <c r="D2" s="32"/>
      <c r="E2" s="32"/>
      <c r="F2" s="32"/>
      <c r="G2" s="32"/>
      <c r="H2" s="32"/>
      <c r="I2" s="32"/>
      <c r="J2" s="32"/>
      <c r="K2" s="32"/>
      <c r="L2" s="33"/>
      <c r="M2" s="33"/>
      <c r="N2" s="33"/>
      <c r="O2" s="33"/>
      <c r="P2" s="33"/>
      <c r="Q2" s="33"/>
      <c r="R2" s="33"/>
      <c r="S2" s="33"/>
      <c r="T2" s="34"/>
      <c r="U2" s="35"/>
      <c r="V2" s="35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</row>
    <row r="3" spans="1:89" ht="13" x14ac:dyDescent="0.15">
      <c r="B3" s="3"/>
      <c r="C3" s="5"/>
      <c r="D3" s="5"/>
      <c r="E3" s="5"/>
      <c r="F3" s="5"/>
      <c r="G3" s="5"/>
      <c r="H3" s="5"/>
      <c r="I3" s="5"/>
      <c r="J3" s="38" t="s">
        <v>9</v>
      </c>
      <c r="K3" s="5"/>
      <c r="L3" s="38" t="s">
        <v>10</v>
      </c>
      <c r="M3" s="5"/>
      <c r="N3" s="38" t="s">
        <v>11</v>
      </c>
      <c r="O3" s="5"/>
      <c r="P3" s="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39"/>
      <c r="AW3" s="15"/>
      <c r="AX3" s="15"/>
      <c r="AY3" s="15"/>
    </row>
    <row r="4" spans="1:89" ht="13" x14ac:dyDescent="0.15">
      <c r="B4" s="124" t="s">
        <v>104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5"/>
      <c r="P4" s="128" t="s">
        <v>103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</row>
    <row r="5" spans="1:89" ht="13" x14ac:dyDescent="0.15">
      <c r="B5" s="130" t="s">
        <v>38</v>
      </c>
      <c r="C5" s="130"/>
      <c r="D5" s="130"/>
      <c r="E5" s="130" t="s">
        <v>39</v>
      </c>
      <c r="F5" s="130"/>
      <c r="G5" s="130"/>
      <c r="H5" s="130"/>
      <c r="I5" s="130" t="s">
        <v>40</v>
      </c>
      <c r="J5" s="130"/>
      <c r="K5" s="130" t="s">
        <v>42</v>
      </c>
      <c r="L5" s="130"/>
      <c r="M5" s="130" t="s">
        <v>41</v>
      </c>
      <c r="N5" s="130"/>
      <c r="O5" s="5"/>
      <c r="P5" s="130" t="s">
        <v>9</v>
      </c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 t="s">
        <v>77</v>
      </c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 t="s">
        <v>11</v>
      </c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</row>
    <row r="6" spans="1:89" ht="13" x14ac:dyDescent="0.15">
      <c r="B6" s="38" t="s">
        <v>22</v>
      </c>
      <c r="C6" s="38" t="s">
        <v>22</v>
      </c>
      <c r="D6" s="38" t="s">
        <v>22</v>
      </c>
      <c r="E6" s="38" t="s">
        <v>22</v>
      </c>
      <c r="F6" s="38" t="s">
        <v>22</v>
      </c>
      <c r="G6" s="38" t="s">
        <v>34</v>
      </c>
      <c r="H6" s="38" t="s">
        <v>34</v>
      </c>
      <c r="I6" s="38" t="s">
        <v>22</v>
      </c>
      <c r="J6" s="38" t="s">
        <v>34</v>
      </c>
      <c r="K6" s="38" t="s">
        <v>22</v>
      </c>
      <c r="L6" s="38" t="s">
        <v>34</v>
      </c>
      <c r="M6" s="38" t="s">
        <v>22</v>
      </c>
      <c r="N6" s="38" t="s">
        <v>34</v>
      </c>
      <c r="O6" s="5"/>
      <c r="P6" s="38" t="s">
        <v>34</v>
      </c>
      <c r="Q6" s="38" t="s">
        <v>34</v>
      </c>
      <c r="R6" s="38" t="s">
        <v>34</v>
      </c>
      <c r="S6" s="38" t="s">
        <v>34</v>
      </c>
      <c r="T6" s="38" t="s">
        <v>34</v>
      </c>
      <c r="U6" s="38" t="s">
        <v>34</v>
      </c>
      <c r="V6" s="38" t="s">
        <v>34</v>
      </c>
      <c r="W6" s="38" t="s">
        <v>34</v>
      </c>
      <c r="X6" s="38" t="s">
        <v>34</v>
      </c>
      <c r="Y6" s="38" t="s">
        <v>34</v>
      </c>
      <c r="Z6" s="38" t="s">
        <v>34</v>
      </c>
      <c r="AA6" s="38" t="s">
        <v>34</v>
      </c>
      <c r="AB6" s="38" t="s">
        <v>34</v>
      </c>
      <c r="AC6" s="38" t="s">
        <v>34</v>
      </c>
      <c r="AD6" s="38" t="s">
        <v>34</v>
      </c>
      <c r="AE6" s="38" t="s">
        <v>34</v>
      </c>
      <c r="AF6" s="38" t="s">
        <v>34</v>
      </c>
      <c r="AG6" s="38" t="s">
        <v>34</v>
      </c>
      <c r="AH6" s="38" t="s">
        <v>34</v>
      </c>
      <c r="AI6" s="38" t="s">
        <v>34</v>
      </c>
      <c r="AJ6" s="38" t="s">
        <v>34</v>
      </c>
      <c r="AK6" s="38" t="s">
        <v>34</v>
      </c>
      <c r="AL6" s="38" t="s">
        <v>34</v>
      </c>
      <c r="AM6" s="38" t="s">
        <v>34</v>
      </c>
      <c r="AN6" s="38" t="s">
        <v>34</v>
      </c>
      <c r="AO6" s="38" t="s">
        <v>34</v>
      </c>
      <c r="AP6" s="38" t="s">
        <v>34</v>
      </c>
      <c r="AQ6" s="38" t="s">
        <v>34</v>
      </c>
      <c r="AR6" s="38" t="s">
        <v>34</v>
      </c>
      <c r="AS6" s="38" t="s">
        <v>34</v>
      </c>
      <c r="AT6" s="38" t="s">
        <v>34</v>
      </c>
      <c r="AU6" s="38" t="s">
        <v>34</v>
      </c>
      <c r="AV6" s="38" t="s">
        <v>34</v>
      </c>
      <c r="AW6" s="38" t="s">
        <v>34</v>
      </c>
      <c r="AX6" s="38" t="s">
        <v>34</v>
      </c>
      <c r="AY6" s="38" t="s">
        <v>34</v>
      </c>
    </row>
    <row r="7" spans="1:89" ht="28" x14ac:dyDescent="0.15">
      <c r="B7" s="40" t="s">
        <v>23</v>
      </c>
      <c r="C7" s="41" t="s">
        <v>24</v>
      </c>
      <c r="D7" s="42" t="s">
        <v>33</v>
      </c>
      <c r="E7" s="42" t="s">
        <v>36</v>
      </c>
      <c r="F7" s="42" t="s">
        <v>37</v>
      </c>
      <c r="G7" s="43" t="s">
        <v>85</v>
      </c>
      <c r="H7" s="43" t="s">
        <v>25</v>
      </c>
      <c r="I7" s="42" t="s">
        <v>44</v>
      </c>
      <c r="J7" s="44" t="s">
        <v>43</v>
      </c>
      <c r="K7" s="42" t="s">
        <v>44</v>
      </c>
      <c r="L7" s="44" t="s">
        <v>43</v>
      </c>
      <c r="M7" s="42" t="s">
        <v>44</v>
      </c>
      <c r="N7" s="44" t="s">
        <v>43</v>
      </c>
      <c r="O7" s="48"/>
      <c r="P7" s="45">
        <v>45658</v>
      </c>
      <c r="Q7" s="46">
        <f t="shared" ref="Q7:AY7" si="0">EDATE(P7,1)</f>
        <v>45689</v>
      </c>
      <c r="R7" s="46">
        <f t="shared" si="0"/>
        <v>45717</v>
      </c>
      <c r="S7" s="46">
        <f t="shared" si="0"/>
        <v>45748</v>
      </c>
      <c r="T7" s="46">
        <f t="shared" si="0"/>
        <v>45778</v>
      </c>
      <c r="U7" s="46">
        <f t="shared" si="0"/>
        <v>45809</v>
      </c>
      <c r="V7" s="46">
        <f t="shared" si="0"/>
        <v>45839</v>
      </c>
      <c r="W7" s="46">
        <f t="shared" si="0"/>
        <v>45870</v>
      </c>
      <c r="X7" s="46">
        <f t="shared" si="0"/>
        <v>45901</v>
      </c>
      <c r="Y7" s="46">
        <f t="shared" si="0"/>
        <v>45931</v>
      </c>
      <c r="Z7" s="46">
        <f t="shared" si="0"/>
        <v>45962</v>
      </c>
      <c r="AA7" s="46">
        <f t="shared" si="0"/>
        <v>45992</v>
      </c>
      <c r="AB7" s="46">
        <f t="shared" si="0"/>
        <v>46023</v>
      </c>
      <c r="AC7" s="46">
        <f t="shared" si="0"/>
        <v>46054</v>
      </c>
      <c r="AD7" s="46">
        <f t="shared" si="0"/>
        <v>46082</v>
      </c>
      <c r="AE7" s="46">
        <f t="shared" si="0"/>
        <v>46113</v>
      </c>
      <c r="AF7" s="46">
        <f t="shared" si="0"/>
        <v>46143</v>
      </c>
      <c r="AG7" s="46">
        <f t="shared" si="0"/>
        <v>46174</v>
      </c>
      <c r="AH7" s="46">
        <f t="shared" si="0"/>
        <v>46204</v>
      </c>
      <c r="AI7" s="46">
        <f t="shared" si="0"/>
        <v>46235</v>
      </c>
      <c r="AJ7" s="46">
        <f t="shared" si="0"/>
        <v>46266</v>
      </c>
      <c r="AK7" s="46">
        <f t="shared" si="0"/>
        <v>46296</v>
      </c>
      <c r="AL7" s="46">
        <f t="shared" si="0"/>
        <v>46327</v>
      </c>
      <c r="AM7" s="46">
        <f t="shared" si="0"/>
        <v>46357</v>
      </c>
      <c r="AN7" s="46">
        <f t="shared" si="0"/>
        <v>46388</v>
      </c>
      <c r="AO7" s="46">
        <f t="shared" si="0"/>
        <v>46419</v>
      </c>
      <c r="AP7" s="46">
        <f t="shared" si="0"/>
        <v>46447</v>
      </c>
      <c r="AQ7" s="46">
        <f t="shared" si="0"/>
        <v>46478</v>
      </c>
      <c r="AR7" s="46">
        <f t="shared" si="0"/>
        <v>46508</v>
      </c>
      <c r="AS7" s="46">
        <f t="shared" si="0"/>
        <v>46539</v>
      </c>
      <c r="AT7" s="46">
        <f t="shared" si="0"/>
        <v>46569</v>
      </c>
      <c r="AU7" s="46">
        <f t="shared" si="0"/>
        <v>46600</v>
      </c>
      <c r="AV7" s="46">
        <f t="shared" si="0"/>
        <v>46631</v>
      </c>
      <c r="AW7" s="46">
        <f t="shared" si="0"/>
        <v>46661</v>
      </c>
      <c r="AX7" s="46">
        <f t="shared" si="0"/>
        <v>46692</v>
      </c>
      <c r="AY7" s="46">
        <f t="shared" si="0"/>
        <v>46722</v>
      </c>
    </row>
    <row r="8" spans="1:89" ht="13" x14ac:dyDescent="0.15">
      <c r="A8" s="47"/>
      <c r="B8" s="87">
        <v>1</v>
      </c>
      <c r="C8" s="87" t="s">
        <v>26</v>
      </c>
      <c r="D8" s="88" t="s">
        <v>18</v>
      </c>
      <c r="E8" s="108">
        <v>43767</v>
      </c>
      <c r="F8" s="108">
        <v>45792</v>
      </c>
      <c r="G8" s="21">
        <f>E8+'Assumptions (START HERE)'!$C$17</f>
        <v>43947</v>
      </c>
      <c r="H8" s="21">
        <f>E8+'Assumptions (START HERE)'!$C$18</f>
        <v>44037</v>
      </c>
      <c r="I8" s="94"/>
      <c r="J8" s="23" cm="1">
        <f t="array" aca="1" ref="J8" ca="1">IF(ISBLANK(I8),
INDEX('Assumptions (START HERE)'!$B$23:$E$26,
MATCH(MID(CELL("filename",$A$1),FIND("]",CELL("filename",$A$1))+1,255),'Assumptions (START HERE)'!$B$23:$B$26,0),
MATCH(J$3,'Assumptions (START HERE)'!$B$23:$E$23,0)),I8)</f>
        <v>1350</v>
      </c>
      <c r="K8" s="94"/>
      <c r="L8" s="23" cm="1">
        <f t="array" aca="1" ref="L8" ca="1">IF(ISBLANK(K8),
INDEX('Assumptions (START HERE)'!$B$23:$E$26,
MATCH(MID(CELL("filename",$A$1),FIND("]",CELL("filename",$A$1))+1,255),'Assumptions (START HERE)'!$B$23:$B$26,0),
MATCH(L$3,'Assumptions (START HERE)'!$B$23:$E$23,0)),K8)</f>
        <v>1450</v>
      </c>
      <c r="M8" s="94"/>
      <c r="N8" s="23" cm="1">
        <f t="array" aca="1" ref="N8" ca="1">IF(ISBLANK(M8),
INDEX('Assumptions (START HERE)'!$B$23:$E$26,
MATCH(MID(CELL("filename",$A$1),FIND("]",CELL("filename",$A$1))+1,255),'Assumptions (START HERE)'!$B$23:$B$26,0),
MATCH(N$3,'Assumptions (START HERE)'!$B$23:$E$23,0)),M8)</f>
        <v>1550</v>
      </c>
      <c r="P8" s="23" cm="1">
        <f t="array" aca="1" ref="P8" ca="1">_xlfn.IFS($F8&lt;=P$7,0,
$G8&gt;P$7,0,
AND(P$7&gt;$G8,P$7&lt;$H8),$J8/12*0.5,
$H8&lt;P$7,$J8/12)</f>
        <v>112.5</v>
      </c>
      <c r="Q8" s="23" cm="1">
        <f t="array" aca="1" ref="Q8" ca="1">_xlfn.IFS($F8&lt;=Q$7,0,
$G8&gt;Q$7,0,
AND(Q$7&gt;$G8,Q$7&lt;$H8),$J8/12*0.5,
$H8&lt;Q$7,$J8/12)</f>
        <v>112.5</v>
      </c>
      <c r="R8" s="23" cm="1">
        <f t="array" aca="1" ref="R8" ca="1">_xlfn.IFS($F8&lt;=R$7,0,$G8&gt;R$7,0,AND(R$7&gt;$G8,R$7&lt;$H8),$J8/12*0.5,$H8&lt;R$7,$J8/12)</f>
        <v>112.5</v>
      </c>
      <c r="S8" s="23" cm="1">
        <f t="array" aca="1" ref="S8" ca="1">_xlfn.IFS($F8&lt;=S$7,0,$G8&gt;S$7,0,AND(S$7&gt;$G8,S$7&lt;$H8),$J8/12*0.5,$H8&lt;S$7,$J8/12)</f>
        <v>112.5</v>
      </c>
      <c r="T8" s="23" cm="1">
        <f t="array" aca="1" ref="T8" ca="1">_xlfn.IFS($F8&lt;=T$7,0,$G8&gt;T$7,0,AND(T$7&gt;$G8,T$7&lt;$H8),$J8/12*0.5,$H8&lt;T$7,$J8/12)</f>
        <v>112.5</v>
      </c>
      <c r="U8" s="23" cm="1">
        <f t="array" aca="1" ref="U8" ca="1">_xlfn.IFS($F8&lt;=U$7,0,$G8&gt;U$7,0,AND(U$7&gt;$G8,U$7&lt;$H8),$J8/12*0.5,$H8&lt;U$7,$J8/12)</f>
        <v>0</v>
      </c>
      <c r="V8" s="23" cm="1">
        <f t="array" aca="1" ref="V8" ca="1">_xlfn.IFS($F8&lt;=V$7,0,$G8&gt;V$7,0,AND(V$7&gt;$G8,V$7&lt;$H8),$J8/12*0.5,$H8&lt;V$7,$J8/12)</f>
        <v>0</v>
      </c>
      <c r="W8" s="23" cm="1">
        <f t="array" aca="1" ref="W8" ca="1">_xlfn.IFS($F8&lt;=W$7,0,$G8&gt;W$7,0,AND(W$7&gt;$G8,W$7&lt;$H8),$J8/12*0.5,$H8&lt;W$7,$J8/12)</f>
        <v>0</v>
      </c>
      <c r="X8" s="23" cm="1">
        <f t="array" aca="1" ref="X8" ca="1">_xlfn.IFS($F8&lt;=X$7,0,$G8&gt;X$7,0,AND(X$7&gt;$G8,X$7&lt;$H8),$J8/12*0.5,$H8&lt;X$7,$J8/12)</f>
        <v>0</v>
      </c>
      <c r="Y8" s="23" cm="1">
        <f t="array" aca="1" ref="Y8" ca="1">_xlfn.IFS($F8&lt;=Y$7,0,$G8&gt;Y$7,0,AND(Y$7&gt;$G8,Y$7&lt;$H8),$J8/12*0.5,$H8&lt;Y$7,$J8/12)</f>
        <v>0</v>
      </c>
      <c r="Z8" s="23" cm="1">
        <f t="array" aca="1" ref="Z8" ca="1">_xlfn.IFS($F8&lt;=Z$7,0,$G8&gt;Z$7,0,AND(Z$7&gt;$G8,Z$7&lt;$H8),$J8/12*0.5,$H8&lt;Z$7,$J8/12)</f>
        <v>0</v>
      </c>
      <c r="AA8" s="23" cm="1">
        <f t="array" aca="1" ref="AA8" ca="1">_xlfn.IFS($F8&lt;=AA$7,0,$G8&gt;AA$7,0,AND(AA$7&gt;$G8,AA$7&lt;$H8),$J8/12*0.5,$H8&lt;AA$7,$J8/12)</f>
        <v>0</v>
      </c>
      <c r="AB8" s="23" cm="1">
        <f t="array" aca="1" ref="AB8" ca="1">_xlfn.IFS($F8&lt;=AB$7,0,$G8&gt;AB$7,0,AND(AB$7&gt;$G8,AB$7&lt;$H8),$J8/12*0.5,$H8&lt;AB$7,$J8/12)</f>
        <v>0</v>
      </c>
      <c r="AC8" s="23" cm="1">
        <f t="array" aca="1" ref="AC8" ca="1">_xlfn.IFS($F8&lt;=AC$7,0,$G8&gt;AC$7,0,AND(AC$7&gt;$G8,AC$7&lt;$H8),$L8/12*0.5,$H8&lt;AC$7,$L8/12)</f>
        <v>0</v>
      </c>
      <c r="AD8" s="23" cm="1">
        <f t="array" aca="1" ref="AD8" ca="1">_xlfn.IFS($F8&lt;=AD$7,0,$G8&gt;AD$7,0,AND(AD$7&gt;$G8,AD$7&lt;$H8),$L8/12*0.5,$H8&lt;AD$7,$L8/12)</f>
        <v>0</v>
      </c>
      <c r="AE8" s="23" cm="1">
        <f t="array" aca="1" ref="AE8" ca="1">_xlfn.IFS($F8&lt;=AE$7,0,$G8&gt;AE$7,0,AND(AE$7&gt;$G8,AE$7&lt;$H8),$L8/12*0.5,$H8&lt;AE$7,$L8/12)</f>
        <v>0</v>
      </c>
      <c r="AF8" s="23" cm="1">
        <f t="array" aca="1" ref="AF8" ca="1">_xlfn.IFS($F8&lt;=AF$7,0,$G8&gt;AF$7,0,AND(AF$7&gt;$G8,AF$7&lt;$H8),$L8/12*0.5,$H8&lt;AF$7,$L8/12)</f>
        <v>0</v>
      </c>
      <c r="AG8" s="23" cm="1">
        <f t="array" aca="1" ref="AG8" ca="1">_xlfn.IFS($F8&lt;=AG$7,0,$G8&gt;AG$7,0,AND(AG$7&gt;$G8,AG$7&lt;$H8),$L8/12*0.5,$H8&lt;AG$7,$L8/12)</f>
        <v>0</v>
      </c>
      <c r="AH8" s="23" cm="1">
        <f t="array" aca="1" ref="AH8" ca="1">_xlfn.IFS($F8&lt;=AH$7,0,$G8&gt;AH$7,0,AND(AH$7&gt;$G8,AH$7&lt;$H8),$L8/12*0.5,$H8&lt;AH$7,$L8/12)</f>
        <v>0</v>
      </c>
      <c r="AI8" s="23" cm="1">
        <f t="array" aca="1" ref="AI8" ca="1">_xlfn.IFS($F8&lt;=AI$7,0,$G8&gt;AI$7,0,AND(AI$7&gt;$G8,AI$7&lt;$H8),$L8/12*0.5,$H8&lt;AI$7,$L8/12)</f>
        <v>0</v>
      </c>
      <c r="AJ8" s="23" cm="1">
        <f t="array" aca="1" ref="AJ8" ca="1">_xlfn.IFS($F8&lt;=AJ$7,0,$G8&gt;AJ$7,0,AND(AJ$7&gt;$G8,AJ$7&lt;$H8),$L8/12*0.5,$H8&lt;AJ$7,$L8/12)</f>
        <v>0</v>
      </c>
      <c r="AK8" s="23" cm="1">
        <f t="array" aca="1" ref="AK8" ca="1">_xlfn.IFS($F8&lt;=AK$7,0,$G8&gt;AK$7,0,AND(AK$7&gt;$G8,AK$7&lt;$H8),$L8/12*0.5,$H8&lt;AK$7,$L8/12)</f>
        <v>0</v>
      </c>
      <c r="AL8" s="23" cm="1">
        <f t="array" aca="1" ref="AL8" ca="1">_xlfn.IFS($F8&lt;=AL$7,0,$G8&gt;AL$7,0,AND(AL$7&gt;$G8,AL$7&lt;$H8),$L8/12*0.5,$H8&lt;AL$7,$L8/12)</f>
        <v>0</v>
      </c>
      <c r="AM8" s="23" cm="1">
        <f t="array" aca="1" ref="AM8" ca="1">_xlfn.IFS($F8&lt;=AM$7,0,$G8&gt;AM$7,0,AND(AM$7&gt;$G8,AM$7&lt;$H8),$L8/12*0.5,$H8&lt;AM$7,$L8/12)</f>
        <v>0</v>
      </c>
      <c r="AN8" s="23" cm="1">
        <f t="array" aca="1" ref="AN8" ca="1">_xlfn.IFS($F8&lt;=AN$7,0,$G8&gt;AN$7,0,AND(AN$7&gt;$G8,AN$7&lt;$H8),$L8/12*0.5,$H8&lt;AN$7,$L8/12)</f>
        <v>0</v>
      </c>
      <c r="AO8" s="23" cm="1">
        <f t="array" aca="1" ref="AO8" ca="1">_xlfn.IFS($F8&lt;=AO$7,0,$G8&gt;AO$7,0,AND(AO$7&gt;$G8,AO$7&lt;$H8),$N8/12*0.5,$H8&lt;AO$7,$N8/12)</f>
        <v>0</v>
      </c>
      <c r="AP8" s="23" cm="1">
        <f t="array" aca="1" ref="AP8" ca="1">_xlfn.IFS($F8&lt;=AP$7,0,$G8&gt;AP$7,0,AND(AP$7&gt;$G8,AP$7&lt;$H8),$N8/12*0.5,$H8&lt;AP$7,$N8/12)</f>
        <v>0</v>
      </c>
      <c r="AQ8" s="23" cm="1">
        <f t="array" aca="1" ref="AQ8" ca="1">_xlfn.IFS($F8&lt;=AQ$7,0,$G8&gt;AQ$7,0,AND(AQ$7&gt;$G8,AQ$7&lt;$H8),$N8/12*0.5,$H8&lt;AQ$7,$N8/12)</f>
        <v>0</v>
      </c>
      <c r="AR8" s="23" cm="1">
        <f t="array" aca="1" ref="AR8" ca="1">_xlfn.IFS($F8&lt;=AR$7,0,$G8&gt;AR$7,0,AND(AR$7&gt;$G8,AR$7&lt;$H8),$N8/12*0.5,$H8&lt;AR$7,$N8/12)</f>
        <v>0</v>
      </c>
      <c r="AS8" s="23" cm="1">
        <f t="array" aca="1" ref="AS8" ca="1">_xlfn.IFS($F8&lt;=AS$7,0,$G8&gt;AS$7,0,AND(AS$7&gt;$G8,AS$7&lt;$H8),$N8/12*0.5,$H8&lt;AS$7,$N8/12)</f>
        <v>0</v>
      </c>
      <c r="AT8" s="23" cm="1">
        <f t="array" aca="1" ref="AT8" ca="1">_xlfn.IFS($F8&lt;=AT$7,0,$G8&gt;AT$7,0,AND(AT$7&gt;$G8,AT$7&lt;$H8),$N8/12*0.5,$H8&lt;AT$7,$N8/12)</f>
        <v>0</v>
      </c>
      <c r="AU8" s="23" cm="1">
        <f t="array" aca="1" ref="AU8" ca="1">_xlfn.IFS($F8&lt;=AU$7,0,$G8&gt;AU$7,0,AND(AU$7&gt;$G8,AU$7&lt;$H8),$N8/12*0.5,$H8&lt;AU$7,$N8/12)</f>
        <v>0</v>
      </c>
      <c r="AV8" s="23" cm="1">
        <f t="array" aca="1" ref="AV8" ca="1">_xlfn.IFS($F8&lt;=AV$7,0,$G8&gt;AV$7,0,AND(AV$7&gt;$G8,AV$7&lt;$H8),$N8/12*0.5,$H8&lt;AV$7,$N8/12)</f>
        <v>0</v>
      </c>
      <c r="AW8" s="23" cm="1">
        <f t="array" aca="1" ref="AW8" ca="1">_xlfn.IFS($F8&lt;=AW$7,0,$G8&gt;AW$7,0,AND(AW$7&gt;$G8,AW$7&lt;$H8),$N8/12*0.5,$H8&lt;AW$7,$N8/12)</f>
        <v>0</v>
      </c>
      <c r="AX8" s="23" cm="1">
        <f t="array" aca="1" ref="AX8" ca="1">_xlfn.IFS($F8&lt;=AX$7,0,$G8&gt;AX$7,0,AND(AX$7&gt;$G8,AX$7&lt;$H8),$N8/12*0.5,$H8&lt;AX$7,$N8/12)</f>
        <v>0</v>
      </c>
      <c r="AY8" s="23" cm="1">
        <f t="array" aca="1" ref="AY8" ca="1">_xlfn.IFS($F8&lt;=AY$7,0,$G8&gt;AY$7,0,AND(AY$7&gt;$G8,AY$7&lt;$H8),$N8/12*0.5,$H8&lt;AY$7,$N8/12)</f>
        <v>0</v>
      </c>
    </row>
    <row r="9" spans="1:89" ht="13" x14ac:dyDescent="0.15">
      <c r="A9" s="47"/>
      <c r="B9" s="87">
        <v>2</v>
      </c>
      <c r="C9" s="87" t="s">
        <v>27</v>
      </c>
      <c r="D9" s="89" t="s">
        <v>13</v>
      </c>
      <c r="E9" s="108">
        <v>43984</v>
      </c>
      <c r="F9" s="109">
        <v>45884</v>
      </c>
      <c r="G9" s="21">
        <f>E9+'Assumptions (START HERE)'!$C$17</f>
        <v>44164</v>
      </c>
      <c r="H9" s="21">
        <f>E9+'Assumptions (START HERE)'!$C$18</f>
        <v>44254</v>
      </c>
      <c r="I9" s="94"/>
      <c r="J9" s="23" cm="1">
        <f t="array" aca="1" ref="J9" ca="1">IF(ISBLANK(I9),
INDEX('Assumptions (START HERE)'!$B$23:$E$26,
MATCH(MID(CELL("filename",$A$1),FIND("]",CELL("filename",$A$1))+1,255),'Assumptions (START HERE)'!$B$23:$B$26,0),
MATCH(J$3,'Assumptions (START HERE)'!$B$23:$E$23,0)),I9)</f>
        <v>1350</v>
      </c>
      <c r="K9" s="94"/>
      <c r="L9" s="23" cm="1">
        <f t="array" aca="1" ref="L9" ca="1">IF(ISBLANK(K9),
INDEX('Assumptions (START HERE)'!$B$23:$E$26,
MATCH(MID(CELL("filename",$A$1),FIND("]",CELL("filename",$A$1))+1,255),'Assumptions (START HERE)'!$B$23:$B$26,0),
MATCH(L$3,'Assumptions (START HERE)'!$B$23:$E$23,0)),K9)</f>
        <v>1450</v>
      </c>
      <c r="M9" s="94"/>
      <c r="N9" s="23" cm="1">
        <f t="array" aca="1" ref="N9" ca="1">IF(ISBLANK(M9),
INDEX('Assumptions (START HERE)'!$B$23:$E$26,
MATCH(MID(CELL("filename",$A$1),FIND("]",CELL("filename",$A$1))+1,255),'Assumptions (START HERE)'!$B$23:$B$26,0),
MATCH(N$3,'Assumptions (START HERE)'!$B$23:$E$23,0)),M9)</f>
        <v>1550</v>
      </c>
      <c r="P9" s="23" cm="1">
        <f t="array" aca="1" ref="P9" ca="1">_xlfn.IFS($F9&lt;=P$7,0,$G9&gt;P$7,0,AND(P$7&gt;$G9,P$7&lt;$H9),$J9/12*0.5,$H9&lt;P$7,$J9/12)</f>
        <v>112.5</v>
      </c>
      <c r="Q9" s="23" cm="1">
        <f t="array" aca="1" ref="Q9" ca="1">_xlfn.IFS($F9&lt;=Q$7,0,$G9&gt;Q$7,0,AND(Q$7&gt;$G9,Q$7&lt;$H9),$J9/12*0.5,$H9&lt;Q$7,$J9/12)</f>
        <v>112.5</v>
      </c>
      <c r="R9" s="23" cm="1">
        <f t="array" aca="1" ref="R9" ca="1">_xlfn.IFS($F9&lt;=R$7,0,$G9&gt;R$7,0,AND(R$7&gt;$G9,R$7&lt;$H9),$J9/12*0.5,$H9&lt;R$7,$J9/12)</f>
        <v>112.5</v>
      </c>
      <c r="S9" s="23" cm="1">
        <f t="array" aca="1" ref="S9" ca="1">_xlfn.IFS($F9&lt;=S$7,0,$G9&gt;S$7,0,AND(S$7&gt;$G9,S$7&lt;$H9),$J9/12*0.5,$H9&lt;S$7,$J9/12)</f>
        <v>112.5</v>
      </c>
      <c r="T9" s="23" cm="1">
        <f t="array" aca="1" ref="T9" ca="1">_xlfn.IFS($F9&lt;=T$7,0,$G9&gt;T$7,0,AND(T$7&gt;$G9,T$7&lt;$H9),$J9/12*0.5,$H9&lt;T$7,$J9/12)</f>
        <v>112.5</v>
      </c>
      <c r="U9" s="23" cm="1">
        <f t="array" aca="1" ref="U9" ca="1">_xlfn.IFS($F9&lt;=U$7,0,$G9&gt;U$7,0,AND(U$7&gt;$G9,U$7&lt;$H9),$J9/12*0.5,$H9&lt;U$7,$J9/12)</f>
        <v>112.5</v>
      </c>
      <c r="V9" s="23" cm="1">
        <f t="array" aca="1" ref="V9" ca="1">_xlfn.IFS($F9&lt;=V$7,0,$G9&gt;V$7,0,AND(V$7&gt;$G9,V$7&lt;$H9),$J9/12*0.5,$H9&lt;V$7,$J9/12)</f>
        <v>112.5</v>
      </c>
      <c r="W9" s="23" cm="1">
        <f t="array" aca="1" ref="W9" ca="1">_xlfn.IFS($F9&lt;=W$7,0,$G9&gt;W$7,0,AND(W$7&gt;$G9,W$7&lt;$H9),$J9/12*0.5,$H9&lt;W$7,$J9/12)</f>
        <v>112.5</v>
      </c>
      <c r="X9" s="23" cm="1">
        <f t="array" aca="1" ref="X9" ca="1">_xlfn.IFS($F9&lt;=X$7,0,$G9&gt;X$7,0,AND(X$7&gt;$G9,X$7&lt;$H9),$J9/12*0.5,$H9&lt;X$7,$J9/12)</f>
        <v>0</v>
      </c>
      <c r="Y9" s="23" cm="1">
        <f t="array" aca="1" ref="Y9" ca="1">_xlfn.IFS($F9&lt;=Y$7,0,$G9&gt;Y$7,0,AND(Y$7&gt;$G9,Y$7&lt;$H9),$J9/12*0.5,$H9&lt;Y$7,$J9/12)</f>
        <v>0</v>
      </c>
      <c r="Z9" s="23" cm="1">
        <f t="array" aca="1" ref="Z9" ca="1">_xlfn.IFS($F9&lt;=Z$7,0,$G9&gt;Z$7,0,AND(Z$7&gt;$G9,Z$7&lt;$H9),$J9/12*0.5,$H9&lt;Z$7,$J9/12)</f>
        <v>0</v>
      </c>
      <c r="AA9" s="23" cm="1">
        <f t="array" aca="1" ref="AA9" ca="1">_xlfn.IFS($F9&lt;=AA$7,0,$G9&gt;AA$7,0,AND(AA$7&gt;$G9,AA$7&lt;$H9),$J9/12*0.5,$H9&lt;AA$7,$J9/12)</f>
        <v>0</v>
      </c>
      <c r="AB9" s="23" cm="1">
        <f t="array" aca="1" ref="AB9" ca="1">_xlfn.IFS($F9&lt;=AB$7,0,$G9&gt;AB$7,0,AND(AB$7&gt;$G9,AB$7&lt;$H9),$J9/12*0.5,$H9&lt;AB$7,$J9/12)</f>
        <v>0</v>
      </c>
      <c r="AC9" s="23" cm="1">
        <f t="array" aca="1" ref="AC9" ca="1">_xlfn.IFS($F9&lt;=AC$7,0,$G9&gt;AC$7,0,AND(AC$7&gt;$G9,AC$7&lt;$H9),$L9/12*0.5,$H9&lt;AC$7,$L9/12)</f>
        <v>0</v>
      </c>
      <c r="AD9" s="23" cm="1">
        <f t="array" aca="1" ref="AD9" ca="1">_xlfn.IFS($F9&lt;=AD$7,0,$G9&gt;AD$7,0,AND(AD$7&gt;$G9,AD$7&lt;$H9),$L9/12*0.5,$H9&lt;AD$7,$L9/12)</f>
        <v>0</v>
      </c>
      <c r="AE9" s="23" cm="1">
        <f t="array" aca="1" ref="AE9" ca="1">_xlfn.IFS($F9&lt;=AE$7,0,$G9&gt;AE$7,0,AND(AE$7&gt;$G9,AE$7&lt;$H9),$L9/12*0.5,$H9&lt;AE$7,$L9/12)</f>
        <v>0</v>
      </c>
      <c r="AF9" s="23" cm="1">
        <f t="array" aca="1" ref="AF9" ca="1">_xlfn.IFS($F9&lt;=AF$7,0,$G9&gt;AF$7,0,AND(AF$7&gt;$G9,AF$7&lt;$H9),$L9/12*0.5,$H9&lt;AF$7,$L9/12)</f>
        <v>0</v>
      </c>
      <c r="AG9" s="23" cm="1">
        <f t="array" aca="1" ref="AG9" ca="1">_xlfn.IFS($F9&lt;=AG$7,0,$G9&gt;AG$7,0,AND(AG$7&gt;$G9,AG$7&lt;$H9),$L9/12*0.5,$H9&lt;AG$7,$L9/12)</f>
        <v>0</v>
      </c>
      <c r="AH9" s="23" cm="1">
        <f t="array" aca="1" ref="AH9" ca="1">_xlfn.IFS($F9&lt;=AH$7,0,$G9&gt;AH$7,0,AND(AH$7&gt;$G9,AH$7&lt;$H9),$L9/12*0.5,$H9&lt;AH$7,$L9/12)</f>
        <v>0</v>
      </c>
      <c r="AI9" s="23" cm="1">
        <f t="array" aca="1" ref="AI9" ca="1">_xlfn.IFS($F9&lt;=AI$7,0,$G9&gt;AI$7,0,AND(AI$7&gt;$G9,AI$7&lt;$H9),$L9/12*0.5,$H9&lt;AI$7,$L9/12)</f>
        <v>0</v>
      </c>
      <c r="AJ9" s="23" cm="1">
        <f t="array" aca="1" ref="AJ9" ca="1">_xlfn.IFS($F9&lt;=AJ$7,0,$G9&gt;AJ$7,0,AND(AJ$7&gt;$G9,AJ$7&lt;$H9),$L9/12*0.5,$H9&lt;AJ$7,$L9/12)</f>
        <v>0</v>
      </c>
      <c r="AK9" s="23" cm="1">
        <f t="array" aca="1" ref="AK9" ca="1">_xlfn.IFS($F9&lt;=AK$7,0,$G9&gt;AK$7,0,AND(AK$7&gt;$G9,AK$7&lt;$H9),$L9/12*0.5,$H9&lt;AK$7,$L9/12)</f>
        <v>0</v>
      </c>
      <c r="AL9" s="23" cm="1">
        <f t="array" aca="1" ref="AL9" ca="1">_xlfn.IFS($F9&lt;=AL$7,0,$G9&gt;AL$7,0,AND(AL$7&gt;$G9,AL$7&lt;$H9),$L9/12*0.5,$H9&lt;AL$7,$L9/12)</f>
        <v>0</v>
      </c>
      <c r="AM9" s="23" cm="1">
        <f t="array" aca="1" ref="AM9" ca="1">_xlfn.IFS($F9&lt;=AM$7,0,$G9&gt;AM$7,0,AND(AM$7&gt;$G9,AM$7&lt;$H9),$L9/12*0.5,$H9&lt;AM$7,$L9/12)</f>
        <v>0</v>
      </c>
      <c r="AN9" s="23" cm="1">
        <f t="array" aca="1" ref="AN9" ca="1">_xlfn.IFS($F9&lt;=AN$7,0,$G9&gt;AN$7,0,AND(AN$7&gt;$G9,AN$7&lt;$H9),$L9/12*0.5,$H9&lt;AN$7,$L9/12)</f>
        <v>0</v>
      </c>
      <c r="AO9" s="23" cm="1">
        <f t="array" aca="1" ref="AO9" ca="1">_xlfn.IFS($F9&lt;=AO$7,0,$G9&gt;AO$7,0,AND(AO$7&gt;$G9,AO$7&lt;$H9),$N9/12*0.5,$H9&lt;AO$7,$N9/12)</f>
        <v>0</v>
      </c>
      <c r="AP9" s="23" cm="1">
        <f t="array" aca="1" ref="AP9" ca="1">_xlfn.IFS($F9&lt;=AP$7,0,$G9&gt;AP$7,0,AND(AP$7&gt;$G9,AP$7&lt;$H9),$N9/12*0.5,$H9&lt;AP$7,$N9/12)</f>
        <v>0</v>
      </c>
      <c r="AQ9" s="23" cm="1">
        <f t="array" aca="1" ref="AQ9" ca="1">_xlfn.IFS($F9&lt;=AQ$7,0,$G9&gt;AQ$7,0,AND(AQ$7&gt;$G9,AQ$7&lt;$H9),$N9/12*0.5,$H9&lt;AQ$7,$N9/12)</f>
        <v>0</v>
      </c>
      <c r="AR9" s="23" cm="1">
        <f t="array" aca="1" ref="AR9" ca="1">_xlfn.IFS($F9&lt;=AR$7,0,$G9&gt;AR$7,0,AND(AR$7&gt;$G9,AR$7&lt;$H9),$N9/12*0.5,$H9&lt;AR$7,$N9/12)</f>
        <v>0</v>
      </c>
      <c r="AS9" s="23" cm="1">
        <f t="array" aca="1" ref="AS9" ca="1">_xlfn.IFS($F9&lt;=AS$7,0,$G9&gt;AS$7,0,AND(AS$7&gt;$G9,AS$7&lt;$H9),$N9/12*0.5,$H9&lt;AS$7,$N9/12)</f>
        <v>0</v>
      </c>
      <c r="AT9" s="23" cm="1">
        <f t="array" aca="1" ref="AT9" ca="1">_xlfn.IFS($F9&lt;=AT$7,0,$G9&gt;AT$7,0,AND(AT$7&gt;$G9,AT$7&lt;$H9),$N9/12*0.5,$H9&lt;AT$7,$N9/12)</f>
        <v>0</v>
      </c>
      <c r="AU9" s="23" cm="1">
        <f t="array" aca="1" ref="AU9" ca="1">_xlfn.IFS($F9&lt;=AU$7,0,$G9&gt;AU$7,0,AND(AU$7&gt;$G9,AU$7&lt;$H9),$N9/12*0.5,$H9&lt;AU$7,$N9/12)</f>
        <v>0</v>
      </c>
      <c r="AV9" s="23" cm="1">
        <f t="array" aca="1" ref="AV9" ca="1">_xlfn.IFS($F9&lt;=AV$7,0,$G9&gt;AV$7,0,AND(AV$7&gt;$G9,AV$7&lt;$H9),$N9/12*0.5,$H9&lt;AV$7,$N9/12)</f>
        <v>0</v>
      </c>
      <c r="AW9" s="23" cm="1">
        <f t="array" aca="1" ref="AW9" ca="1">_xlfn.IFS($F9&lt;=AW$7,0,$G9&gt;AW$7,0,AND(AW$7&gt;$G9,AW$7&lt;$H9),$N9/12*0.5,$H9&lt;AW$7,$N9/12)</f>
        <v>0</v>
      </c>
      <c r="AX9" s="23" cm="1">
        <f t="array" aca="1" ref="AX9" ca="1">_xlfn.IFS($F9&lt;=AX$7,0,$G9&gt;AX$7,0,AND(AX$7&gt;$G9,AX$7&lt;$H9),$N9/12*0.5,$H9&lt;AX$7,$N9/12)</f>
        <v>0</v>
      </c>
      <c r="AY9" s="23" cm="1">
        <f t="array" aca="1" ref="AY9" ca="1">_xlfn.IFS($F9&lt;=AY$7,0,$G9&gt;AY$7,0,AND(AY$7&gt;$G9,AY$7&lt;$H9),$N9/12*0.5,$H9&lt;AY$7,$N9/12)</f>
        <v>0</v>
      </c>
    </row>
    <row r="10" spans="1:89" ht="13" x14ac:dyDescent="0.15">
      <c r="A10" s="47"/>
      <c r="B10" s="87">
        <v>3</v>
      </c>
      <c r="C10" s="87" t="s">
        <v>28</v>
      </c>
      <c r="D10" s="89" t="s">
        <v>20</v>
      </c>
      <c r="E10" s="108">
        <v>44398</v>
      </c>
      <c r="F10" s="108" t="s">
        <v>7</v>
      </c>
      <c r="G10" s="21">
        <f>E10+'Assumptions (START HERE)'!$C$17</f>
        <v>44578</v>
      </c>
      <c r="H10" s="21">
        <f>E10+'Assumptions (START HERE)'!$C$18</f>
        <v>44668</v>
      </c>
      <c r="I10" s="94">
        <v>900</v>
      </c>
      <c r="J10" s="23" cm="1">
        <f t="array" aca="1" ref="J10" ca="1">IF(ISBLANK(I10),
INDEX('Assumptions (START HERE)'!$B$23:$E$26,
MATCH(MID(CELL("filename",$A$1),FIND("]",CELL("filename",$A$1))+1,255),'Assumptions (START HERE)'!$B$23:$B$26,0),
MATCH(J$3,'Assumptions (START HERE)'!$B$23:$E$23,0)),I10)</f>
        <v>900</v>
      </c>
      <c r="K10" s="94">
        <v>900</v>
      </c>
      <c r="L10" s="23" cm="1">
        <f t="array" aca="1" ref="L10" ca="1">IF(ISBLANK(K10),
INDEX('Assumptions (START HERE)'!$B$23:$E$26,
MATCH(MID(CELL("filename",$A$1),FIND("]",CELL("filename",$A$1))+1,255),'Assumptions (START HERE)'!$B$23:$B$26,0),
MATCH(L$3,'Assumptions (START HERE)'!$B$23:$E$23,0)),K10)</f>
        <v>900</v>
      </c>
      <c r="M10" s="94">
        <v>900</v>
      </c>
      <c r="N10" s="23" cm="1">
        <f t="array" aca="1" ref="N10" ca="1">IF(ISBLANK(M10),
INDEX('Assumptions (START HERE)'!$B$23:$E$26,
MATCH(MID(CELL("filename",$A$1),FIND("]",CELL("filename",$A$1))+1,255),'Assumptions (START HERE)'!$B$23:$B$26,0),
MATCH(N$3,'Assumptions (START HERE)'!$B$23:$E$23,0)),M10)</f>
        <v>900</v>
      </c>
      <c r="P10" s="23" cm="1">
        <f t="array" aca="1" ref="P10" ca="1">_xlfn.IFS($F10&lt;=P$7,0,$G10&gt;P$7,0,AND(P$7&gt;$G10,P$7&lt;$H10),$J10/12*0.5,$H10&lt;P$7,$J10/12)</f>
        <v>75</v>
      </c>
      <c r="Q10" s="23" cm="1">
        <f t="array" aca="1" ref="Q10" ca="1">_xlfn.IFS($F10&lt;=Q$7,0,$G10&gt;Q$7,0,AND(Q$7&gt;$G10,Q$7&lt;$H10),$J10/12*0.5,$H10&lt;Q$7,$J10/12)</f>
        <v>75</v>
      </c>
      <c r="R10" s="23" cm="1">
        <f t="array" aca="1" ref="R10" ca="1">_xlfn.IFS($F10&lt;=R$7,0,$G10&gt;R$7,0,AND(R$7&gt;$G10,R$7&lt;$H10),$J10/12*0.5,$H10&lt;R$7,$J10/12)</f>
        <v>75</v>
      </c>
      <c r="S10" s="23" cm="1">
        <f t="array" aca="1" ref="S10" ca="1">_xlfn.IFS($F10&lt;=S$7,0,$G10&gt;S$7,0,AND(S$7&gt;$G10,S$7&lt;$H10),$J10/12*0.5,$H10&lt;S$7,$J10/12)</f>
        <v>75</v>
      </c>
      <c r="T10" s="23" cm="1">
        <f t="array" aca="1" ref="T10" ca="1">_xlfn.IFS($F10&lt;=T$7,0,$G10&gt;T$7,0,AND(T$7&gt;$G10,T$7&lt;$H10),$J10/12*0.5,$H10&lt;T$7,$J10/12)</f>
        <v>75</v>
      </c>
      <c r="U10" s="23" cm="1">
        <f t="array" aca="1" ref="U10" ca="1">_xlfn.IFS($F10&lt;=U$7,0,$G10&gt;U$7,0,AND(U$7&gt;$G10,U$7&lt;$H10),$J10/12*0.5,$H10&lt;U$7,$J10/12)</f>
        <v>75</v>
      </c>
      <c r="V10" s="23" cm="1">
        <f t="array" aca="1" ref="V10" ca="1">_xlfn.IFS($F10&lt;=V$7,0,$G10&gt;V$7,0,AND(V$7&gt;$G10,V$7&lt;$H10),$J10/12*0.5,$H10&lt;V$7,$J10/12)</f>
        <v>75</v>
      </c>
      <c r="W10" s="23" cm="1">
        <f t="array" aca="1" ref="W10" ca="1">_xlfn.IFS($F10&lt;=W$7,0,$G10&gt;W$7,0,AND(W$7&gt;$G10,W$7&lt;$H10),$J10/12*0.5,$H10&lt;W$7,$J10/12)</f>
        <v>75</v>
      </c>
      <c r="X10" s="23" cm="1">
        <f t="array" aca="1" ref="X10" ca="1">_xlfn.IFS($F10&lt;=X$7,0,$G10&gt;X$7,0,AND(X$7&gt;$G10,X$7&lt;$H10),$J10/12*0.5,$H10&lt;X$7,$J10/12)</f>
        <v>75</v>
      </c>
      <c r="Y10" s="23" cm="1">
        <f t="array" aca="1" ref="Y10" ca="1">_xlfn.IFS($F10&lt;=Y$7,0,$G10&gt;Y$7,0,AND(Y$7&gt;$G10,Y$7&lt;$H10),$J10/12*0.5,$H10&lt;Y$7,$J10/12)</f>
        <v>75</v>
      </c>
      <c r="Z10" s="23" cm="1">
        <f t="array" aca="1" ref="Z10" ca="1">_xlfn.IFS($F10&lt;=Z$7,0,$G10&gt;Z$7,0,AND(Z$7&gt;$G10,Z$7&lt;$H10),$J10/12*0.5,$H10&lt;Z$7,$J10/12)</f>
        <v>75</v>
      </c>
      <c r="AA10" s="23" cm="1">
        <f t="array" aca="1" ref="AA10" ca="1">_xlfn.IFS($F10&lt;=AA$7,0,$G10&gt;AA$7,0,AND(AA$7&gt;$G10,AA$7&lt;$H10),$J10/12*0.5,$H10&lt;AA$7,$J10/12)</f>
        <v>75</v>
      </c>
      <c r="AB10" s="23" cm="1">
        <f t="array" aca="1" ref="AB10" ca="1">_xlfn.IFS($F10&lt;=AB$7,0,$G10&gt;AB$7,0,AND(AB$7&gt;$G10,AB$7&lt;$H10),$J10/12*0.5,$H10&lt;AB$7,$J10/12)</f>
        <v>75</v>
      </c>
      <c r="AC10" s="23" cm="1">
        <f t="array" aca="1" ref="AC10" ca="1">_xlfn.IFS($F10&lt;=AC$7,0,$G10&gt;AC$7,0,AND(AC$7&gt;$G10,AC$7&lt;$H10),$L10/12*0.5,$H10&lt;AC$7,$L10/12)</f>
        <v>75</v>
      </c>
      <c r="AD10" s="23" cm="1">
        <f t="array" aca="1" ref="AD10" ca="1">_xlfn.IFS($F10&lt;=AD$7,0,$G10&gt;AD$7,0,AND(AD$7&gt;$G10,AD$7&lt;$H10),$L10/12*0.5,$H10&lt;AD$7,$L10/12)</f>
        <v>75</v>
      </c>
      <c r="AE10" s="23" cm="1">
        <f t="array" aca="1" ref="AE10" ca="1">_xlfn.IFS($F10&lt;=AE$7,0,$G10&gt;AE$7,0,AND(AE$7&gt;$G10,AE$7&lt;$H10),$L10/12*0.5,$H10&lt;AE$7,$L10/12)</f>
        <v>75</v>
      </c>
      <c r="AF10" s="23" cm="1">
        <f t="array" aca="1" ref="AF10" ca="1">_xlfn.IFS($F10&lt;=AF$7,0,$G10&gt;AF$7,0,AND(AF$7&gt;$G10,AF$7&lt;$H10),$L10/12*0.5,$H10&lt;AF$7,$L10/12)</f>
        <v>75</v>
      </c>
      <c r="AG10" s="23" cm="1">
        <f t="array" aca="1" ref="AG10" ca="1">_xlfn.IFS($F10&lt;=AG$7,0,$G10&gt;AG$7,0,AND(AG$7&gt;$G10,AG$7&lt;$H10),$L10/12*0.5,$H10&lt;AG$7,$L10/12)</f>
        <v>75</v>
      </c>
      <c r="AH10" s="23" cm="1">
        <f t="array" aca="1" ref="AH10" ca="1">_xlfn.IFS($F10&lt;=AH$7,0,$G10&gt;AH$7,0,AND(AH$7&gt;$G10,AH$7&lt;$H10),$L10/12*0.5,$H10&lt;AH$7,$L10/12)</f>
        <v>75</v>
      </c>
      <c r="AI10" s="23" cm="1">
        <f t="array" aca="1" ref="AI10" ca="1">_xlfn.IFS($F10&lt;=AI$7,0,$G10&gt;AI$7,0,AND(AI$7&gt;$G10,AI$7&lt;$H10),$L10/12*0.5,$H10&lt;AI$7,$L10/12)</f>
        <v>75</v>
      </c>
      <c r="AJ10" s="23" cm="1">
        <f t="array" aca="1" ref="AJ10" ca="1">_xlfn.IFS($F10&lt;=AJ$7,0,$G10&gt;AJ$7,0,AND(AJ$7&gt;$G10,AJ$7&lt;$H10),$L10/12*0.5,$H10&lt;AJ$7,$L10/12)</f>
        <v>75</v>
      </c>
      <c r="AK10" s="23" cm="1">
        <f t="array" aca="1" ref="AK10" ca="1">_xlfn.IFS($F10&lt;=AK$7,0,$G10&gt;AK$7,0,AND(AK$7&gt;$G10,AK$7&lt;$H10),$L10/12*0.5,$H10&lt;AK$7,$L10/12)</f>
        <v>75</v>
      </c>
      <c r="AL10" s="23" cm="1">
        <f t="array" aca="1" ref="AL10" ca="1">_xlfn.IFS($F10&lt;=AL$7,0,$G10&gt;AL$7,0,AND(AL$7&gt;$G10,AL$7&lt;$H10),$L10/12*0.5,$H10&lt;AL$7,$L10/12)</f>
        <v>75</v>
      </c>
      <c r="AM10" s="23" cm="1">
        <f t="array" aca="1" ref="AM10" ca="1">_xlfn.IFS($F10&lt;=AM$7,0,$G10&gt;AM$7,0,AND(AM$7&gt;$G10,AM$7&lt;$H10),$L10/12*0.5,$H10&lt;AM$7,$L10/12)</f>
        <v>75</v>
      </c>
      <c r="AN10" s="23" cm="1">
        <f t="array" aca="1" ref="AN10" ca="1">_xlfn.IFS($F10&lt;=AN$7,0,$G10&gt;AN$7,0,AND(AN$7&gt;$G10,AN$7&lt;$H10),$L10/12*0.5,$H10&lt;AN$7,$L10/12)</f>
        <v>75</v>
      </c>
      <c r="AO10" s="23" cm="1">
        <f t="array" aca="1" ref="AO10" ca="1">_xlfn.IFS($F10&lt;=AO$7,0,$G10&gt;AO$7,0,AND(AO$7&gt;$G10,AO$7&lt;$H10),$N10/12*0.5,$H10&lt;AO$7,$N10/12)</f>
        <v>75</v>
      </c>
      <c r="AP10" s="23" cm="1">
        <f t="array" aca="1" ref="AP10" ca="1">_xlfn.IFS($F10&lt;=AP$7,0,$G10&gt;AP$7,0,AND(AP$7&gt;$G10,AP$7&lt;$H10),$N10/12*0.5,$H10&lt;AP$7,$N10/12)</f>
        <v>75</v>
      </c>
      <c r="AQ10" s="23" cm="1">
        <f t="array" aca="1" ref="AQ10" ca="1">_xlfn.IFS($F10&lt;=AQ$7,0,$G10&gt;AQ$7,0,AND(AQ$7&gt;$G10,AQ$7&lt;$H10),$N10/12*0.5,$H10&lt;AQ$7,$N10/12)</f>
        <v>75</v>
      </c>
      <c r="AR10" s="23" cm="1">
        <f t="array" aca="1" ref="AR10" ca="1">_xlfn.IFS($F10&lt;=AR$7,0,$G10&gt;AR$7,0,AND(AR$7&gt;$G10,AR$7&lt;$H10),$N10/12*0.5,$H10&lt;AR$7,$N10/12)</f>
        <v>75</v>
      </c>
      <c r="AS10" s="23" cm="1">
        <f t="array" aca="1" ref="AS10" ca="1">_xlfn.IFS($F10&lt;=AS$7,0,$G10&gt;AS$7,0,AND(AS$7&gt;$G10,AS$7&lt;$H10),$N10/12*0.5,$H10&lt;AS$7,$N10/12)</f>
        <v>75</v>
      </c>
      <c r="AT10" s="23" cm="1">
        <f t="array" aca="1" ref="AT10" ca="1">_xlfn.IFS($F10&lt;=AT$7,0,$G10&gt;AT$7,0,AND(AT$7&gt;$G10,AT$7&lt;$H10),$N10/12*0.5,$H10&lt;AT$7,$N10/12)</f>
        <v>75</v>
      </c>
      <c r="AU10" s="23" cm="1">
        <f t="array" aca="1" ref="AU10" ca="1">_xlfn.IFS($F10&lt;=AU$7,0,$G10&gt;AU$7,0,AND(AU$7&gt;$G10,AU$7&lt;$H10),$N10/12*0.5,$H10&lt;AU$7,$N10/12)</f>
        <v>75</v>
      </c>
      <c r="AV10" s="23" cm="1">
        <f t="array" aca="1" ref="AV10" ca="1">_xlfn.IFS($F10&lt;=AV$7,0,$G10&gt;AV$7,0,AND(AV$7&gt;$G10,AV$7&lt;$H10),$N10/12*0.5,$H10&lt;AV$7,$N10/12)</f>
        <v>75</v>
      </c>
      <c r="AW10" s="23" cm="1">
        <f t="array" aca="1" ref="AW10" ca="1">_xlfn.IFS($F10&lt;=AW$7,0,$G10&gt;AW$7,0,AND(AW$7&gt;$G10,AW$7&lt;$H10),$N10/12*0.5,$H10&lt;AW$7,$N10/12)</f>
        <v>75</v>
      </c>
      <c r="AX10" s="23" cm="1">
        <f t="array" aca="1" ref="AX10" ca="1">_xlfn.IFS($F10&lt;=AX$7,0,$G10&gt;AX$7,0,AND(AX$7&gt;$G10,AX$7&lt;$H10),$N10/12*0.5,$H10&lt;AX$7,$N10/12)</f>
        <v>75</v>
      </c>
      <c r="AY10" s="23" cm="1">
        <f t="array" aca="1" ref="AY10" ca="1">_xlfn.IFS($F10&lt;=AY$7,0,$G10&gt;AY$7,0,AND(AY$7&gt;$G10,AY$7&lt;$H10),$N10/12*0.5,$H10&lt;AY$7,$N10/12)</f>
        <v>75</v>
      </c>
    </row>
    <row r="11" spans="1:89" ht="13" x14ac:dyDescent="0.15">
      <c r="A11" s="47"/>
      <c r="B11" s="87">
        <v>4</v>
      </c>
      <c r="C11" s="87" t="s">
        <v>29</v>
      </c>
      <c r="D11" s="88" t="s">
        <v>18</v>
      </c>
      <c r="E11" s="108">
        <v>44538</v>
      </c>
      <c r="F11" s="108">
        <v>45610</v>
      </c>
      <c r="G11" s="21">
        <f>E11+'Assumptions (START HERE)'!$C$17</f>
        <v>44718</v>
      </c>
      <c r="H11" s="21">
        <f>E11+'Assumptions (START HERE)'!$C$18</f>
        <v>44808</v>
      </c>
      <c r="I11" s="94"/>
      <c r="J11" s="23" cm="1">
        <f t="array" aca="1" ref="J11" ca="1">IF(ISBLANK(I11),
INDEX('Assumptions (START HERE)'!$B$23:$E$26,
MATCH(MID(CELL("filename",$A$1),FIND("]",CELL("filename",$A$1))+1,255),'Assumptions (START HERE)'!$B$23:$B$26,0),
MATCH(J$3,'Assumptions (START HERE)'!$B$23:$E$23,0)),I11)</f>
        <v>1350</v>
      </c>
      <c r="K11" s="94"/>
      <c r="L11" s="23" cm="1">
        <f t="array" aca="1" ref="L11" ca="1">IF(ISBLANK(K11),
INDEX('Assumptions (START HERE)'!$B$23:$E$26,
MATCH(MID(CELL("filename",$A$1),FIND("]",CELL("filename",$A$1))+1,255),'Assumptions (START HERE)'!$B$23:$B$26,0),
MATCH(L$3,'Assumptions (START HERE)'!$B$23:$E$23,0)),K11)</f>
        <v>1450</v>
      </c>
      <c r="M11" s="94"/>
      <c r="N11" s="23" cm="1">
        <f t="array" aca="1" ref="N11" ca="1">IF(ISBLANK(M11),
INDEX('Assumptions (START HERE)'!$B$23:$E$26,
MATCH(MID(CELL("filename",$A$1),FIND("]",CELL("filename",$A$1))+1,255),'Assumptions (START HERE)'!$B$23:$B$26,0),
MATCH(N$3,'Assumptions (START HERE)'!$B$23:$E$23,0)),M11)</f>
        <v>1550</v>
      </c>
      <c r="P11" s="23" cm="1">
        <f t="array" aca="1" ref="P11" ca="1">_xlfn.IFS($F11&lt;=P$7,0,$G11&gt;P$7,0,AND(P$7&gt;$G11,P$7&lt;$H11),$J11/12*0.5,$H11&lt;P$7,$J11/12)</f>
        <v>0</v>
      </c>
      <c r="Q11" s="23" cm="1">
        <f t="array" aca="1" ref="Q11" ca="1">_xlfn.IFS($F11&lt;=Q$7,0,$G11&gt;Q$7,0,AND(Q$7&gt;$G11,Q$7&lt;$H11),$J11/12*0.5,$H11&lt;Q$7,$J11/12)</f>
        <v>0</v>
      </c>
      <c r="R11" s="23" cm="1">
        <f t="array" aca="1" ref="R11" ca="1">_xlfn.IFS($F11&lt;=R$7,0,$G11&gt;R$7,0,AND(R$7&gt;$G11,R$7&lt;$H11),$J11/12*0.5,$H11&lt;R$7,$J11/12)</f>
        <v>0</v>
      </c>
      <c r="S11" s="23" cm="1">
        <f t="array" aca="1" ref="S11" ca="1">_xlfn.IFS($F11&lt;=S$7,0,$G11&gt;S$7,0,AND(S$7&gt;$G11,S$7&lt;$H11),$J11/12*0.5,$H11&lt;S$7,$J11/12)</f>
        <v>0</v>
      </c>
      <c r="T11" s="23" cm="1">
        <f t="array" aca="1" ref="T11" ca="1">_xlfn.IFS($F11&lt;=T$7,0,$G11&gt;T$7,0,AND(T$7&gt;$G11,T$7&lt;$H11),$J11/12*0.5,$H11&lt;T$7,$J11/12)</f>
        <v>0</v>
      </c>
      <c r="U11" s="23" cm="1">
        <f t="array" aca="1" ref="U11" ca="1">_xlfn.IFS($F11&lt;=U$7,0,$G11&gt;U$7,0,AND(U$7&gt;$G11,U$7&lt;$H11),$J11/12*0.5,$H11&lt;U$7,$J11/12)</f>
        <v>0</v>
      </c>
      <c r="V11" s="23" cm="1">
        <f t="array" aca="1" ref="V11" ca="1">_xlfn.IFS($F11&lt;=V$7,0,$G11&gt;V$7,0,AND(V$7&gt;$G11,V$7&lt;$H11),$J11/12*0.5,$H11&lt;V$7,$J11/12)</f>
        <v>0</v>
      </c>
      <c r="W11" s="23" cm="1">
        <f t="array" aca="1" ref="W11" ca="1">_xlfn.IFS($F11&lt;=W$7,0,$G11&gt;W$7,0,AND(W$7&gt;$G11,W$7&lt;$H11),$J11/12*0.5,$H11&lt;W$7,$J11/12)</f>
        <v>0</v>
      </c>
      <c r="X11" s="23" cm="1">
        <f t="array" aca="1" ref="X11" ca="1">_xlfn.IFS($F11&lt;=X$7,0,$G11&gt;X$7,0,AND(X$7&gt;$G11,X$7&lt;$H11),$J11/12*0.5,$H11&lt;X$7,$J11/12)</f>
        <v>0</v>
      </c>
      <c r="Y11" s="23" cm="1">
        <f t="array" aca="1" ref="Y11" ca="1">_xlfn.IFS($F11&lt;=Y$7,0,$G11&gt;Y$7,0,AND(Y$7&gt;$G11,Y$7&lt;$H11),$J11/12*0.5,$H11&lt;Y$7,$J11/12)</f>
        <v>0</v>
      </c>
      <c r="Z11" s="23" cm="1">
        <f t="array" aca="1" ref="Z11" ca="1">_xlfn.IFS($F11&lt;=Z$7,0,$G11&gt;Z$7,0,AND(Z$7&gt;$G11,Z$7&lt;$H11),$J11/12*0.5,$H11&lt;Z$7,$J11/12)</f>
        <v>0</v>
      </c>
      <c r="AA11" s="23" cm="1">
        <f t="array" aca="1" ref="AA11" ca="1">_xlfn.IFS($F11&lt;=AA$7,0,$G11&gt;AA$7,0,AND(AA$7&gt;$G11,AA$7&lt;$H11),$J11/12*0.5,$H11&lt;AA$7,$J11/12)</f>
        <v>0</v>
      </c>
      <c r="AB11" s="23" cm="1">
        <f t="array" aca="1" ref="AB11" ca="1">_xlfn.IFS($F11&lt;=AB$7,0,$G11&gt;AB$7,0,AND(AB$7&gt;$G11,AB$7&lt;$H11),$J11/12*0.5,$H11&lt;AB$7,$J11/12)</f>
        <v>0</v>
      </c>
      <c r="AC11" s="23" cm="1">
        <f t="array" aca="1" ref="AC11" ca="1">_xlfn.IFS($F11&lt;=AC$7,0,$G11&gt;AC$7,0,AND(AC$7&gt;$G11,AC$7&lt;$H11),$L11/12*0.5,$H11&lt;AC$7,$L11/12)</f>
        <v>0</v>
      </c>
      <c r="AD11" s="23" cm="1">
        <f t="array" aca="1" ref="AD11" ca="1">_xlfn.IFS($F11&lt;=AD$7,0,$G11&gt;AD$7,0,AND(AD$7&gt;$G11,AD$7&lt;$H11),$L11/12*0.5,$H11&lt;AD$7,$L11/12)</f>
        <v>0</v>
      </c>
      <c r="AE11" s="23" cm="1">
        <f t="array" aca="1" ref="AE11" ca="1">_xlfn.IFS($F11&lt;=AE$7,0,$G11&gt;AE$7,0,AND(AE$7&gt;$G11,AE$7&lt;$H11),$L11/12*0.5,$H11&lt;AE$7,$L11/12)</f>
        <v>0</v>
      </c>
      <c r="AF11" s="23" cm="1">
        <f t="array" aca="1" ref="AF11" ca="1">_xlfn.IFS($F11&lt;=AF$7,0,$G11&gt;AF$7,0,AND(AF$7&gt;$G11,AF$7&lt;$H11),$L11/12*0.5,$H11&lt;AF$7,$L11/12)</f>
        <v>0</v>
      </c>
      <c r="AG11" s="23" cm="1">
        <f t="array" aca="1" ref="AG11" ca="1">_xlfn.IFS($F11&lt;=AG$7,0,$G11&gt;AG$7,0,AND(AG$7&gt;$G11,AG$7&lt;$H11),$L11/12*0.5,$H11&lt;AG$7,$L11/12)</f>
        <v>0</v>
      </c>
      <c r="AH11" s="23" cm="1">
        <f t="array" aca="1" ref="AH11" ca="1">_xlfn.IFS($F11&lt;=AH$7,0,$G11&gt;AH$7,0,AND(AH$7&gt;$G11,AH$7&lt;$H11),$L11/12*0.5,$H11&lt;AH$7,$L11/12)</f>
        <v>0</v>
      </c>
      <c r="AI11" s="23" cm="1">
        <f t="array" aca="1" ref="AI11" ca="1">_xlfn.IFS($F11&lt;=AI$7,0,$G11&gt;AI$7,0,AND(AI$7&gt;$G11,AI$7&lt;$H11),$L11/12*0.5,$H11&lt;AI$7,$L11/12)</f>
        <v>0</v>
      </c>
      <c r="AJ11" s="23" cm="1">
        <f t="array" aca="1" ref="AJ11" ca="1">_xlfn.IFS($F11&lt;=AJ$7,0,$G11&gt;AJ$7,0,AND(AJ$7&gt;$G11,AJ$7&lt;$H11),$L11/12*0.5,$H11&lt;AJ$7,$L11/12)</f>
        <v>0</v>
      </c>
      <c r="AK11" s="23" cm="1">
        <f t="array" aca="1" ref="AK11" ca="1">_xlfn.IFS($F11&lt;=AK$7,0,$G11&gt;AK$7,0,AND(AK$7&gt;$G11,AK$7&lt;$H11),$L11/12*0.5,$H11&lt;AK$7,$L11/12)</f>
        <v>0</v>
      </c>
      <c r="AL11" s="23" cm="1">
        <f t="array" aca="1" ref="AL11" ca="1">_xlfn.IFS($F11&lt;=AL$7,0,$G11&gt;AL$7,0,AND(AL$7&gt;$G11,AL$7&lt;$H11),$L11/12*0.5,$H11&lt;AL$7,$L11/12)</f>
        <v>0</v>
      </c>
      <c r="AM11" s="23" cm="1">
        <f t="array" aca="1" ref="AM11" ca="1">_xlfn.IFS($F11&lt;=AM$7,0,$G11&gt;AM$7,0,AND(AM$7&gt;$G11,AM$7&lt;$H11),$L11/12*0.5,$H11&lt;AM$7,$L11/12)</f>
        <v>0</v>
      </c>
      <c r="AN11" s="23" cm="1">
        <f t="array" aca="1" ref="AN11" ca="1">_xlfn.IFS($F11&lt;=AN$7,0,$G11&gt;AN$7,0,AND(AN$7&gt;$G11,AN$7&lt;$H11),$L11/12*0.5,$H11&lt;AN$7,$L11/12)</f>
        <v>0</v>
      </c>
      <c r="AO11" s="23" cm="1">
        <f t="array" aca="1" ref="AO11" ca="1">_xlfn.IFS($F11&lt;=AO$7,0,$G11&gt;AO$7,0,AND(AO$7&gt;$G11,AO$7&lt;$H11),$N11/12*0.5,$H11&lt;AO$7,$N11/12)</f>
        <v>0</v>
      </c>
      <c r="AP11" s="23" cm="1">
        <f t="array" aca="1" ref="AP11" ca="1">_xlfn.IFS($F11&lt;=AP$7,0,$G11&gt;AP$7,0,AND(AP$7&gt;$G11,AP$7&lt;$H11),$N11/12*0.5,$H11&lt;AP$7,$N11/12)</f>
        <v>0</v>
      </c>
      <c r="AQ11" s="23" cm="1">
        <f t="array" aca="1" ref="AQ11" ca="1">_xlfn.IFS($F11&lt;=AQ$7,0,$G11&gt;AQ$7,0,AND(AQ$7&gt;$G11,AQ$7&lt;$H11),$N11/12*0.5,$H11&lt;AQ$7,$N11/12)</f>
        <v>0</v>
      </c>
      <c r="AR11" s="23" cm="1">
        <f t="array" aca="1" ref="AR11" ca="1">_xlfn.IFS($F11&lt;=AR$7,0,$G11&gt;AR$7,0,AND(AR$7&gt;$G11,AR$7&lt;$H11),$N11/12*0.5,$H11&lt;AR$7,$N11/12)</f>
        <v>0</v>
      </c>
      <c r="AS11" s="23" cm="1">
        <f t="array" aca="1" ref="AS11" ca="1">_xlfn.IFS($F11&lt;=AS$7,0,$G11&gt;AS$7,0,AND(AS$7&gt;$G11,AS$7&lt;$H11),$N11/12*0.5,$H11&lt;AS$7,$N11/12)</f>
        <v>0</v>
      </c>
      <c r="AT11" s="23" cm="1">
        <f t="array" aca="1" ref="AT11" ca="1">_xlfn.IFS($F11&lt;=AT$7,0,$G11&gt;AT$7,0,AND(AT$7&gt;$G11,AT$7&lt;$H11),$N11/12*0.5,$H11&lt;AT$7,$N11/12)</f>
        <v>0</v>
      </c>
      <c r="AU11" s="23" cm="1">
        <f t="array" aca="1" ref="AU11" ca="1">_xlfn.IFS($F11&lt;=AU$7,0,$G11&gt;AU$7,0,AND(AU$7&gt;$G11,AU$7&lt;$H11),$N11/12*0.5,$H11&lt;AU$7,$N11/12)</f>
        <v>0</v>
      </c>
      <c r="AV11" s="23" cm="1">
        <f t="array" aca="1" ref="AV11" ca="1">_xlfn.IFS($F11&lt;=AV$7,0,$G11&gt;AV$7,0,AND(AV$7&gt;$G11,AV$7&lt;$H11),$N11/12*0.5,$H11&lt;AV$7,$N11/12)</f>
        <v>0</v>
      </c>
      <c r="AW11" s="23" cm="1">
        <f t="array" aca="1" ref="AW11" ca="1">_xlfn.IFS($F11&lt;=AW$7,0,$G11&gt;AW$7,0,AND(AW$7&gt;$G11,AW$7&lt;$H11),$N11/12*0.5,$H11&lt;AW$7,$N11/12)</f>
        <v>0</v>
      </c>
      <c r="AX11" s="23" cm="1">
        <f t="array" aca="1" ref="AX11" ca="1">_xlfn.IFS($F11&lt;=AX$7,0,$G11&gt;AX$7,0,AND(AX$7&gt;$G11,AX$7&lt;$H11),$N11/12*0.5,$H11&lt;AX$7,$N11/12)</f>
        <v>0</v>
      </c>
      <c r="AY11" s="23" cm="1">
        <f t="array" aca="1" ref="AY11" ca="1">_xlfn.IFS($F11&lt;=AY$7,0,$G11&gt;AY$7,0,AND(AY$7&gt;$G11,AY$7&lt;$H11),$N11/12*0.5,$H11&lt;AY$7,$N11/12)</f>
        <v>0</v>
      </c>
    </row>
    <row r="12" spans="1:89" ht="13" x14ac:dyDescent="0.15">
      <c r="A12" s="47"/>
      <c r="B12" s="87">
        <v>5</v>
      </c>
      <c r="C12" s="87" t="s">
        <v>45</v>
      </c>
      <c r="D12" s="89" t="s">
        <v>13</v>
      </c>
      <c r="E12" s="108">
        <v>44713</v>
      </c>
      <c r="F12" s="108">
        <v>46509</v>
      </c>
      <c r="G12" s="21">
        <f>E12+'Assumptions (START HERE)'!$C$17</f>
        <v>44893</v>
      </c>
      <c r="H12" s="21">
        <f>E12+'Assumptions (START HERE)'!$C$18</f>
        <v>44983</v>
      </c>
      <c r="I12" s="94"/>
      <c r="J12" s="23" cm="1">
        <f t="array" aca="1" ref="J12" ca="1">IF(ISBLANK(I12),
INDEX('Assumptions (START HERE)'!$B$23:$E$26,
MATCH(MID(CELL("filename",$A$1),FIND("]",CELL("filename",$A$1))+1,255),'Assumptions (START HERE)'!$B$23:$B$26,0),
MATCH(J$3,'Assumptions (START HERE)'!$B$23:$E$23,0)),I12)</f>
        <v>1350</v>
      </c>
      <c r="K12" s="94"/>
      <c r="L12" s="23" cm="1">
        <f t="array" aca="1" ref="L12" ca="1">IF(ISBLANK(K12),
INDEX('Assumptions (START HERE)'!$B$23:$E$26,
MATCH(MID(CELL("filename",$A$1),FIND("]",CELL("filename",$A$1))+1,255),'Assumptions (START HERE)'!$B$23:$B$26,0),
MATCH(L$3,'Assumptions (START HERE)'!$B$23:$E$23,0)),K12)</f>
        <v>1450</v>
      </c>
      <c r="M12" s="94"/>
      <c r="N12" s="23" cm="1">
        <f t="array" aca="1" ref="N12" ca="1">IF(ISBLANK(M12),
INDEX('Assumptions (START HERE)'!$B$23:$E$26,
MATCH(MID(CELL("filename",$A$1),FIND("]",CELL("filename",$A$1))+1,255),'Assumptions (START HERE)'!$B$23:$B$26,0),
MATCH(N$3,'Assumptions (START HERE)'!$B$23:$E$23,0)),M12)</f>
        <v>1550</v>
      </c>
      <c r="P12" s="23" cm="1">
        <f t="array" aca="1" ref="P12" ca="1">_xlfn.IFS($F12&lt;=P$7,0,$G12&gt;P$7,0,AND(P$7&gt;$G12,P$7&lt;$H12),$J12/12*0.5,$H12&lt;P$7,$J12/12)</f>
        <v>112.5</v>
      </c>
      <c r="Q12" s="23" cm="1">
        <f t="array" aca="1" ref="Q12" ca="1">_xlfn.IFS($F12&lt;=Q$7,0,$G12&gt;Q$7,0,AND(Q$7&gt;$G12,Q$7&lt;$H12),$J12/12*0.5,$H12&lt;Q$7,$J12/12)</f>
        <v>112.5</v>
      </c>
      <c r="R12" s="23" cm="1">
        <f t="array" aca="1" ref="R12" ca="1">_xlfn.IFS($F12&lt;=R$7,0,$G12&gt;R$7,0,AND(R$7&gt;$G12,R$7&lt;$H12),$J12/12*0.5,$H12&lt;R$7,$J12/12)</f>
        <v>112.5</v>
      </c>
      <c r="S12" s="23" cm="1">
        <f t="array" aca="1" ref="S12" ca="1">_xlfn.IFS($F12&lt;=S$7,0,$G12&gt;S$7,0,AND(S$7&gt;$G12,S$7&lt;$H12),$J12/12*0.5,$H12&lt;S$7,$J12/12)</f>
        <v>112.5</v>
      </c>
      <c r="T12" s="23" cm="1">
        <f t="array" aca="1" ref="T12" ca="1">_xlfn.IFS($F12&lt;=T$7,0,$G12&gt;T$7,0,AND(T$7&gt;$G12,T$7&lt;$H12),$J12/12*0.5,$H12&lt;T$7,$J12/12)</f>
        <v>112.5</v>
      </c>
      <c r="U12" s="23" cm="1">
        <f t="array" aca="1" ref="U12" ca="1">_xlfn.IFS($F12&lt;=U$7,0,$G12&gt;U$7,0,AND(U$7&gt;$G12,U$7&lt;$H12),$J12/12*0.5,$H12&lt;U$7,$J12/12)</f>
        <v>112.5</v>
      </c>
      <c r="V12" s="23" cm="1">
        <f t="array" aca="1" ref="V12" ca="1">_xlfn.IFS($F12&lt;=V$7,0,$G12&gt;V$7,0,AND(V$7&gt;$G12,V$7&lt;$H12),$J12/12*0.5,$H12&lt;V$7,$J12/12)</f>
        <v>112.5</v>
      </c>
      <c r="W12" s="23" cm="1">
        <f t="array" aca="1" ref="W12" ca="1">_xlfn.IFS($F12&lt;=W$7,0,$G12&gt;W$7,0,AND(W$7&gt;$G12,W$7&lt;$H12),$J12/12*0.5,$H12&lt;W$7,$J12/12)</f>
        <v>112.5</v>
      </c>
      <c r="X12" s="23" cm="1">
        <f t="array" aca="1" ref="X12" ca="1">_xlfn.IFS($F12&lt;=X$7,0,$G12&gt;X$7,0,AND(X$7&gt;$G12,X$7&lt;$H12),$J12/12*0.5,$H12&lt;X$7,$J12/12)</f>
        <v>112.5</v>
      </c>
      <c r="Y12" s="23" cm="1">
        <f t="array" aca="1" ref="Y12" ca="1">_xlfn.IFS($F12&lt;=Y$7,0,$G12&gt;Y$7,0,AND(Y$7&gt;$G12,Y$7&lt;$H12),$J12/12*0.5,$H12&lt;Y$7,$J12/12)</f>
        <v>112.5</v>
      </c>
      <c r="Z12" s="23" cm="1">
        <f t="array" aca="1" ref="Z12" ca="1">_xlfn.IFS($F12&lt;=Z$7,0,$G12&gt;Z$7,0,AND(Z$7&gt;$G12,Z$7&lt;$H12),$J12/12*0.5,$H12&lt;Z$7,$J12/12)</f>
        <v>112.5</v>
      </c>
      <c r="AA12" s="23" cm="1">
        <f t="array" aca="1" ref="AA12" ca="1">_xlfn.IFS($F12&lt;=AA$7,0,$G12&gt;AA$7,0,AND(AA$7&gt;$G12,AA$7&lt;$H12),$J12/12*0.5,$H12&lt;AA$7,$J12/12)</f>
        <v>112.5</v>
      </c>
      <c r="AB12" s="23" cm="1">
        <f t="array" aca="1" ref="AB12" ca="1">_xlfn.IFS($F12&lt;=AB$7,0,$G12&gt;AB$7,0,AND(AB$7&gt;$G12,AB$7&lt;$H12),$J12/12*0.5,$H12&lt;AB$7,$J12/12)</f>
        <v>112.5</v>
      </c>
      <c r="AC12" s="23" cm="1">
        <f t="array" aca="1" ref="AC12" ca="1">_xlfn.IFS($F12&lt;=AC$7,0,$G12&gt;AC$7,0,AND(AC$7&gt;$G12,AC$7&lt;$H12),$L12/12*0.5,$H12&lt;AC$7,$L12/12)</f>
        <v>120.83333333333333</v>
      </c>
      <c r="AD12" s="23" cm="1">
        <f t="array" aca="1" ref="AD12" ca="1">_xlfn.IFS($F12&lt;=AD$7,0,$G12&gt;AD$7,0,AND(AD$7&gt;$G12,AD$7&lt;$H12),$L12/12*0.5,$H12&lt;AD$7,$L12/12)</f>
        <v>120.83333333333333</v>
      </c>
      <c r="AE12" s="23" cm="1">
        <f t="array" aca="1" ref="AE12" ca="1">_xlfn.IFS($F12&lt;=AE$7,0,$G12&gt;AE$7,0,AND(AE$7&gt;$G12,AE$7&lt;$H12),$L12/12*0.5,$H12&lt;AE$7,$L12/12)</f>
        <v>120.83333333333333</v>
      </c>
      <c r="AF12" s="23" cm="1">
        <f t="array" aca="1" ref="AF12" ca="1">_xlfn.IFS($F12&lt;=AF$7,0,$G12&gt;AF$7,0,AND(AF$7&gt;$G12,AF$7&lt;$H12),$L12/12*0.5,$H12&lt;AF$7,$L12/12)</f>
        <v>120.83333333333333</v>
      </c>
      <c r="AG12" s="23" cm="1">
        <f t="array" aca="1" ref="AG12" ca="1">_xlfn.IFS($F12&lt;=AG$7,0,$G12&gt;AG$7,0,AND(AG$7&gt;$G12,AG$7&lt;$H12),$L12/12*0.5,$H12&lt;AG$7,$L12/12)</f>
        <v>120.83333333333333</v>
      </c>
      <c r="AH12" s="23" cm="1">
        <f t="array" aca="1" ref="AH12" ca="1">_xlfn.IFS($F12&lt;=AH$7,0,$G12&gt;AH$7,0,AND(AH$7&gt;$G12,AH$7&lt;$H12),$L12/12*0.5,$H12&lt;AH$7,$L12/12)</f>
        <v>120.83333333333333</v>
      </c>
      <c r="AI12" s="23" cm="1">
        <f t="array" aca="1" ref="AI12" ca="1">_xlfn.IFS($F12&lt;=AI$7,0,$G12&gt;AI$7,0,AND(AI$7&gt;$G12,AI$7&lt;$H12),$L12/12*0.5,$H12&lt;AI$7,$L12/12)</f>
        <v>120.83333333333333</v>
      </c>
      <c r="AJ12" s="23" cm="1">
        <f t="array" aca="1" ref="AJ12" ca="1">_xlfn.IFS($F12&lt;=AJ$7,0,$G12&gt;AJ$7,0,AND(AJ$7&gt;$G12,AJ$7&lt;$H12),$L12/12*0.5,$H12&lt;AJ$7,$L12/12)</f>
        <v>120.83333333333333</v>
      </c>
      <c r="AK12" s="23" cm="1">
        <f t="array" aca="1" ref="AK12" ca="1">_xlfn.IFS($F12&lt;=AK$7,0,$G12&gt;AK$7,0,AND(AK$7&gt;$G12,AK$7&lt;$H12),$L12/12*0.5,$H12&lt;AK$7,$L12/12)</f>
        <v>120.83333333333333</v>
      </c>
      <c r="AL12" s="23" cm="1">
        <f t="array" aca="1" ref="AL12" ca="1">_xlfn.IFS($F12&lt;=AL$7,0,$G12&gt;AL$7,0,AND(AL$7&gt;$G12,AL$7&lt;$H12),$L12/12*0.5,$H12&lt;AL$7,$L12/12)</f>
        <v>120.83333333333333</v>
      </c>
      <c r="AM12" s="23" cm="1">
        <f t="array" aca="1" ref="AM12" ca="1">_xlfn.IFS($F12&lt;=AM$7,0,$G12&gt;AM$7,0,AND(AM$7&gt;$G12,AM$7&lt;$H12),$L12/12*0.5,$H12&lt;AM$7,$L12/12)</f>
        <v>120.83333333333333</v>
      </c>
      <c r="AN12" s="23" cm="1">
        <f t="array" aca="1" ref="AN12" ca="1">_xlfn.IFS($F12&lt;=AN$7,0,$G12&gt;AN$7,0,AND(AN$7&gt;$G12,AN$7&lt;$H12),$L12/12*0.5,$H12&lt;AN$7,$L12/12)</f>
        <v>120.83333333333333</v>
      </c>
      <c r="AO12" s="23" cm="1">
        <f t="array" aca="1" ref="AO12" ca="1">_xlfn.IFS($F12&lt;=AO$7,0,$G12&gt;AO$7,0,AND(AO$7&gt;$G12,AO$7&lt;$H12),$N12/12*0.5,$H12&lt;AO$7,$N12/12)</f>
        <v>129.16666666666666</v>
      </c>
      <c r="AP12" s="23" cm="1">
        <f t="array" aca="1" ref="AP12" ca="1">_xlfn.IFS($F12&lt;=AP$7,0,$G12&gt;AP$7,0,AND(AP$7&gt;$G12,AP$7&lt;$H12),$N12/12*0.5,$H12&lt;AP$7,$N12/12)</f>
        <v>129.16666666666666</v>
      </c>
      <c r="AQ12" s="23" cm="1">
        <f t="array" aca="1" ref="AQ12" ca="1">_xlfn.IFS($F12&lt;=AQ$7,0,$G12&gt;AQ$7,0,AND(AQ$7&gt;$G12,AQ$7&lt;$H12),$N12/12*0.5,$H12&lt;AQ$7,$N12/12)</f>
        <v>129.16666666666666</v>
      </c>
      <c r="AR12" s="23" cm="1">
        <f t="array" aca="1" ref="AR12" ca="1">_xlfn.IFS($F12&lt;=AR$7,0,$G12&gt;AR$7,0,AND(AR$7&gt;$G12,AR$7&lt;$H12),$N12/12*0.5,$H12&lt;AR$7,$N12/12)</f>
        <v>129.16666666666666</v>
      </c>
      <c r="AS12" s="23" cm="1">
        <f t="array" aca="1" ref="AS12" ca="1">_xlfn.IFS($F12&lt;=AS$7,0,$G12&gt;AS$7,0,AND(AS$7&gt;$G12,AS$7&lt;$H12),$N12/12*0.5,$H12&lt;AS$7,$N12/12)</f>
        <v>0</v>
      </c>
      <c r="AT12" s="23" cm="1">
        <f t="array" aca="1" ref="AT12" ca="1">_xlfn.IFS($F12&lt;=AT$7,0,$G12&gt;AT$7,0,AND(AT$7&gt;$G12,AT$7&lt;$H12),$N12/12*0.5,$H12&lt;AT$7,$N12/12)</f>
        <v>0</v>
      </c>
      <c r="AU12" s="23" cm="1">
        <f t="array" aca="1" ref="AU12" ca="1">_xlfn.IFS($F12&lt;=AU$7,0,$G12&gt;AU$7,0,AND(AU$7&gt;$G12,AU$7&lt;$H12),$N12/12*0.5,$H12&lt;AU$7,$N12/12)</f>
        <v>0</v>
      </c>
      <c r="AV12" s="23" cm="1">
        <f t="array" aca="1" ref="AV12" ca="1">_xlfn.IFS($F12&lt;=AV$7,0,$G12&gt;AV$7,0,AND(AV$7&gt;$G12,AV$7&lt;$H12),$N12/12*0.5,$H12&lt;AV$7,$N12/12)</f>
        <v>0</v>
      </c>
      <c r="AW12" s="23" cm="1">
        <f t="array" aca="1" ref="AW12" ca="1">_xlfn.IFS($F12&lt;=AW$7,0,$G12&gt;AW$7,0,AND(AW$7&gt;$G12,AW$7&lt;$H12),$N12/12*0.5,$H12&lt;AW$7,$N12/12)</f>
        <v>0</v>
      </c>
      <c r="AX12" s="23" cm="1">
        <f t="array" aca="1" ref="AX12" ca="1">_xlfn.IFS($F12&lt;=AX$7,0,$G12&gt;AX$7,0,AND(AX$7&gt;$G12,AX$7&lt;$H12),$N12/12*0.5,$H12&lt;AX$7,$N12/12)</f>
        <v>0</v>
      </c>
      <c r="AY12" s="23" cm="1">
        <f t="array" aca="1" ref="AY12" ca="1">_xlfn.IFS($F12&lt;=AY$7,0,$G12&gt;AY$7,0,AND(AY$7&gt;$G12,AY$7&lt;$H12),$N12/12*0.5,$H12&lt;AY$7,$N12/12)</f>
        <v>0</v>
      </c>
    </row>
    <row r="13" spans="1:89" ht="13" x14ac:dyDescent="0.15">
      <c r="A13" s="47"/>
      <c r="B13" s="87">
        <v>6</v>
      </c>
      <c r="C13" s="87" t="s">
        <v>46</v>
      </c>
      <c r="D13" s="88" t="s">
        <v>17</v>
      </c>
      <c r="E13" s="108">
        <v>44727</v>
      </c>
      <c r="F13" s="108">
        <v>45702</v>
      </c>
      <c r="G13" s="21">
        <f>E13+'Assumptions (START HERE)'!$C$17</f>
        <v>44907</v>
      </c>
      <c r="H13" s="21">
        <f>E13+'Assumptions (START HERE)'!$C$18</f>
        <v>44997</v>
      </c>
      <c r="I13" s="94"/>
      <c r="J13" s="23" cm="1">
        <f t="array" aca="1" ref="J13" ca="1">IF(ISBLANK(I13),
INDEX('Assumptions (START HERE)'!$B$23:$E$26,
MATCH(MID(CELL("filename",$A$1),FIND("]",CELL("filename",$A$1))+1,255),'Assumptions (START HERE)'!$B$23:$B$26,0),
MATCH(J$3,'Assumptions (START HERE)'!$B$23:$E$23,0)),I13)</f>
        <v>1350</v>
      </c>
      <c r="K13" s="94"/>
      <c r="L13" s="23" cm="1">
        <f t="array" aca="1" ref="L13" ca="1">IF(ISBLANK(K13),
INDEX('Assumptions (START HERE)'!$B$23:$E$26,
MATCH(MID(CELL("filename",$A$1),FIND("]",CELL("filename",$A$1))+1,255),'Assumptions (START HERE)'!$B$23:$B$26,0),
MATCH(L$3,'Assumptions (START HERE)'!$B$23:$E$23,0)),K13)</f>
        <v>1450</v>
      </c>
      <c r="M13" s="94"/>
      <c r="N13" s="23" cm="1">
        <f t="array" aca="1" ref="N13" ca="1">IF(ISBLANK(M13),
INDEX('Assumptions (START HERE)'!$B$23:$E$26,
MATCH(MID(CELL("filename",$A$1),FIND("]",CELL("filename",$A$1))+1,255),'Assumptions (START HERE)'!$B$23:$B$26,0),
MATCH(N$3,'Assumptions (START HERE)'!$B$23:$E$23,0)),M13)</f>
        <v>1550</v>
      </c>
      <c r="P13" s="23" cm="1">
        <f t="array" aca="1" ref="P13" ca="1">_xlfn.IFS($F13&lt;=P$7,0,$G13&gt;P$7,0,AND(P$7&gt;$G13,P$7&lt;$H13),$J13/12*0.5,$H13&lt;P$7,$J13/12)</f>
        <v>112.5</v>
      </c>
      <c r="Q13" s="23" cm="1">
        <f t="array" aca="1" ref="Q13" ca="1">_xlfn.IFS($F13&lt;=Q$7,0,$G13&gt;Q$7,0,AND(Q$7&gt;$G13,Q$7&lt;$H13),$J13/12*0.5,$H13&lt;Q$7,$J13/12)</f>
        <v>112.5</v>
      </c>
      <c r="R13" s="23" cm="1">
        <f t="array" aca="1" ref="R13" ca="1">_xlfn.IFS($F13&lt;=R$7,0,$G13&gt;R$7,0,AND(R$7&gt;$G13,R$7&lt;$H13),$J13/12*0.5,$H13&lt;R$7,$J13/12)</f>
        <v>0</v>
      </c>
      <c r="S13" s="23" cm="1">
        <f t="array" aca="1" ref="S13" ca="1">_xlfn.IFS($F13&lt;=S$7,0,$G13&gt;S$7,0,AND(S$7&gt;$G13,S$7&lt;$H13),$J13/12*0.5,$H13&lt;S$7,$J13/12)</f>
        <v>0</v>
      </c>
      <c r="T13" s="23" cm="1">
        <f t="array" aca="1" ref="T13" ca="1">_xlfn.IFS($F13&lt;=T$7,0,$G13&gt;T$7,0,AND(T$7&gt;$G13,T$7&lt;$H13),$J13/12*0.5,$H13&lt;T$7,$J13/12)</f>
        <v>0</v>
      </c>
      <c r="U13" s="23" cm="1">
        <f t="array" aca="1" ref="U13" ca="1">_xlfn.IFS($F13&lt;=U$7,0,$G13&gt;U$7,0,AND(U$7&gt;$G13,U$7&lt;$H13),$J13/12*0.5,$H13&lt;U$7,$J13/12)</f>
        <v>0</v>
      </c>
      <c r="V13" s="23" cm="1">
        <f t="array" aca="1" ref="V13" ca="1">_xlfn.IFS($F13&lt;=V$7,0,$G13&gt;V$7,0,AND(V$7&gt;$G13,V$7&lt;$H13),$J13/12*0.5,$H13&lt;V$7,$J13/12)</f>
        <v>0</v>
      </c>
      <c r="W13" s="23" cm="1">
        <f t="array" aca="1" ref="W13" ca="1">_xlfn.IFS($F13&lt;=W$7,0,$G13&gt;W$7,0,AND(W$7&gt;$G13,W$7&lt;$H13),$J13/12*0.5,$H13&lt;W$7,$J13/12)</f>
        <v>0</v>
      </c>
      <c r="X13" s="23" cm="1">
        <f t="array" aca="1" ref="X13" ca="1">_xlfn.IFS($F13&lt;=X$7,0,$G13&gt;X$7,0,AND(X$7&gt;$G13,X$7&lt;$H13),$J13/12*0.5,$H13&lt;X$7,$J13/12)</f>
        <v>0</v>
      </c>
      <c r="Y13" s="23" cm="1">
        <f t="array" aca="1" ref="Y13" ca="1">_xlfn.IFS($F13&lt;=Y$7,0,$G13&gt;Y$7,0,AND(Y$7&gt;$G13,Y$7&lt;$H13),$J13/12*0.5,$H13&lt;Y$7,$J13/12)</f>
        <v>0</v>
      </c>
      <c r="Z13" s="23" cm="1">
        <f t="array" aca="1" ref="Z13" ca="1">_xlfn.IFS($F13&lt;=Z$7,0,$G13&gt;Z$7,0,AND(Z$7&gt;$G13,Z$7&lt;$H13),$J13/12*0.5,$H13&lt;Z$7,$J13/12)</f>
        <v>0</v>
      </c>
      <c r="AA13" s="23" cm="1">
        <f t="array" aca="1" ref="AA13" ca="1">_xlfn.IFS($F13&lt;=AA$7,0,$G13&gt;AA$7,0,AND(AA$7&gt;$G13,AA$7&lt;$H13),$J13/12*0.5,$H13&lt;AA$7,$J13/12)</f>
        <v>0</v>
      </c>
      <c r="AB13" s="23" cm="1">
        <f t="array" aca="1" ref="AB13" ca="1">_xlfn.IFS($F13&lt;=AB$7,0,$G13&gt;AB$7,0,AND(AB$7&gt;$G13,AB$7&lt;$H13),$J13/12*0.5,$H13&lt;AB$7,$J13/12)</f>
        <v>0</v>
      </c>
      <c r="AC13" s="23" cm="1">
        <f t="array" aca="1" ref="AC13" ca="1">_xlfn.IFS($F13&lt;=AC$7,0,$G13&gt;AC$7,0,AND(AC$7&gt;$G13,AC$7&lt;$H13),$L13/12*0.5,$H13&lt;AC$7,$L13/12)</f>
        <v>0</v>
      </c>
      <c r="AD13" s="23" cm="1">
        <f t="array" aca="1" ref="AD13" ca="1">_xlfn.IFS($F13&lt;=AD$7,0,$G13&gt;AD$7,0,AND(AD$7&gt;$G13,AD$7&lt;$H13),$L13/12*0.5,$H13&lt;AD$7,$L13/12)</f>
        <v>0</v>
      </c>
      <c r="AE13" s="23" cm="1">
        <f t="array" aca="1" ref="AE13" ca="1">_xlfn.IFS($F13&lt;=AE$7,0,$G13&gt;AE$7,0,AND(AE$7&gt;$G13,AE$7&lt;$H13),$L13/12*0.5,$H13&lt;AE$7,$L13/12)</f>
        <v>0</v>
      </c>
      <c r="AF13" s="23" cm="1">
        <f t="array" aca="1" ref="AF13" ca="1">_xlfn.IFS($F13&lt;=AF$7,0,$G13&gt;AF$7,0,AND(AF$7&gt;$G13,AF$7&lt;$H13),$L13/12*0.5,$H13&lt;AF$7,$L13/12)</f>
        <v>0</v>
      </c>
      <c r="AG13" s="23" cm="1">
        <f t="array" aca="1" ref="AG13" ca="1">_xlfn.IFS($F13&lt;=AG$7,0,$G13&gt;AG$7,0,AND(AG$7&gt;$G13,AG$7&lt;$H13),$L13/12*0.5,$H13&lt;AG$7,$L13/12)</f>
        <v>0</v>
      </c>
      <c r="AH13" s="23" cm="1">
        <f t="array" aca="1" ref="AH13" ca="1">_xlfn.IFS($F13&lt;=AH$7,0,$G13&gt;AH$7,0,AND(AH$7&gt;$G13,AH$7&lt;$H13),$L13/12*0.5,$H13&lt;AH$7,$L13/12)</f>
        <v>0</v>
      </c>
      <c r="AI13" s="23" cm="1">
        <f t="array" aca="1" ref="AI13" ca="1">_xlfn.IFS($F13&lt;=AI$7,0,$G13&gt;AI$7,0,AND(AI$7&gt;$G13,AI$7&lt;$H13),$L13/12*0.5,$H13&lt;AI$7,$L13/12)</f>
        <v>0</v>
      </c>
      <c r="AJ13" s="23" cm="1">
        <f t="array" aca="1" ref="AJ13" ca="1">_xlfn.IFS($F13&lt;=AJ$7,0,$G13&gt;AJ$7,0,AND(AJ$7&gt;$G13,AJ$7&lt;$H13),$L13/12*0.5,$H13&lt;AJ$7,$L13/12)</f>
        <v>0</v>
      </c>
      <c r="AK13" s="23" cm="1">
        <f t="array" aca="1" ref="AK13" ca="1">_xlfn.IFS($F13&lt;=AK$7,0,$G13&gt;AK$7,0,AND(AK$7&gt;$G13,AK$7&lt;$H13),$L13/12*0.5,$H13&lt;AK$7,$L13/12)</f>
        <v>0</v>
      </c>
      <c r="AL13" s="23" cm="1">
        <f t="array" aca="1" ref="AL13" ca="1">_xlfn.IFS($F13&lt;=AL$7,0,$G13&gt;AL$7,0,AND(AL$7&gt;$G13,AL$7&lt;$H13),$L13/12*0.5,$H13&lt;AL$7,$L13/12)</f>
        <v>0</v>
      </c>
      <c r="AM13" s="23" cm="1">
        <f t="array" aca="1" ref="AM13" ca="1">_xlfn.IFS($F13&lt;=AM$7,0,$G13&gt;AM$7,0,AND(AM$7&gt;$G13,AM$7&lt;$H13),$L13/12*0.5,$H13&lt;AM$7,$L13/12)</f>
        <v>0</v>
      </c>
      <c r="AN13" s="23" cm="1">
        <f t="array" aca="1" ref="AN13" ca="1">_xlfn.IFS($F13&lt;=AN$7,0,$G13&gt;AN$7,0,AND(AN$7&gt;$G13,AN$7&lt;$H13),$L13/12*0.5,$H13&lt;AN$7,$L13/12)</f>
        <v>0</v>
      </c>
      <c r="AO13" s="23" cm="1">
        <f t="array" aca="1" ref="AO13" ca="1">_xlfn.IFS($F13&lt;=AO$7,0,$G13&gt;AO$7,0,AND(AO$7&gt;$G13,AO$7&lt;$H13),$N13/12*0.5,$H13&lt;AO$7,$N13/12)</f>
        <v>0</v>
      </c>
      <c r="AP13" s="23" cm="1">
        <f t="array" aca="1" ref="AP13" ca="1">_xlfn.IFS($F13&lt;=AP$7,0,$G13&gt;AP$7,0,AND(AP$7&gt;$G13,AP$7&lt;$H13),$N13/12*0.5,$H13&lt;AP$7,$N13/12)</f>
        <v>0</v>
      </c>
      <c r="AQ13" s="23" cm="1">
        <f t="array" aca="1" ref="AQ13" ca="1">_xlfn.IFS($F13&lt;=AQ$7,0,$G13&gt;AQ$7,0,AND(AQ$7&gt;$G13,AQ$7&lt;$H13),$N13/12*0.5,$H13&lt;AQ$7,$N13/12)</f>
        <v>0</v>
      </c>
      <c r="AR13" s="23" cm="1">
        <f t="array" aca="1" ref="AR13" ca="1">_xlfn.IFS($F13&lt;=AR$7,0,$G13&gt;AR$7,0,AND(AR$7&gt;$G13,AR$7&lt;$H13),$N13/12*0.5,$H13&lt;AR$7,$N13/12)</f>
        <v>0</v>
      </c>
      <c r="AS13" s="23" cm="1">
        <f t="array" aca="1" ref="AS13" ca="1">_xlfn.IFS($F13&lt;=AS$7,0,$G13&gt;AS$7,0,AND(AS$7&gt;$G13,AS$7&lt;$H13),$N13/12*0.5,$H13&lt;AS$7,$N13/12)</f>
        <v>0</v>
      </c>
      <c r="AT13" s="23" cm="1">
        <f t="array" aca="1" ref="AT13" ca="1">_xlfn.IFS($F13&lt;=AT$7,0,$G13&gt;AT$7,0,AND(AT$7&gt;$G13,AT$7&lt;$H13),$N13/12*0.5,$H13&lt;AT$7,$N13/12)</f>
        <v>0</v>
      </c>
      <c r="AU13" s="23" cm="1">
        <f t="array" aca="1" ref="AU13" ca="1">_xlfn.IFS($F13&lt;=AU$7,0,$G13&gt;AU$7,0,AND(AU$7&gt;$G13,AU$7&lt;$H13),$N13/12*0.5,$H13&lt;AU$7,$N13/12)</f>
        <v>0</v>
      </c>
      <c r="AV13" s="23" cm="1">
        <f t="array" aca="1" ref="AV13" ca="1">_xlfn.IFS($F13&lt;=AV$7,0,$G13&gt;AV$7,0,AND(AV$7&gt;$G13,AV$7&lt;$H13),$N13/12*0.5,$H13&lt;AV$7,$N13/12)</f>
        <v>0</v>
      </c>
      <c r="AW13" s="23" cm="1">
        <f t="array" aca="1" ref="AW13" ca="1">_xlfn.IFS($F13&lt;=AW$7,0,$G13&gt;AW$7,0,AND(AW$7&gt;$G13,AW$7&lt;$H13),$N13/12*0.5,$H13&lt;AW$7,$N13/12)</f>
        <v>0</v>
      </c>
      <c r="AX13" s="23" cm="1">
        <f t="array" aca="1" ref="AX13" ca="1">_xlfn.IFS($F13&lt;=AX$7,0,$G13&gt;AX$7,0,AND(AX$7&gt;$G13,AX$7&lt;$H13),$N13/12*0.5,$H13&lt;AX$7,$N13/12)</f>
        <v>0</v>
      </c>
      <c r="AY13" s="23" cm="1">
        <f t="array" aca="1" ref="AY13" ca="1">_xlfn.IFS($F13&lt;=AY$7,0,$G13&gt;AY$7,0,AND(AY$7&gt;$G13,AY$7&lt;$H13),$N13/12*0.5,$H13&lt;AY$7,$N13/12)</f>
        <v>0</v>
      </c>
    </row>
    <row r="14" spans="1:89" ht="13" x14ac:dyDescent="0.15">
      <c r="A14" s="47"/>
      <c r="B14" s="87">
        <v>7</v>
      </c>
      <c r="C14" s="87" t="s">
        <v>47</v>
      </c>
      <c r="D14" s="88" t="s">
        <v>14</v>
      </c>
      <c r="E14" s="108">
        <v>44783</v>
      </c>
      <c r="F14" s="108">
        <v>46068</v>
      </c>
      <c r="G14" s="21">
        <f>E14+'Assumptions (START HERE)'!$C$17</f>
        <v>44963</v>
      </c>
      <c r="H14" s="21">
        <f>E14+'Assumptions (START HERE)'!$C$18</f>
        <v>45053</v>
      </c>
      <c r="I14" s="94"/>
      <c r="J14" s="23" cm="1">
        <f t="array" aca="1" ref="J14" ca="1">IF(ISBLANK(I14),
INDEX('Assumptions (START HERE)'!$B$23:$E$26,
MATCH(MID(CELL("filename",$A$1),FIND("]",CELL("filename",$A$1))+1,255),'Assumptions (START HERE)'!$B$23:$B$26,0),
MATCH(J$3,'Assumptions (START HERE)'!$B$23:$E$23,0)),I14)</f>
        <v>1350</v>
      </c>
      <c r="K14" s="94"/>
      <c r="L14" s="23" cm="1">
        <f t="array" aca="1" ref="L14" ca="1">IF(ISBLANK(K14),
INDEX('Assumptions (START HERE)'!$B$23:$E$26,
MATCH(MID(CELL("filename",$A$1),FIND("]",CELL("filename",$A$1))+1,255),'Assumptions (START HERE)'!$B$23:$B$26,0),
MATCH(L$3,'Assumptions (START HERE)'!$B$23:$E$23,0)),K14)</f>
        <v>1450</v>
      </c>
      <c r="M14" s="94"/>
      <c r="N14" s="23" cm="1">
        <f t="array" aca="1" ref="N14" ca="1">IF(ISBLANK(M14),
INDEX('Assumptions (START HERE)'!$B$23:$E$26,
MATCH(MID(CELL("filename",$A$1),FIND("]",CELL("filename",$A$1))+1,255),'Assumptions (START HERE)'!$B$23:$B$26,0),
MATCH(N$3,'Assumptions (START HERE)'!$B$23:$E$23,0)),M14)</f>
        <v>1550</v>
      </c>
      <c r="P14" s="23" cm="1">
        <f t="array" aca="1" ref="P14" ca="1">_xlfn.IFS($F14&lt;=P$7,0,$G14&gt;P$7,0,AND(P$7&gt;$G14,P$7&lt;$H14),$J14/12*0.5,$H14&lt;P$7,$J14/12)</f>
        <v>112.5</v>
      </c>
      <c r="Q14" s="23" cm="1">
        <f t="array" aca="1" ref="Q14" ca="1">_xlfn.IFS($F14&lt;=Q$7,0,$G14&gt;Q$7,0,AND(Q$7&gt;$G14,Q$7&lt;$H14),$J14/12*0.5,$H14&lt;Q$7,$J14/12)</f>
        <v>112.5</v>
      </c>
      <c r="R14" s="23" cm="1">
        <f t="array" aca="1" ref="R14" ca="1">_xlfn.IFS($F14&lt;=R$7,0,$G14&gt;R$7,0,AND(R$7&gt;$G14,R$7&lt;$H14),$J14/12*0.5,$H14&lt;R$7,$J14/12)</f>
        <v>112.5</v>
      </c>
      <c r="S14" s="23" cm="1">
        <f t="array" aca="1" ref="S14" ca="1">_xlfn.IFS($F14&lt;=S$7,0,$G14&gt;S$7,0,AND(S$7&gt;$G14,S$7&lt;$H14),$J14/12*0.5,$H14&lt;S$7,$J14/12)</f>
        <v>112.5</v>
      </c>
      <c r="T14" s="23" cm="1">
        <f t="array" aca="1" ref="T14" ca="1">_xlfn.IFS($F14&lt;=T$7,0,$G14&gt;T$7,0,AND(T$7&gt;$G14,T$7&lt;$H14),$J14/12*0.5,$H14&lt;T$7,$J14/12)</f>
        <v>112.5</v>
      </c>
      <c r="U14" s="23" cm="1">
        <f t="array" aca="1" ref="U14" ca="1">_xlfn.IFS($F14&lt;=U$7,0,$G14&gt;U$7,0,AND(U$7&gt;$G14,U$7&lt;$H14),$J14/12*0.5,$H14&lt;U$7,$J14/12)</f>
        <v>112.5</v>
      </c>
      <c r="V14" s="23" cm="1">
        <f t="array" aca="1" ref="V14" ca="1">_xlfn.IFS($F14&lt;=V$7,0,$G14&gt;V$7,0,AND(V$7&gt;$G14,V$7&lt;$H14),$J14/12*0.5,$H14&lt;V$7,$J14/12)</f>
        <v>112.5</v>
      </c>
      <c r="W14" s="23" cm="1">
        <f t="array" aca="1" ref="W14" ca="1">_xlfn.IFS($F14&lt;=W$7,0,$G14&gt;W$7,0,AND(W$7&gt;$G14,W$7&lt;$H14),$J14/12*0.5,$H14&lt;W$7,$J14/12)</f>
        <v>112.5</v>
      </c>
      <c r="X14" s="23" cm="1">
        <f t="array" aca="1" ref="X14" ca="1">_xlfn.IFS($F14&lt;=X$7,0,$G14&gt;X$7,0,AND(X$7&gt;$G14,X$7&lt;$H14),$J14/12*0.5,$H14&lt;X$7,$J14/12)</f>
        <v>112.5</v>
      </c>
      <c r="Y14" s="23" cm="1">
        <f t="array" aca="1" ref="Y14" ca="1">_xlfn.IFS($F14&lt;=Y$7,0,$G14&gt;Y$7,0,AND(Y$7&gt;$G14,Y$7&lt;$H14),$J14/12*0.5,$H14&lt;Y$7,$J14/12)</f>
        <v>112.5</v>
      </c>
      <c r="Z14" s="23" cm="1">
        <f t="array" aca="1" ref="Z14" ca="1">_xlfn.IFS($F14&lt;=Z$7,0,$G14&gt;Z$7,0,AND(Z$7&gt;$G14,Z$7&lt;$H14),$J14/12*0.5,$H14&lt;Z$7,$J14/12)</f>
        <v>112.5</v>
      </c>
      <c r="AA14" s="23" cm="1">
        <f t="array" aca="1" ref="AA14" ca="1">_xlfn.IFS($F14&lt;=AA$7,0,$G14&gt;AA$7,0,AND(AA$7&gt;$G14,AA$7&lt;$H14),$J14/12*0.5,$H14&lt;AA$7,$J14/12)</f>
        <v>112.5</v>
      </c>
      <c r="AB14" s="23" cm="1">
        <f t="array" aca="1" ref="AB14" ca="1">_xlfn.IFS($F14&lt;=AB$7,0,$G14&gt;AB$7,0,AND(AB$7&gt;$G14,AB$7&lt;$H14),$J14/12*0.5,$H14&lt;AB$7,$J14/12)</f>
        <v>112.5</v>
      </c>
      <c r="AC14" s="23" cm="1">
        <f t="array" aca="1" ref="AC14" ca="1">_xlfn.IFS($F14&lt;=AC$7,0,$G14&gt;AC$7,0,AND(AC$7&gt;$G14,AC$7&lt;$H14),$L14/12*0.5,$H14&lt;AC$7,$L14/12)</f>
        <v>120.83333333333333</v>
      </c>
      <c r="AD14" s="23" cm="1">
        <f t="array" aca="1" ref="AD14" ca="1">_xlfn.IFS($F14&lt;=AD$7,0,$G14&gt;AD$7,0,AND(AD$7&gt;$G14,AD$7&lt;$H14),$L14/12*0.5,$H14&lt;AD$7,$L14/12)</f>
        <v>0</v>
      </c>
      <c r="AE14" s="23" cm="1">
        <f t="array" aca="1" ref="AE14" ca="1">_xlfn.IFS($F14&lt;=AE$7,0,$G14&gt;AE$7,0,AND(AE$7&gt;$G14,AE$7&lt;$H14),$L14/12*0.5,$H14&lt;AE$7,$L14/12)</f>
        <v>0</v>
      </c>
      <c r="AF14" s="23" cm="1">
        <f t="array" aca="1" ref="AF14" ca="1">_xlfn.IFS($F14&lt;=AF$7,0,$G14&gt;AF$7,0,AND(AF$7&gt;$G14,AF$7&lt;$H14),$L14/12*0.5,$H14&lt;AF$7,$L14/12)</f>
        <v>0</v>
      </c>
      <c r="AG14" s="23" cm="1">
        <f t="array" aca="1" ref="AG14" ca="1">_xlfn.IFS($F14&lt;=AG$7,0,$G14&gt;AG$7,0,AND(AG$7&gt;$G14,AG$7&lt;$H14),$L14/12*0.5,$H14&lt;AG$7,$L14/12)</f>
        <v>0</v>
      </c>
      <c r="AH14" s="23" cm="1">
        <f t="array" aca="1" ref="AH14" ca="1">_xlfn.IFS($F14&lt;=AH$7,0,$G14&gt;AH$7,0,AND(AH$7&gt;$G14,AH$7&lt;$H14),$L14/12*0.5,$H14&lt;AH$7,$L14/12)</f>
        <v>0</v>
      </c>
      <c r="AI14" s="23" cm="1">
        <f t="array" aca="1" ref="AI14" ca="1">_xlfn.IFS($F14&lt;=AI$7,0,$G14&gt;AI$7,0,AND(AI$7&gt;$G14,AI$7&lt;$H14),$L14/12*0.5,$H14&lt;AI$7,$L14/12)</f>
        <v>0</v>
      </c>
      <c r="AJ14" s="23" cm="1">
        <f t="array" aca="1" ref="AJ14" ca="1">_xlfn.IFS($F14&lt;=AJ$7,0,$G14&gt;AJ$7,0,AND(AJ$7&gt;$G14,AJ$7&lt;$H14),$L14/12*0.5,$H14&lt;AJ$7,$L14/12)</f>
        <v>0</v>
      </c>
      <c r="AK14" s="23" cm="1">
        <f t="array" aca="1" ref="AK14" ca="1">_xlfn.IFS($F14&lt;=AK$7,0,$G14&gt;AK$7,0,AND(AK$7&gt;$G14,AK$7&lt;$H14),$L14/12*0.5,$H14&lt;AK$7,$L14/12)</f>
        <v>0</v>
      </c>
      <c r="AL14" s="23" cm="1">
        <f t="array" aca="1" ref="AL14" ca="1">_xlfn.IFS($F14&lt;=AL$7,0,$G14&gt;AL$7,0,AND(AL$7&gt;$G14,AL$7&lt;$H14),$L14/12*0.5,$H14&lt;AL$7,$L14/12)</f>
        <v>0</v>
      </c>
      <c r="AM14" s="23" cm="1">
        <f t="array" aca="1" ref="AM14" ca="1">_xlfn.IFS($F14&lt;=AM$7,0,$G14&gt;AM$7,0,AND(AM$7&gt;$G14,AM$7&lt;$H14),$L14/12*0.5,$H14&lt;AM$7,$L14/12)</f>
        <v>0</v>
      </c>
      <c r="AN14" s="23" cm="1">
        <f t="array" aca="1" ref="AN14" ca="1">_xlfn.IFS($F14&lt;=AN$7,0,$G14&gt;AN$7,0,AND(AN$7&gt;$G14,AN$7&lt;$H14),$L14/12*0.5,$H14&lt;AN$7,$L14/12)</f>
        <v>0</v>
      </c>
      <c r="AO14" s="23" cm="1">
        <f t="array" aca="1" ref="AO14" ca="1">_xlfn.IFS($F14&lt;=AO$7,0,$G14&gt;AO$7,0,AND(AO$7&gt;$G14,AO$7&lt;$H14),$N14/12*0.5,$H14&lt;AO$7,$N14/12)</f>
        <v>0</v>
      </c>
      <c r="AP14" s="23" cm="1">
        <f t="array" aca="1" ref="AP14" ca="1">_xlfn.IFS($F14&lt;=AP$7,0,$G14&gt;AP$7,0,AND(AP$7&gt;$G14,AP$7&lt;$H14),$N14/12*0.5,$H14&lt;AP$7,$N14/12)</f>
        <v>0</v>
      </c>
      <c r="AQ14" s="23" cm="1">
        <f t="array" aca="1" ref="AQ14" ca="1">_xlfn.IFS($F14&lt;=AQ$7,0,$G14&gt;AQ$7,0,AND(AQ$7&gt;$G14,AQ$7&lt;$H14),$N14/12*0.5,$H14&lt;AQ$7,$N14/12)</f>
        <v>0</v>
      </c>
      <c r="AR14" s="23" cm="1">
        <f t="array" aca="1" ref="AR14" ca="1">_xlfn.IFS($F14&lt;=AR$7,0,$G14&gt;AR$7,0,AND(AR$7&gt;$G14,AR$7&lt;$H14),$N14/12*0.5,$H14&lt;AR$7,$N14/12)</f>
        <v>0</v>
      </c>
      <c r="AS14" s="23" cm="1">
        <f t="array" aca="1" ref="AS14" ca="1">_xlfn.IFS($F14&lt;=AS$7,0,$G14&gt;AS$7,0,AND(AS$7&gt;$G14,AS$7&lt;$H14),$N14/12*0.5,$H14&lt;AS$7,$N14/12)</f>
        <v>0</v>
      </c>
      <c r="AT14" s="23" cm="1">
        <f t="array" aca="1" ref="AT14" ca="1">_xlfn.IFS($F14&lt;=AT$7,0,$G14&gt;AT$7,0,AND(AT$7&gt;$G14,AT$7&lt;$H14),$N14/12*0.5,$H14&lt;AT$7,$N14/12)</f>
        <v>0</v>
      </c>
      <c r="AU14" s="23" cm="1">
        <f t="array" aca="1" ref="AU14" ca="1">_xlfn.IFS($F14&lt;=AU$7,0,$G14&gt;AU$7,0,AND(AU$7&gt;$G14,AU$7&lt;$H14),$N14/12*0.5,$H14&lt;AU$7,$N14/12)</f>
        <v>0</v>
      </c>
      <c r="AV14" s="23" cm="1">
        <f t="array" aca="1" ref="AV14" ca="1">_xlfn.IFS($F14&lt;=AV$7,0,$G14&gt;AV$7,0,AND(AV$7&gt;$G14,AV$7&lt;$H14),$N14/12*0.5,$H14&lt;AV$7,$N14/12)</f>
        <v>0</v>
      </c>
      <c r="AW14" s="23" cm="1">
        <f t="array" aca="1" ref="AW14" ca="1">_xlfn.IFS($F14&lt;=AW$7,0,$G14&gt;AW$7,0,AND(AW$7&gt;$G14,AW$7&lt;$H14),$N14/12*0.5,$H14&lt;AW$7,$N14/12)</f>
        <v>0</v>
      </c>
      <c r="AX14" s="23" cm="1">
        <f t="array" aca="1" ref="AX14" ca="1">_xlfn.IFS($F14&lt;=AX$7,0,$G14&gt;AX$7,0,AND(AX$7&gt;$G14,AX$7&lt;$H14),$N14/12*0.5,$H14&lt;AX$7,$N14/12)</f>
        <v>0</v>
      </c>
      <c r="AY14" s="23" cm="1">
        <f t="array" aca="1" ref="AY14" ca="1">_xlfn.IFS($F14&lt;=AY$7,0,$G14&gt;AY$7,0,AND(AY$7&gt;$G14,AY$7&lt;$H14),$N14/12*0.5,$H14&lt;AY$7,$N14/12)</f>
        <v>0</v>
      </c>
    </row>
    <row r="15" spans="1:89" ht="13" x14ac:dyDescent="0.15">
      <c r="A15" s="47"/>
      <c r="B15" s="87">
        <v>8</v>
      </c>
      <c r="C15" s="87" t="s">
        <v>48</v>
      </c>
      <c r="D15" s="88" t="s">
        <v>15</v>
      </c>
      <c r="E15" s="108">
        <v>44867</v>
      </c>
      <c r="F15" s="108">
        <v>46068</v>
      </c>
      <c r="G15" s="21">
        <f>E15+'Assumptions (START HERE)'!$C$17</f>
        <v>45047</v>
      </c>
      <c r="H15" s="21">
        <f>E15+'Assumptions (START HERE)'!$C$18</f>
        <v>45137</v>
      </c>
      <c r="I15" s="94"/>
      <c r="J15" s="23" cm="1">
        <f t="array" aca="1" ref="J15" ca="1">IF(ISBLANK(I15),
INDEX('Assumptions (START HERE)'!$B$23:$E$26,
MATCH(MID(CELL("filename",$A$1),FIND("]",CELL("filename",$A$1))+1,255),'Assumptions (START HERE)'!$B$23:$B$26,0),
MATCH(J$3,'Assumptions (START HERE)'!$B$23:$E$23,0)),I15)</f>
        <v>1350</v>
      </c>
      <c r="K15" s="94"/>
      <c r="L15" s="23" cm="1">
        <f t="array" aca="1" ref="L15" ca="1">IF(ISBLANK(K15),
INDEX('Assumptions (START HERE)'!$B$23:$E$26,
MATCH(MID(CELL("filename",$A$1),FIND("]",CELL("filename",$A$1))+1,255),'Assumptions (START HERE)'!$B$23:$B$26,0),
MATCH(L$3,'Assumptions (START HERE)'!$B$23:$E$23,0)),K15)</f>
        <v>1450</v>
      </c>
      <c r="M15" s="94"/>
      <c r="N15" s="23" cm="1">
        <f t="array" aca="1" ref="N15" ca="1">IF(ISBLANK(M15),
INDEX('Assumptions (START HERE)'!$B$23:$E$26,
MATCH(MID(CELL("filename",$A$1),FIND("]",CELL("filename",$A$1))+1,255),'Assumptions (START HERE)'!$B$23:$B$26,0),
MATCH(N$3,'Assumptions (START HERE)'!$B$23:$E$23,0)),M15)</f>
        <v>1550</v>
      </c>
      <c r="P15" s="23" cm="1">
        <f t="array" aca="1" ref="P15" ca="1">_xlfn.IFS($F15&lt;=P$7,0,$G15&gt;P$7,0,AND(P$7&gt;$G15,P$7&lt;$H15),$J15/12*0.5,$H15&lt;P$7,$J15/12)</f>
        <v>112.5</v>
      </c>
      <c r="Q15" s="23" cm="1">
        <f t="array" aca="1" ref="Q15" ca="1">_xlfn.IFS($F15&lt;=Q$7,0,$G15&gt;Q$7,0,AND(Q$7&gt;$G15,Q$7&lt;$H15),$J15/12*0.5,$H15&lt;Q$7,$J15/12)</f>
        <v>112.5</v>
      </c>
      <c r="R15" s="23" cm="1">
        <f t="array" aca="1" ref="R15" ca="1">_xlfn.IFS($F15&lt;=R$7,0,$G15&gt;R$7,0,AND(R$7&gt;$G15,R$7&lt;$H15),$J15/12*0.5,$H15&lt;R$7,$J15/12)</f>
        <v>112.5</v>
      </c>
      <c r="S15" s="23" cm="1">
        <f t="array" aca="1" ref="S15" ca="1">_xlfn.IFS($F15&lt;=S$7,0,$G15&gt;S$7,0,AND(S$7&gt;$G15,S$7&lt;$H15),$J15/12*0.5,$H15&lt;S$7,$J15/12)</f>
        <v>112.5</v>
      </c>
      <c r="T15" s="23" cm="1">
        <f t="array" aca="1" ref="T15" ca="1">_xlfn.IFS($F15&lt;=T$7,0,$G15&gt;T$7,0,AND(T$7&gt;$G15,T$7&lt;$H15),$J15/12*0.5,$H15&lt;T$7,$J15/12)</f>
        <v>112.5</v>
      </c>
      <c r="U15" s="23" cm="1">
        <f t="array" aca="1" ref="U15" ca="1">_xlfn.IFS($F15&lt;=U$7,0,$G15&gt;U$7,0,AND(U$7&gt;$G15,U$7&lt;$H15),$J15/12*0.5,$H15&lt;U$7,$J15/12)</f>
        <v>112.5</v>
      </c>
      <c r="V15" s="23" cm="1">
        <f t="array" aca="1" ref="V15" ca="1">_xlfn.IFS($F15&lt;=V$7,0,$G15&gt;V$7,0,AND(V$7&gt;$G15,V$7&lt;$H15),$J15/12*0.5,$H15&lt;V$7,$J15/12)</f>
        <v>112.5</v>
      </c>
      <c r="W15" s="23" cm="1">
        <f t="array" aca="1" ref="W15" ca="1">_xlfn.IFS($F15&lt;=W$7,0,$G15&gt;W$7,0,AND(W$7&gt;$G15,W$7&lt;$H15),$J15/12*0.5,$H15&lt;W$7,$J15/12)</f>
        <v>112.5</v>
      </c>
      <c r="X15" s="23" cm="1">
        <f t="array" aca="1" ref="X15" ca="1">_xlfn.IFS($F15&lt;=X$7,0,$G15&gt;X$7,0,AND(X$7&gt;$G15,X$7&lt;$H15),$J15/12*0.5,$H15&lt;X$7,$J15/12)</f>
        <v>112.5</v>
      </c>
      <c r="Y15" s="23" cm="1">
        <f t="array" aca="1" ref="Y15" ca="1">_xlfn.IFS($F15&lt;=Y$7,0,$G15&gt;Y$7,0,AND(Y$7&gt;$G15,Y$7&lt;$H15),$J15/12*0.5,$H15&lt;Y$7,$J15/12)</f>
        <v>112.5</v>
      </c>
      <c r="Z15" s="23" cm="1">
        <f t="array" aca="1" ref="Z15" ca="1">_xlfn.IFS($F15&lt;=Z$7,0,$G15&gt;Z$7,0,AND(Z$7&gt;$G15,Z$7&lt;$H15),$J15/12*0.5,$H15&lt;Z$7,$J15/12)</f>
        <v>112.5</v>
      </c>
      <c r="AA15" s="23" cm="1">
        <f t="array" aca="1" ref="AA15" ca="1">_xlfn.IFS($F15&lt;=AA$7,0,$G15&gt;AA$7,0,AND(AA$7&gt;$G15,AA$7&lt;$H15),$J15/12*0.5,$H15&lt;AA$7,$J15/12)</f>
        <v>112.5</v>
      </c>
      <c r="AB15" s="23" cm="1">
        <f t="array" aca="1" ref="AB15" ca="1">_xlfn.IFS($F15&lt;=AB$7,0,$G15&gt;AB$7,0,AND(AB$7&gt;$G15,AB$7&lt;$H15),$J15/12*0.5,$H15&lt;AB$7,$J15/12)</f>
        <v>112.5</v>
      </c>
      <c r="AC15" s="23" cm="1">
        <f t="array" aca="1" ref="AC15" ca="1">_xlfn.IFS($F15&lt;=AC$7,0,$G15&gt;AC$7,0,AND(AC$7&gt;$G15,AC$7&lt;$H15),$L15/12*0.5,$H15&lt;AC$7,$L15/12)</f>
        <v>120.83333333333333</v>
      </c>
      <c r="AD15" s="23" cm="1">
        <f t="array" aca="1" ref="AD15" ca="1">_xlfn.IFS($F15&lt;=AD$7,0,$G15&gt;AD$7,0,AND(AD$7&gt;$G15,AD$7&lt;$H15),$L15/12*0.5,$H15&lt;AD$7,$L15/12)</f>
        <v>0</v>
      </c>
      <c r="AE15" s="23" cm="1">
        <f t="array" aca="1" ref="AE15" ca="1">_xlfn.IFS($F15&lt;=AE$7,0,$G15&gt;AE$7,0,AND(AE$7&gt;$G15,AE$7&lt;$H15),$L15/12*0.5,$H15&lt;AE$7,$L15/12)</f>
        <v>0</v>
      </c>
      <c r="AF15" s="23" cm="1">
        <f t="array" aca="1" ref="AF15" ca="1">_xlfn.IFS($F15&lt;=AF$7,0,$G15&gt;AF$7,0,AND(AF$7&gt;$G15,AF$7&lt;$H15),$L15/12*0.5,$H15&lt;AF$7,$L15/12)</f>
        <v>0</v>
      </c>
      <c r="AG15" s="23" cm="1">
        <f t="array" aca="1" ref="AG15" ca="1">_xlfn.IFS($F15&lt;=AG$7,0,$G15&gt;AG$7,0,AND(AG$7&gt;$G15,AG$7&lt;$H15),$L15/12*0.5,$H15&lt;AG$7,$L15/12)</f>
        <v>0</v>
      </c>
      <c r="AH15" s="23" cm="1">
        <f t="array" aca="1" ref="AH15" ca="1">_xlfn.IFS($F15&lt;=AH$7,0,$G15&gt;AH$7,0,AND(AH$7&gt;$G15,AH$7&lt;$H15),$L15/12*0.5,$H15&lt;AH$7,$L15/12)</f>
        <v>0</v>
      </c>
      <c r="AI15" s="23" cm="1">
        <f t="array" aca="1" ref="AI15" ca="1">_xlfn.IFS($F15&lt;=AI$7,0,$G15&gt;AI$7,0,AND(AI$7&gt;$G15,AI$7&lt;$H15),$L15/12*0.5,$H15&lt;AI$7,$L15/12)</f>
        <v>0</v>
      </c>
      <c r="AJ15" s="23" cm="1">
        <f t="array" aca="1" ref="AJ15" ca="1">_xlfn.IFS($F15&lt;=AJ$7,0,$G15&gt;AJ$7,0,AND(AJ$7&gt;$G15,AJ$7&lt;$H15),$L15/12*0.5,$H15&lt;AJ$7,$L15/12)</f>
        <v>0</v>
      </c>
      <c r="AK15" s="23" cm="1">
        <f t="array" aca="1" ref="AK15" ca="1">_xlfn.IFS($F15&lt;=AK$7,0,$G15&gt;AK$7,0,AND(AK$7&gt;$G15,AK$7&lt;$H15),$L15/12*0.5,$H15&lt;AK$7,$L15/12)</f>
        <v>0</v>
      </c>
      <c r="AL15" s="23" cm="1">
        <f t="array" aca="1" ref="AL15" ca="1">_xlfn.IFS($F15&lt;=AL$7,0,$G15&gt;AL$7,0,AND(AL$7&gt;$G15,AL$7&lt;$H15),$L15/12*0.5,$H15&lt;AL$7,$L15/12)</f>
        <v>0</v>
      </c>
      <c r="AM15" s="23" cm="1">
        <f t="array" aca="1" ref="AM15" ca="1">_xlfn.IFS($F15&lt;=AM$7,0,$G15&gt;AM$7,0,AND(AM$7&gt;$G15,AM$7&lt;$H15),$L15/12*0.5,$H15&lt;AM$7,$L15/12)</f>
        <v>0</v>
      </c>
      <c r="AN15" s="23" cm="1">
        <f t="array" aca="1" ref="AN15" ca="1">_xlfn.IFS($F15&lt;=AN$7,0,$G15&gt;AN$7,0,AND(AN$7&gt;$G15,AN$7&lt;$H15),$L15/12*0.5,$H15&lt;AN$7,$L15/12)</f>
        <v>0</v>
      </c>
      <c r="AO15" s="23" cm="1">
        <f t="array" aca="1" ref="AO15" ca="1">_xlfn.IFS($F15&lt;=AO$7,0,$G15&gt;AO$7,0,AND(AO$7&gt;$G15,AO$7&lt;$H15),$N15/12*0.5,$H15&lt;AO$7,$N15/12)</f>
        <v>0</v>
      </c>
      <c r="AP15" s="23" cm="1">
        <f t="array" aca="1" ref="AP15" ca="1">_xlfn.IFS($F15&lt;=AP$7,0,$G15&gt;AP$7,0,AND(AP$7&gt;$G15,AP$7&lt;$H15),$N15/12*0.5,$H15&lt;AP$7,$N15/12)</f>
        <v>0</v>
      </c>
      <c r="AQ15" s="23" cm="1">
        <f t="array" aca="1" ref="AQ15" ca="1">_xlfn.IFS($F15&lt;=AQ$7,0,$G15&gt;AQ$7,0,AND(AQ$7&gt;$G15,AQ$7&lt;$H15),$N15/12*0.5,$H15&lt;AQ$7,$N15/12)</f>
        <v>0</v>
      </c>
      <c r="AR15" s="23" cm="1">
        <f t="array" aca="1" ref="AR15" ca="1">_xlfn.IFS($F15&lt;=AR$7,0,$G15&gt;AR$7,0,AND(AR$7&gt;$G15,AR$7&lt;$H15),$N15/12*0.5,$H15&lt;AR$7,$N15/12)</f>
        <v>0</v>
      </c>
      <c r="AS15" s="23" cm="1">
        <f t="array" aca="1" ref="AS15" ca="1">_xlfn.IFS($F15&lt;=AS$7,0,$G15&gt;AS$7,0,AND(AS$7&gt;$G15,AS$7&lt;$H15),$N15/12*0.5,$H15&lt;AS$7,$N15/12)</f>
        <v>0</v>
      </c>
      <c r="AT15" s="23" cm="1">
        <f t="array" aca="1" ref="AT15" ca="1">_xlfn.IFS($F15&lt;=AT$7,0,$G15&gt;AT$7,0,AND(AT$7&gt;$G15,AT$7&lt;$H15),$N15/12*0.5,$H15&lt;AT$7,$N15/12)</f>
        <v>0</v>
      </c>
      <c r="AU15" s="23" cm="1">
        <f t="array" aca="1" ref="AU15" ca="1">_xlfn.IFS($F15&lt;=AU$7,0,$G15&gt;AU$7,0,AND(AU$7&gt;$G15,AU$7&lt;$H15),$N15/12*0.5,$H15&lt;AU$7,$N15/12)</f>
        <v>0</v>
      </c>
      <c r="AV15" s="23" cm="1">
        <f t="array" aca="1" ref="AV15" ca="1">_xlfn.IFS($F15&lt;=AV$7,0,$G15&gt;AV$7,0,AND(AV$7&gt;$G15,AV$7&lt;$H15),$N15/12*0.5,$H15&lt;AV$7,$N15/12)</f>
        <v>0</v>
      </c>
      <c r="AW15" s="23" cm="1">
        <f t="array" aca="1" ref="AW15" ca="1">_xlfn.IFS($F15&lt;=AW$7,0,$G15&gt;AW$7,0,AND(AW$7&gt;$G15,AW$7&lt;$H15),$N15/12*0.5,$H15&lt;AW$7,$N15/12)</f>
        <v>0</v>
      </c>
      <c r="AX15" s="23" cm="1">
        <f t="array" aca="1" ref="AX15" ca="1">_xlfn.IFS($F15&lt;=AX$7,0,$G15&gt;AX$7,0,AND(AX$7&gt;$G15,AX$7&lt;$H15),$N15/12*0.5,$H15&lt;AX$7,$N15/12)</f>
        <v>0</v>
      </c>
      <c r="AY15" s="23" cm="1">
        <f t="array" aca="1" ref="AY15" ca="1">_xlfn.IFS($F15&lt;=AY$7,0,$G15&gt;AY$7,0,AND(AY$7&gt;$G15,AY$7&lt;$H15),$N15/12*0.5,$H15&lt;AY$7,$N15/12)</f>
        <v>0</v>
      </c>
    </row>
    <row r="16" spans="1:89" ht="13" x14ac:dyDescent="0.15">
      <c r="A16" s="47"/>
      <c r="B16" s="87">
        <v>9</v>
      </c>
      <c r="C16" s="87" t="s">
        <v>49</v>
      </c>
      <c r="D16" s="88" t="s">
        <v>14</v>
      </c>
      <c r="E16" s="108">
        <v>44867</v>
      </c>
      <c r="F16" s="108">
        <v>46006</v>
      </c>
      <c r="G16" s="21">
        <f>E16+'Assumptions (START HERE)'!$C$17</f>
        <v>45047</v>
      </c>
      <c r="H16" s="21">
        <f>E16+'Assumptions (START HERE)'!$C$18</f>
        <v>45137</v>
      </c>
      <c r="I16" s="94">
        <v>500</v>
      </c>
      <c r="J16" s="23" cm="1">
        <f t="array" aca="1" ref="J16" ca="1">IF(ISBLANK(I16),
INDEX('Assumptions (START HERE)'!$B$23:$E$26,
MATCH(MID(CELL("filename",$A$1),FIND("]",CELL("filename",$A$1))+1,255),'Assumptions (START HERE)'!$B$23:$B$26,0),
MATCH(J$3,'Assumptions (START HERE)'!$B$23:$E$23,0)),I16)</f>
        <v>500</v>
      </c>
      <c r="K16" s="94">
        <v>500</v>
      </c>
      <c r="L16" s="23" cm="1">
        <f t="array" aca="1" ref="L16" ca="1">IF(ISBLANK(K16),
INDEX('Assumptions (START HERE)'!$B$23:$E$26,
MATCH(MID(CELL("filename",$A$1),FIND("]",CELL("filename",$A$1))+1,255),'Assumptions (START HERE)'!$B$23:$B$26,0),
MATCH(L$3,'Assumptions (START HERE)'!$B$23:$E$23,0)),K16)</f>
        <v>500</v>
      </c>
      <c r="M16" s="94">
        <v>500</v>
      </c>
      <c r="N16" s="23" cm="1">
        <f t="array" aca="1" ref="N16" ca="1">IF(ISBLANK(M16),
INDEX('Assumptions (START HERE)'!$B$23:$E$26,
MATCH(MID(CELL("filename",$A$1),FIND("]",CELL("filename",$A$1))+1,255),'Assumptions (START HERE)'!$B$23:$B$26,0),
MATCH(N$3,'Assumptions (START HERE)'!$B$23:$E$23,0)),M16)</f>
        <v>500</v>
      </c>
      <c r="P16" s="23" cm="1">
        <f t="array" aca="1" ref="P16" ca="1">_xlfn.IFS($F16&lt;=P$7,0,$G16&gt;P$7,0,AND(P$7&gt;$G16,P$7&lt;$H16),$J16/12*0.5,$H16&lt;P$7,$J16/12)</f>
        <v>41.666666666666664</v>
      </c>
      <c r="Q16" s="23" cm="1">
        <f t="array" aca="1" ref="Q16" ca="1">_xlfn.IFS($F16&lt;=Q$7,0,$G16&gt;Q$7,0,AND(Q$7&gt;$G16,Q$7&lt;$H16),$J16/12*0.5,$H16&lt;Q$7,$J16/12)</f>
        <v>41.666666666666664</v>
      </c>
      <c r="R16" s="23" cm="1">
        <f t="array" aca="1" ref="R16" ca="1">_xlfn.IFS($F16&lt;=R$7,0,$G16&gt;R$7,0,AND(R$7&gt;$G16,R$7&lt;$H16),$J16/12*0.5,$H16&lt;R$7,$J16/12)</f>
        <v>41.666666666666664</v>
      </c>
      <c r="S16" s="23" cm="1">
        <f t="array" aca="1" ref="S16" ca="1">_xlfn.IFS($F16&lt;=S$7,0,$G16&gt;S$7,0,AND(S$7&gt;$G16,S$7&lt;$H16),$J16/12*0.5,$H16&lt;S$7,$J16/12)</f>
        <v>41.666666666666664</v>
      </c>
      <c r="T16" s="23" cm="1">
        <f t="array" aca="1" ref="T16" ca="1">_xlfn.IFS($F16&lt;=T$7,0,$G16&gt;T$7,0,AND(T$7&gt;$G16,T$7&lt;$H16),$J16/12*0.5,$H16&lt;T$7,$J16/12)</f>
        <v>41.666666666666664</v>
      </c>
      <c r="U16" s="23" cm="1">
        <f t="array" aca="1" ref="U16" ca="1">_xlfn.IFS($F16&lt;=U$7,0,$G16&gt;U$7,0,AND(U$7&gt;$G16,U$7&lt;$H16),$J16/12*0.5,$H16&lt;U$7,$J16/12)</f>
        <v>41.666666666666664</v>
      </c>
      <c r="V16" s="23" cm="1">
        <f t="array" aca="1" ref="V16" ca="1">_xlfn.IFS($F16&lt;=V$7,0,$G16&gt;V$7,0,AND(V$7&gt;$G16,V$7&lt;$H16),$J16/12*0.5,$H16&lt;V$7,$J16/12)</f>
        <v>41.666666666666664</v>
      </c>
      <c r="W16" s="23" cm="1">
        <f t="array" aca="1" ref="W16" ca="1">_xlfn.IFS($F16&lt;=W$7,0,$G16&gt;W$7,0,AND(W$7&gt;$G16,W$7&lt;$H16),$J16/12*0.5,$H16&lt;W$7,$J16/12)</f>
        <v>41.666666666666664</v>
      </c>
      <c r="X16" s="23" cm="1">
        <f t="array" aca="1" ref="X16" ca="1">_xlfn.IFS($F16&lt;=X$7,0,$G16&gt;X$7,0,AND(X$7&gt;$G16,X$7&lt;$H16),$J16/12*0.5,$H16&lt;X$7,$J16/12)</f>
        <v>41.666666666666664</v>
      </c>
      <c r="Y16" s="23" cm="1">
        <f t="array" aca="1" ref="Y16" ca="1">_xlfn.IFS($F16&lt;=Y$7,0,$G16&gt;Y$7,0,AND(Y$7&gt;$G16,Y$7&lt;$H16),$J16/12*0.5,$H16&lt;Y$7,$J16/12)</f>
        <v>41.666666666666664</v>
      </c>
      <c r="Z16" s="23" cm="1">
        <f t="array" aca="1" ref="Z16" ca="1">_xlfn.IFS($F16&lt;=Z$7,0,$G16&gt;Z$7,0,AND(Z$7&gt;$G16,Z$7&lt;$H16),$J16/12*0.5,$H16&lt;Z$7,$J16/12)</f>
        <v>41.666666666666664</v>
      </c>
      <c r="AA16" s="23" cm="1">
        <f t="array" aca="1" ref="AA16" ca="1">_xlfn.IFS($F16&lt;=AA$7,0,$G16&gt;AA$7,0,AND(AA$7&gt;$G16,AA$7&lt;$H16),$J16/12*0.5,$H16&lt;AA$7,$J16/12)</f>
        <v>41.666666666666664</v>
      </c>
      <c r="AB16" s="23" cm="1">
        <f t="array" aca="1" ref="AB16" ca="1">_xlfn.IFS($F16&lt;=AB$7,0,$G16&gt;AB$7,0,AND(AB$7&gt;$G16,AB$7&lt;$H16),$J16/12*0.5,$H16&lt;AB$7,$J16/12)</f>
        <v>0</v>
      </c>
      <c r="AC16" s="23" cm="1">
        <f t="array" aca="1" ref="AC16" ca="1">_xlfn.IFS($F16&lt;=AC$7,0,$G16&gt;AC$7,0,AND(AC$7&gt;$G16,AC$7&lt;$H16),$L16/12*0.5,$H16&lt;AC$7,$L16/12)</f>
        <v>0</v>
      </c>
      <c r="AD16" s="23" cm="1">
        <f t="array" aca="1" ref="AD16" ca="1">_xlfn.IFS($F16&lt;=AD$7,0,$G16&gt;AD$7,0,AND(AD$7&gt;$G16,AD$7&lt;$H16),$L16/12*0.5,$H16&lt;AD$7,$L16/12)</f>
        <v>0</v>
      </c>
      <c r="AE16" s="23" cm="1">
        <f t="array" aca="1" ref="AE16" ca="1">_xlfn.IFS($F16&lt;=AE$7,0,$G16&gt;AE$7,0,AND(AE$7&gt;$G16,AE$7&lt;$H16),$L16/12*0.5,$H16&lt;AE$7,$L16/12)</f>
        <v>0</v>
      </c>
      <c r="AF16" s="23" cm="1">
        <f t="array" aca="1" ref="AF16" ca="1">_xlfn.IFS($F16&lt;=AF$7,0,$G16&gt;AF$7,0,AND(AF$7&gt;$G16,AF$7&lt;$H16),$L16/12*0.5,$H16&lt;AF$7,$L16/12)</f>
        <v>0</v>
      </c>
      <c r="AG16" s="23" cm="1">
        <f t="array" aca="1" ref="AG16" ca="1">_xlfn.IFS($F16&lt;=AG$7,0,$G16&gt;AG$7,0,AND(AG$7&gt;$G16,AG$7&lt;$H16),$L16/12*0.5,$H16&lt;AG$7,$L16/12)</f>
        <v>0</v>
      </c>
      <c r="AH16" s="23" cm="1">
        <f t="array" aca="1" ref="AH16" ca="1">_xlfn.IFS($F16&lt;=AH$7,0,$G16&gt;AH$7,0,AND(AH$7&gt;$G16,AH$7&lt;$H16),$L16/12*0.5,$H16&lt;AH$7,$L16/12)</f>
        <v>0</v>
      </c>
      <c r="AI16" s="23" cm="1">
        <f t="array" aca="1" ref="AI16" ca="1">_xlfn.IFS($F16&lt;=AI$7,0,$G16&gt;AI$7,0,AND(AI$7&gt;$G16,AI$7&lt;$H16),$L16/12*0.5,$H16&lt;AI$7,$L16/12)</f>
        <v>0</v>
      </c>
      <c r="AJ16" s="23" cm="1">
        <f t="array" aca="1" ref="AJ16" ca="1">_xlfn.IFS($F16&lt;=AJ$7,0,$G16&gt;AJ$7,0,AND(AJ$7&gt;$G16,AJ$7&lt;$H16),$L16/12*0.5,$H16&lt;AJ$7,$L16/12)</f>
        <v>0</v>
      </c>
      <c r="AK16" s="23" cm="1">
        <f t="array" aca="1" ref="AK16" ca="1">_xlfn.IFS($F16&lt;=AK$7,0,$G16&gt;AK$7,0,AND(AK$7&gt;$G16,AK$7&lt;$H16),$L16/12*0.5,$H16&lt;AK$7,$L16/12)</f>
        <v>0</v>
      </c>
      <c r="AL16" s="23" cm="1">
        <f t="array" aca="1" ref="AL16" ca="1">_xlfn.IFS($F16&lt;=AL$7,0,$G16&gt;AL$7,0,AND(AL$7&gt;$G16,AL$7&lt;$H16),$L16/12*0.5,$H16&lt;AL$7,$L16/12)</f>
        <v>0</v>
      </c>
      <c r="AM16" s="23" cm="1">
        <f t="array" aca="1" ref="AM16" ca="1">_xlfn.IFS($F16&lt;=AM$7,0,$G16&gt;AM$7,0,AND(AM$7&gt;$G16,AM$7&lt;$H16),$L16/12*0.5,$H16&lt;AM$7,$L16/12)</f>
        <v>0</v>
      </c>
      <c r="AN16" s="23" cm="1">
        <f t="array" aca="1" ref="AN16" ca="1">_xlfn.IFS($F16&lt;=AN$7,0,$G16&gt;AN$7,0,AND(AN$7&gt;$G16,AN$7&lt;$H16),$L16/12*0.5,$H16&lt;AN$7,$L16/12)</f>
        <v>0</v>
      </c>
      <c r="AO16" s="23" cm="1">
        <f t="array" aca="1" ref="AO16" ca="1">_xlfn.IFS($F16&lt;=AO$7,0,$G16&gt;AO$7,0,AND(AO$7&gt;$G16,AO$7&lt;$H16),$N16/12*0.5,$H16&lt;AO$7,$N16/12)</f>
        <v>0</v>
      </c>
      <c r="AP16" s="23" cm="1">
        <f t="array" aca="1" ref="AP16" ca="1">_xlfn.IFS($F16&lt;=AP$7,0,$G16&gt;AP$7,0,AND(AP$7&gt;$G16,AP$7&lt;$H16),$N16/12*0.5,$H16&lt;AP$7,$N16/12)</f>
        <v>0</v>
      </c>
      <c r="AQ16" s="23" cm="1">
        <f t="array" aca="1" ref="AQ16" ca="1">_xlfn.IFS($F16&lt;=AQ$7,0,$G16&gt;AQ$7,0,AND(AQ$7&gt;$G16,AQ$7&lt;$H16),$N16/12*0.5,$H16&lt;AQ$7,$N16/12)</f>
        <v>0</v>
      </c>
      <c r="AR16" s="23" cm="1">
        <f t="array" aca="1" ref="AR16" ca="1">_xlfn.IFS($F16&lt;=AR$7,0,$G16&gt;AR$7,0,AND(AR$7&gt;$G16,AR$7&lt;$H16),$N16/12*0.5,$H16&lt;AR$7,$N16/12)</f>
        <v>0</v>
      </c>
      <c r="AS16" s="23" cm="1">
        <f t="array" aca="1" ref="AS16" ca="1">_xlfn.IFS($F16&lt;=AS$7,0,$G16&gt;AS$7,0,AND(AS$7&gt;$G16,AS$7&lt;$H16),$N16/12*0.5,$H16&lt;AS$7,$N16/12)</f>
        <v>0</v>
      </c>
      <c r="AT16" s="23" cm="1">
        <f t="array" aca="1" ref="AT16" ca="1">_xlfn.IFS($F16&lt;=AT$7,0,$G16&gt;AT$7,0,AND(AT$7&gt;$G16,AT$7&lt;$H16),$N16/12*0.5,$H16&lt;AT$7,$N16/12)</f>
        <v>0</v>
      </c>
      <c r="AU16" s="23" cm="1">
        <f t="array" aca="1" ref="AU16" ca="1">_xlfn.IFS($F16&lt;=AU$7,0,$G16&gt;AU$7,0,AND(AU$7&gt;$G16,AU$7&lt;$H16),$N16/12*0.5,$H16&lt;AU$7,$N16/12)</f>
        <v>0</v>
      </c>
      <c r="AV16" s="23" cm="1">
        <f t="array" aca="1" ref="AV16" ca="1">_xlfn.IFS($F16&lt;=AV$7,0,$G16&gt;AV$7,0,AND(AV$7&gt;$G16,AV$7&lt;$H16),$N16/12*0.5,$H16&lt;AV$7,$N16/12)</f>
        <v>0</v>
      </c>
      <c r="AW16" s="23" cm="1">
        <f t="array" aca="1" ref="AW16" ca="1">_xlfn.IFS($F16&lt;=AW$7,0,$G16&gt;AW$7,0,AND(AW$7&gt;$G16,AW$7&lt;$H16),$N16/12*0.5,$H16&lt;AW$7,$N16/12)</f>
        <v>0</v>
      </c>
      <c r="AX16" s="23" cm="1">
        <f t="array" aca="1" ref="AX16" ca="1">_xlfn.IFS($F16&lt;=AX$7,0,$G16&gt;AX$7,0,AND(AX$7&gt;$G16,AX$7&lt;$H16),$N16/12*0.5,$H16&lt;AX$7,$N16/12)</f>
        <v>0</v>
      </c>
      <c r="AY16" s="23" cm="1">
        <f t="array" aca="1" ref="AY16" ca="1">_xlfn.IFS($F16&lt;=AY$7,0,$G16&gt;AY$7,0,AND(AY$7&gt;$G16,AY$7&lt;$H16),$N16/12*0.5,$H16&lt;AY$7,$N16/12)</f>
        <v>0</v>
      </c>
    </row>
    <row r="17" spans="1:51" ht="13" x14ac:dyDescent="0.15">
      <c r="A17" s="47"/>
      <c r="B17" s="87">
        <v>10</v>
      </c>
      <c r="C17" s="87" t="s">
        <v>50</v>
      </c>
      <c r="D17" s="88" t="s">
        <v>15</v>
      </c>
      <c r="E17" s="108">
        <v>44895</v>
      </c>
      <c r="F17" s="108">
        <v>46096</v>
      </c>
      <c r="G17" s="21">
        <f>E17+'Assumptions (START HERE)'!$C$17</f>
        <v>45075</v>
      </c>
      <c r="H17" s="21">
        <f>E17+'Assumptions (START HERE)'!$C$18</f>
        <v>45165</v>
      </c>
      <c r="I17" s="94"/>
      <c r="J17" s="23" cm="1">
        <f t="array" aca="1" ref="J17" ca="1">IF(ISBLANK(I17),
INDEX('Assumptions (START HERE)'!$B$23:$E$26,
MATCH(MID(CELL("filename",$A$1),FIND("]",CELL("filename",$A$1))+1,255),'Assumptions (START HERE)'!$B$23:$B$26,0),
MATCH(J$3,'Assumptions (START HERE)'!$B$23:$E$23,0)),I17)</f>
        <v>1350</v>
      </c>
      <c r="K17" s="94"/>
      <c r="L17" s="23" cm="1">
        <f t="array" aca="1" ref="L17" ca="1">IF(ISBLANK(K17),
INDEX('Assumptions (START HERE)'!$B$23:$E$26,
MATCH(MID(CELL("filename",$A$1),FIND("]",CELL("filename",$A$1))+1,255),'Assumptions (START HERE)'!$B$23:$B$26,0),
MATCH(L$3,'Assumptions (START HERE)'!$B$23:$E$23,0)),K17)</f>
        <v>1450</v>
      </c>
      <c r="M17" s="94"/>
      <c r="N17" s="23" cm="1">
        <f t="array" aca="1" ref="N17" ca="1">IF(ISBLANK(M17),
INDEX('Assumptions (START HERE)'!$B$23:$E$26,
MATCH(MID(CELL("filename",$A$1),FIND("]",CELL("filename",$A$1))+1,255),'Assumptions (START HERE)'!$B$23:$B$26,0),
MATCH(N$3,'Assumptions (START HERE)'!$B$23:$E$23,0)),M17)</f>
        <v>1550</v>
      </c>
      <c r="P17" s="23" cm="1">
        <f t="array" aca="1" ref="P17" ca="1">_xlfn.IFS($F17&lt;=P$7,0,$G17&gt;P$7,0,AND(P$7&gt;$G17,P$7&lt;$H17),$J17/12*0.5,$H17&lt;P$7,$J17/12)</f>
        <v>112.5</v>
      </c>
      <c r="Q17" s="23" cm="1">
        <f t="array" aca="1" ref="Q17" ca="1">_xlfn.IFS($F17&lt;=Q$7,0,$G17&gt;Q$7,0,AND(Q$7&gt;$G17,Q$7&lt;$H17),$J17/12*0.5,$H17&lt;Q$7,$J17/12)</f>
        <v>112.5</v>
      </c>
      <c r="R17" s="23" cm="1">
        <f t="array" aca="1" ref="R17" ca="1">_xlfn.IFS($F17&lt;=R$7,0,$G17&gt;R$7,0,AND(R$7&gt;$G17,R$7&lt;$H17),$J17/12*0.5,$H17&lt;R$7,$J17/12)</f>
        <v>112.5</v>
      </c>
      <c r="S17" s="23" cm="1">
        <f t="array" aca="1" ref="S17" ca="1">_xlfn.IFS($F17&lt;=S$7,0,$G17&gt;S$7,0,AND(S$7&gt;$G17,S$7&lt;$H17),$J17/12*0.5,$H17&lt;S$7,$J17/12)</f>
        <v>112.5</v>
      </c>
      <c r="T17" s="23" cm="1">
        <f t="array" aca="1" ref="T17" ca="1">_xlfn.IFS($F17&lt;=T$7,0,$G17&gt;T$7,0,AND(T$7&gt;$G17,T$7&lt;$H17),$J17/12*0.5,$H17&lt;T$7,$J17/12)</f>
        <v>112.5</v>
      </c>
      <c r="U17" s="23" cm="1">
        <f t="array" aca="1" ref="U17" ca="1">_xlfn.IFS($F17&lt;=U$7,0,$G17&gt;U$7,0,AND(U$7&gt;$G17,U$7&lt;$H17),$J17/12*0.5,$H17&lt;U$7,$J17/12)</f>
        <v>112.5</v>
      </c>
      <c r="V17" s="23" cm="1">
        <f t="array" aca="1" ref="V17" ca="1">_xlfn.IFS($F17&lt;=V$7,0,$G17&gt;V$7,0,AND(V$7&gt;$G17,V$7&lt;$H17),$J17/12*0.5,$H17&lt;V$7,$J17/12)</f>
        <v>112.5</v>
      </c>
      <c r="W17" s="23" cm="1">
        <f t="array" aca="1" ref="W17" ca="1">_xlfn.IFS($F17&lt;=W$7,0,$G17&gt;W$7,0,AND(W$7&gt;$G17,W$7&lt;$H17),$J17/12*0.5,$H17&lt;W$7,$J17/12)</f>
        <v>112.5</v>
      </c>
      <c r="X17" s="23" cm="1">
        <f t="array" aca="1" ref="X17" ca="1">_xlfn.IFS($F17&lt;=X$7,0,$G17&gt;X$7,0,AND(X$7&gt;$G17,X$7&lt;$H17),$J17/12*0.5,$H17&lt;X$7,$J17/12)</f>
        <v>112.5</v>
      </c>
      <c r="Y17" s="23" cm="1">
        <f t="array" aca="1" ref="Y17" ca="1">_xlfn.IFS($F17&lt;=Y$7,0,$G17&gt;Y$7,0,AND(Y$7&gt;$G17,Y$7&lt;$H17),$J17/12*0.5,$H17&lt;Y$7,$J17/12)</f>
        <v>112.5</v>
      </c>
      <c r="Z17" s="23" cm="1">
        <f t="array" aca="1" ref="Z17" ca="1">_xlfn.IFS($F17&lt;=Z$7,0,$G17&gt;Z$7,0,AND(Z$7&gt;$G17,Z$7&lt;$H17),$J17/12*0.5,$H17&lt;Z$7,$J17/12)</f>
        <v>112.5</v>
      </c>
      <c r="AA17" s="23" cm="1">
        <f t="array" aca="1" ref="AA17" ca="1">_xlfn.IFS($F17&lt;=AA$7,0,$G17&gt;AA$7,0,AND(AA$7&gt;$G17,AA$7&lt;$H17),$J17/12*0.5,$H17&lt;AA$7,$J17/12)</f>
        <v>112.5</v>
      </c>
      <c r="AB17" s="23" cm="1">
        <f t="array" aca="1" ref="AB17" ca="1">_xlfn.IFS($F17&lt;=AB$7,0,$G17&gt;AB$7,0,AND(AB$7&gt;$G17,AB$7&lt;$H17),$J17/12*0.5,$H17&lt;AB$7,$J17/12)</f>
        <v>112.5</v>
      </c>
      <c r="AC17" s="23" cm="1">
        <f t="array" aca="1" ref="AC17" ca="1">_xlfn.IFS($F17&lt;=AC$7,0,$G17&gt;AC$7,0,AND(AC$7&gt;$G17,AC$7&lt;$H17),$L17/12*0.5,$H17&lt;AC$7,$L17/12)</f>
        <v>120.83333333333333</v>
      </c>
      <c r="AD17" s="23" cm="1">
        <f t="array" aca="1" ref="AD17" ca="1">_xlfn.IFS($F17&lt;=AD$7,0,$G17&gt;AD$7,0,AND(AD$7&gt;$G17,AD$7&lt;$H17),$L17/12*0.5,$H17&lt;AD$7,$L17/12)</f>
        <v>120.83333333333333</v>
      </c>
      <c r="AE17" s="23" cm="1">
        <f t="array" aca="1" ref="AE17" ca="1">_xlfn.IFS($F17&lt;=AE$7,0,$G17&gt;AE$7,0,AND(AE$7&gt;$G17,AE$7&lt;$H17),$L17/12*0.5,$H17&lt;AE$7,$L17/12)</f>
        <v>0</v>
      </c>
      <c r="AF17" s="23" cm="1">
        <f t="array" aca="1" ref="AF17" ca="1">_xlfn.IFS($F17&lt;=AF$7,0,$G17&gt;AF$7,0,AND(AF$7&gt;$G17,AF$7&lt;$H17),$L17/12*0.5,$H17&lt;AF$7,$L17/12)</f>
        <v>0</v>
      </c>
      <c r="AG17" s="23" cm="1">
        <f t="array" aca="1" ref="AG17" ca="1">_xlfn.IFS($F17&lt;=AG$7,0,$G17&gt;AG$7,0,AND(AG$7&gt;$G17,AG$7&lt;$H17),$L17/12*0.5,$H17&lt;AG$7,$L17/12)</f>
        <v>0</v>
      </c>
      <c r="AH17" s="23" cm="1">
        <f t="array" aca="1" ref="AH17" ca="1">_xlfn.IFS($F17&lt;=AH$7,0,$G17&gt;AH$7,0,AND(AH$7&gt;$G17,AH$7&lt;$H17),$L17/12*0.5,$H17&lt;AH$7,$L17/12)</f>
        <v>0</v>
      </c>
      <c r="AI17" s="23" cm="1">
        <f t="array" aca="1" ref="AI17" ca="1">_xlfn.IFS($F17&lt;=AI$7,0,$G17&gt;AI$7,0,AND(AI$7&gt;$G17,AI$7&lt;$H17),$L17/12*0.5,$H17&lt;AI$7,$L17/12)</f>
        <v>0</v>
      </c>
      <c r="AJ17" s="23" cm="1">
        <f t="array" aca="1" ref="AJ17" ca="1">_xlfn.IFS($F17&lt;=AJ$7,0,$G17&gt;AJ$7,0,AND(AJ$7&gt;$G17,AJ$7&lt;$H17),$L17/12*0.5,$H17&lt;AJ$7,$L17/12)</f>
        <v>0</v>
      </c>
      <c r="AK17" s="23" cm="1">
        <f t="array" aca="1" ref="AK17" ca="1">_xlfn.IFS($F17&lt;=AK$7,0,$G17&gt;AK$7,0,AND(AK$7&gt;$G17,AK$7&lt;$H17),$L17/12*0.5,$H17&lt;AK$7,$L17/12)</f>
        <v>0</v>
      </c>
      <c r="AL17" s="23" cm="1">
        <f t="array" aca="1" ref="AL17" ca="1">_xlfn.IFS($F17&lt;=AL$7,0,$G17&gt;AL$7,0,AND(AL$7&gt;$G17,AL$7&lt;$H17),$L17/12*0.5,$H17&lt;AL$7,$L17/12)</f>
        <v>0</v>
      </c>
      <c r="AM17" s="23" cm="1">
        <f t="array" aca="1" ref="AM17" ca="1">_xlfn.IFS($F17&lt;=AM$7,0,$G17&gt;AM$7,0,AND(AM$7&gt;$G17,AM$7&lt;$H17),$L17/12*0.5,$H17&lt;AM$7,$L17/12)</f>
        <v>0</v>
      </c>
      <c r="AN17" s="23" cm="1">
        <f t="array" aca="1" ref="AN17" ca="1">_xlfn.IFS($F17&lt;=AN$7,0,$G17&gt;AN$7,0,AND(AN$7&gt;$G17,AN$7&lt;$H17),$L17/12*0.5,$H17&lt;AN$7,$L17/12)</f>
        <v>0</v>
      </c>
      <c r="AO17" s="23" cm="1">
        <f t="array" aca="1" ref="AO17" ca="1">_xlfn.IFS($F17&lt;=AO$7,0,$G17&gt;AO$7,0,AND(AO$7&gt;$G17,AO$7&lt;$H17),$N17/12*0.5,$H17&lt;AO$7,$N17/12)</f>
        <v>0</v>
      </c>
      <c r="AP17" s="23" cm="1">
        <f t="array" aca="1" ref="AP17" ca="1">_xlfn.IFS($F17&lt;=AP$7,0,$G17&gt;AP$7,0,AND(AP$7&gt;$G17,AP$7&lt;$H17),$N17/12*0.5,$H17&lt;AP$7,$N17/12)</f>
        <v>0</v>
      </c>
      <c r="AQ17" s="23" cm="1">
        <f t="array" aca="1" ref="AQ17" ca="1">_xlfn.IFS($F17&lt;=AQ$7,0,$G17&gt;AQ$7,0,AND(AQ$7&gt;$G17,AQ$7&lt;$H17),$N17/12*0.5,$H17&lt;AQ$7,$N17/12)</f>
        <v>0</v>
      </c>
      <c r="AR17" s="23" cm="1">
        <f t="array" aca="1" ref="AR17" ca="1">_xlfn.IFS($F17&lt;=AR$7,0,$G17&gt;AR$7,0,AND(AR$7&gt;$G17,AR$7&lt;$H17),$N17/12*0.5,$H17&lt;AR$7,$N17/12)</f>
        <v>0</v>
      </c>
      <c r="AS17" s="23" cm="1">
        <f t="array" aca="1" ref="AS17" ca="1">_xlfn.IFS($F17&lt;=AS$7,0,$G17&gt;AS$7,0,AND(AS$7&gt;$G17,AS$7&lt;$H17),$N17/12*0.5,$H17&lt;AS$7,$N17/12)</f>
        <v>0</v>
      </c>
      <c r="AT17" s="23" cm="1">
        <f t="array" aca="1" ref="AT17" ca="1">_xlfn.IFS($F17&lt;=AT$7,0,$G17&gt;AT$7,0,AND(AT$7&gt;$G17,AT$7&lt;$H17),$N17/12*0.5,$H17&lt;AT$7,$N17/12)</f>
        <v>0</v>
      </c>
      <c r="AU17" s="23" cm="1">
        <f t="array" aca="1" ref="AU17" ca="1">_xlfn.IFS($F17&lt;=AU$7,0,$G17&gt;AU$7,0,AND(AU$7&gt;$G17,AU$7&lt;$H17),$N17/12*0.5,$H17&lt;AU$7,$N17/12)</f>
        <v>0</v>
      </c>
      <c r="AV17" s="23" cm="1">
        <f t="array" aca="1" ref="AV17" ca="1">_xlfn.IFS($F17&lt;=AV$7,0,$G17&gt;AV$7,0,AND(AV$7&gt;$G17,AV$7&lt;$H17),$N17/12*0.5,$H17&lt;AV$7,$N17/12)</f>
        <v>0</v>
      </c>
      <c r="AW17" s="23" cm="1">
        <f t="array" aca="1" ref="AW17" ca="1">_xlfn.IFS($F17&lt;=AW$7,0,$G17&gt;AW$7,0,AND(AW$7&gt;$G17,AW$7&lt;$H17),$N17/12*0.5,$H17&lt;AW$7,$N17/12)</f>
        <v>0</v>
      </c>
      <c r="AX17" s="23" cm="1">
        <f t="array" aca="1" ref="AX17" ca="1">_xlfn.IFS($F17&lt;=AX$7,0,$G17&gt;AX$7,0,AND(AX$7&gt;$G17,AX$7&lt;$H17),$N17/12*0.5,$H17&lt;AX$7,$N17/12)</f>
        <v>0</v>
      </c>
      <c r="AY17" s="23" cm="1">
        <f t="array" aca="1" ref="AY17" ca="1">_xlfn.IFS($F17&lt;=AY$7,0,$G17&gt;AY$7,0,AND(AY$7&gt;$G17,AY$7&lt;$H17),$N17/12*0.5,$H17&lt;AY$7,$N17/12)</f>
        <v>0</v>
      </c>
    </row>
    <row r="18" spans="1:51" ht="13" x14ac:dyDescent="0.15">
      <c r="A18" s="47"/>
      <c r="B18" s="87">
        <v>11</v>
      </c>
      <c r="C18" s="87" t="s">
        <v>51</v>
      </c>
      <c r="D18" s="88" t="s">
        <v>14</v>
      </c>
      <c r="E18" s="108">
        <v>44895</v>
      </c>
      <c r="F18" s="108">
        <v>45976</v>
      </c>
      <c r="G18" s="21">
        <f>E18+'Assumptions (START HERE)'!$C$17</f>
        <v>45075</v>
      </c>
      <c r="H18" s="21">
        <f>E18+'Assumptions (START HERE)'!$C$18</f>
        <v>45165</v>
      </c>
      <c r="I18" s="94"/>
      <c r="J18" s="23" cm="1">
        <f t="array" aca="1" ref="J18" ca="1">IF(ISBLANK(I18),
INDEX('Assumptions (START HERE)'!$B$23:$E$26,
MATCH(MID(CELL("filename",$A$1),FIND("]",CELL("filename",$A$1))+1,255),'Assumptions (START HERE)'!$B$23:$B$26,0),
MATCH(J$3,'Assumptions (START HERE)'!$B$23:$E$23,0)),I18)</f>
        <v>1350</v>
      </c>
      <c r="K18" s="94"/>
      <c r="L18" s="23" cm="1">
        <f t="array" aca="1" ref="L18" ca="1">IF(ISBLANK(K18),
INDEX('Assumptions (START HERE)'!$B$23:$E$26,
MATCH(MID(CELL("filename",$A$1),FIND("]",CELL("filename",$A$1))+1,255),'Assumptions (START HERE)'!$B$23:$B$26,0),
MATCH(L$3,'Assumptions (START HERE)'!$B$23:$E$23,0)),K18)</f>
        <v>1450</v>
      </c>
      <c r="M18" s="94"/>
      <c r="N18" s="23" cm="1">
        <f t="array" aca="1" ref="N18" ca="1">IF(ISBLANK(M18),
INDEX('Assumptions (START HERE)'!$B$23:$E$26,
MATCH(MID(CELL("filename",$A$1),FIND("]",CELL("filename",$A$1))+1,255),'Assumptions (START HERE)'!$B$23:$B$26,0),
MATCH(N$3,'Assumptions (START HERE)'!$B$23:$E$23,0)),M18)</f>
        <v>1550</v>
      </c>
      <c r="P18" s="23" cm="1">
        <f t="array" aca="1" ref="P18" ca="1">_xlfn.IFS($F18&lt;=P$7,0,$G18&gt;P$7,0,AND(P$7&gt;$G18,P$7&lt;$H18),$J18/12*0.5,$H18&lt;P$7,$J18/12)</f>
        <v>112.5</v>
      </c>
      <c r="Q18" s="23" cm="1">
        <f t="array" aca="1" ref="Q18" ca="1">_xlfn.IFS($F18&lt;=Q$7,0,$G18&gt;Q$7,0,AND(Q$7&gt;$G18,Q$7&lt;$H18),$J18/12*0.5,$H18&lt;Q$7,$J18/12)</f>
        <v>112.5</v>
      </c>
      <c r="R18" s="23" cm="1">
        <f t="array" aca="1" ref="R18" ca="1">_xlfn.IFS($F18&lt;=R$7,0,$G18&gt;R$7,0,AND(R$7&gt;$G18,R$7&lt;$H18),$J18/12*0.5,$H18&lt;R$7,$J18/12)</f>
        <v>112.5</v>
      </c>
      <c r="S18" s="23" cm="1">
        <f t="array" aca="1" ref="S18" ca="1">_xlfn.IFS($F18&lt;=S$7,0,$G18&gt;S$7,0,AND(S$7&gt;$G18,S$7&lt;$H18),$J18/12*0.5,$H18&lt;S$7,$J18/12)</f>
        <v>112.5</v>
      </c>
      <c r="T18" s="23" cm="1">
        <f t="array" aca="1" ref="T18" ca="1">_xlfn.IFS($F18&lt;=T$7,0,$G18&gt;T$7,0,AND(T$7&gt;$G18,T$7&lt;$H18),$J18/12*0.5,$H18&lt;T$7,$J18/12)</f>
        <v>112.5</v>
      </c>
      <c r="U18" s="23" cm="1">
        <f t="array" aca="1" ref="U18" ca="1">_xlfn.IFS($F18&lt;=U$7,0,$G18&gt;U$7,0,AND(U$7&gt;$G18,U$7&lt;$H18),$J18/12*0.5,$H18&lt;U$7,$J18/12)</f>
        <v>112.5</v>
      </c>
      <c r="V18" s="23" cm="1">
        <f t="array" aca="1" ref="V18" ca="1">_xlfn.IFS($F18&lt;=V$7,0,$G18&gt;V$7,0,AND(V$7&gt;$G18,V$7&lt;$H18),$J18/12*0.5,$H18&lt;V$7,$J18/12)</f>
        <v>112.5</v>
      </c>
      <c r="W18" s="23" cm="1">
        <f t="array" aca="1" ref="W18" ca="1">_xlfn.IFS($F18&lt;=W$7,0,$G18&gt;W$7,0,AND(W$7&gt;$G18,W$7&lt;$H18),$J18/12*0.5,$H18&lt;W$7,$J18/12)</f>
        <v>112.5</v>
      </c>
      <c r="X18" s="23" cm="1">
        <f t="array" aca="1" ref="X18" ca="1">_xlfn.IFS($F18&lt;=X$7,0,$G18&gt;X$7,0,AND(X$7&gt;$G18,X$7&lt;$H18),$J18/12*0.5,$H18&lt;X$7,$J18/12)</f>
        <v>112.5</v>
      </c>
      <c r="Y18" s="23" cm="1">
        <f t="array" aca="1" ref="Y18" ca="1">_xlfn.IFS($F18&lt;=Y$7,0,$G18&gt;Y$7,0,AND(Y$7&gt;$G18,Y$7&lt;$H18),$J18/12*0.5,$H18&lt;Y$7,$J18/12)</f>
        <v>112.5</v>
      </c>
      <c r="Z18" s="23" cm="1">
        <f t="array" aca="1" ref="Z18" ca="1">_xlfn.IFS($F18&lt;=Z$7,0,$G18&gt;Z$7,0,AND(Z$7&gt;$G18,Z$7&lt;$H18),$J18/12*0.5,$H18&lt;Z$7,$J18/12)</f>
        <v>112.5</v>
      </c>
      <c r="AA18" s="23" cm="1">
        <f t="array" aca="1" ref="AA18" ca="1">_xlfn.IFS($F18&lt;=AA$7,0,$G18&gt;AA$7,0,AND(AA$7&gt;$G18,AA$7&lt;$H18),$J18/12*0.5,$H18&lt;AA$7,$J18/12)</f>
        <v>0</v>
      </c>
      <c r="AB18" s="23" cm="1">
        <f t="array" aca="1" ref="AB18" ca="1">_xlfn.IFS($F18&lt;=AB$7,0,$G18&gt;AB$7,0,AND(AB$7&gt;$G18,AB$7&lt;$H18),$J18/12*0.5,$H18&lt;AB$7,$J18/12)</f>
        <v>0</v>
      </c>
      <c r="AC18" s="23" cm="1">
        <f t="array" aca="1" ref="AC18" ca="1">_xlfn.IFS($F18&lt;=AC$7,0,$G18&gt;AC$7,0,AND(AC$7&gt;$G18,AC$7&lt;$H18),$L18/12*0.5,$H18&lt;AC$7,$L18/12)</f>
        <v>0</v>
      </c>
      <c r="AD18" s="23" cm="1">
        <f t="array" aca="1" ref="AD18" ca="1">_xlfn.IFS($F18&lt;=AD$7,0,$G18&gt;AD$7,0,AND(AD$7&gt;$G18,AD$7&lt;$H18),$L18/12*0.5,$H18&lt;AD$7,$L18/12)</f>
        <v>0</v>
      </c>
      <c r="AE18" s="23" cm="1">
        <f t="array" aca="1" ref="AE18" ca="1">_xlfn.IFS($F18&lt;=AE$7,0,$G18&gt;AE$7,0,AND(AE$7&gt;$G18,AE$7&lt;$H18),$L18/12*0.5,$H18&lt;AE$7,$L18/12)</f>
        <v>0</v>
      </c>
      <c r="AF18" s="23" cm="1">
        <f t="array" aca="1" ref="AF18" ca="1">_xlfn.IFS($F18&lt;=AF$7,0,$G18&gt;AF$7,0,AND(AF$7&gt;$G18,AF$7&lt;$H18),$L18/12*0.5,$H18&lt;AF$7,$L18/12)</f>
        <v>0</v>
      </c>
      <c r="AG18" s="23" cm="1">
        <f t="array" aca="1" ref="AG18" ca="1">_xlfn.IFS($F18&lt;=AG$7,0,$G18&gt;AG$7,0,AND(AG$7&gt;$G18,AG$7&lt;$H18),$L18/12*0.5,$H18&lt;AG$7,$L18/12)</f>
        <v>0</v>
      </c>
      <c r="AH18" s="23" cm="1">
        <f t="array" aca="1" ref="AH18" ca="1">_xlfn.IFS($F18&lt;=AH$7,0,$G18&gt;AH$7,0,AND(AH$7&gt;$G18,AH$7&lt;$H18),$L18/12*0.5,$H18&lt;AH$7,$L18/12)</f>
        <v>0</v>
      </c>
      <c r="AI18" s="23" cm="1">
        <f t="array" aca="1" ref="AI18" ca="1">_xlfn.IFS($F18&lt;=AI$7,0,$G18&gt;AI$7,0,AND(AI$7&gt;$G18,AI$7&lt;$H18),$L18/12*0.5,$H18&lt;AI$7,$L18/12)</f>
        <v>0</v>
      </c>
      <c r="AJ18" s="23" cm="1">
        <f t="array" aca="1" ref="AJ18" ca="1">_xlfn.IFS($F18&lt;=AJ$7,0,$G18&gt;AJ$7,0,AND(AJ$7&gt;$G18,AJ$7&lt;$H18),$L18/12*0.5,$H18&lt;AJ$7,$L18/12)</f>
        <v>0</v>
      </c>
      <c r="AK18" s="23" cm="1">
        <f t="array" aca="1" ref="AK18" ca="1">_xlfn.IFS($F18&lt;=AK$7,0,$G18&gt;AK$7,0,AND(AK$7&gt;$G18,AK$7&lt;$H18),$L18/12*0.5,$H18&lt;AK$7,$L18/12)</f>
        <v>0</v>
      </c>
      <c r="AL18" s="23" cm="1">
        <f t="array" aca="1" ref="AL18" ca="1">_xlfn.IFS($F18&lt;=AL$7,0,$G18&gt;AL$7,0,AND(AL$7&gt;$G18,AL$7&lt;$H18),$L18/12*0.5,$H18&lt;AL$7,$L18/12)</f>
        <v>0</v>
      </c>
      <c r="AM18" s="23" cm="1">
        <f t="array" aca="1" ref="AM18" ca="1">_xlfn.IFS($F18&lt;=AM$7,0,$G18&gt;AM$7,0,AND(AM$7&gt;$G18,AM$7&lt;$H18),$L18/12*0.5,$H18&lt;AM$7,$L18/12)</f>
        <v>0</v>
      </c>
      <c r="AN18" s="23" cm="1">
        <f t="array" aca="1" ref="AN18" ca="1">_xlfn.IFS($F18&lt;=AN$7,0,$G18&gt;AN$7,0,AND(AN$7&gt;$G18,AN$7&lt;$H18),$L18/12*0.5,$H18&lt;AN$7,$L18/12)</f>
        <v>0</v>
      </c>
      <c r="AO18" s="23" cm="1">
        <f t="array" aca="1" ref="AO18" ca="1">_xlfn.IFS($F18&lt;=AO$7,0,$G18&gt;AO$7,0,AND(AO$7&gt;$G18,AO$7&lt;$H18),$N18/12*0.5,$H18&lt;AO$7,$N18/12)</f>
        <v>0</v>
      </c>
      <c r="AP18" s="23" cm="1">
        <f t="array" aca="1" ref="AP18" ca="1">_xlfn.IFS($F18&lt;=AP$7,0,$G18&gt;AP$7,0,AND(AP$7&gt;$G18,AP$7&lt;$H18),$N18/12*0.5,$H18&lt;AP$7,$N18/12)</f>
        <v>0</v>
      </c>
      <c r="AQ18" s="23" cm="1">
        <f t="array" aca="1" ref="AQ18" ca="1">_xlfn.IFS($F18&lt;=AQ$7,0,$G18&gt;AQ$7,0,AND(AQ$7&gt;$G18,AQ$7&lt;$H18),$N18/12*0.5,$H18&lt;AQ$7,$N18/12)</f>
        <v>0</v>
      </c>
      <c r="AR18" s="23" cm="1">
        <f t="array" aca="1" ref="AR18" ca="1">_xlfn.IFS($F18&lt;=AR$7,0,$G18&gt;AR$7,0,AND(AR$7&gt;$G18,AR$7&lt;$H18),$N18/12*0.5,$H18&lt;AR$7,$N18/12)</f>
        <v>0</v>
      </c>
      <c r="AS18" s="23" cm="1">
        <f t="array" aca="1" ref="AS18" ca="1">_xlfn.IFS($F18&lt;=AS$7,0,$G18&gt;AS$7,0,AND(AS$7&gt;$G18,AS$7&lt;$H18),$N18/12*0.5,$H18&lt;AS$7,$N18/12)</f>
        <v>0</v>
      </c>
      <c r="AT18" s="23" cm="1">
        <f t="array" aca="1" ref="AT18" ca="1">_xlfn.IFS($F18&lt;=AT$7,0,$G18&gt;AT$7,0,AND(AT$7&gt;$G18,AT$7&lt;$H18),$N18/12*0.5,$H18&lt;AT$7,$N18/12)</f>
        <v>0</v>
      </c>
      <c r="AU18" s="23" cm="1">
        <f t="array" aca="1" ref="AU18" ca="1">_xlfn.IFS($F18&lt;=AU$7,0,$G18&gt;AU$7,0,AND(AU$7&gt;$G18,AU$7&lt;$H18),$N18/12*0.5,$H18&lt;AU$7,$N18/12)</f>
        <v>0</v>
      </c>
      <c r="AV18" s="23" cm="1">
        <f t="array" aca="1" ref="AV18" ca="1">_xlfn.IFS($F18&lt;=AV$7,0,$G18&gt;AV$7,0,AND(AV$7&gt;$G18,AV$7&lt;$H18),$N18/12*0.5,$H18&lt;AV$7,$N18/12)</f>
        <v>0</v>
      </c>
      <c r="AW18" s="23" cm="1">
        <f t="array" aca="1" ref="AW18" ca="1">_xlfn.IFS($F18&lt;=AW$7,0,$G18&gt;AW$7,0,AND(AW$7&gt;$G18,AW$7&lt;$H18),$N18/12*0.5,$H18&lt;AW$7,$N18/12)</f>
        <v>0</v>
      </c>
      <c r="AX18" s="23" cm="1">
        <f t="array" aca="1" ref="AX18" ca="1">_xlfn.IFS($F18&lt;=AX$7,0,$G18&gt;AX$7,0,AND(AX$7&gt;$G18,AX$7&lt;$H18),$N18/12*0.5,$H18&lt;AX$7,$N18/12)</f>
        <v>0</v>
      </c>
      <c r="AY18" s="23" cm="1">
        <f t="array" aca="1" ref="AY18" ca="1">_xlfn.IFS($F18&lt;=AY$7,0,$G18&gt;AY$7,0,AND(AY$7&gt;$G18,AY$7&lt;$H18),$N18/12*0.5,$H18&lt;AY$7,$N18/12)</f>
        <v>0</v>
      </c>
    </row>
    <row r="19" spans="1:51" ht="13" x14ac:dyDescent="0.15">
      <c r="A19" s="47"/>
      <c r="B19" s="87">
        <v>12</v>
      </c>
      <c r="C19" s="87" t="s">
        <v>52</v>
      </c>
      <c r="D19" s="88" t="s">
        <v>15</v>
      </c>
      <c r="E19" s="108">
        <v>44930</v>
      </c>
      <c r="F19" s="108">
        <v>46096</v>
      </c>
      <c r="G19" s="21">
        <f>E19+'Assumptions (START HERE)'!$C$17</f>
        <v>45110</v>
      </c>
      <c r="H19" s="21">
        <f>E19+'Assumptions (START HERE)'!$C$18</f>
        <v>45200</v>
      </c>
      <c r="I19" s="94"/>
      <c r="J19" s="23" cm="1">
        <f t="array" aca="1" ref="J19" ca="1">IF(ISBLANK(I19),
INDEX('Assumptions (START HERE)'!$B$23:$E$26,
MATCH(MID(CELL("filename",$A$1),FIND("]",CELL("filename",$A$1))+1,255),'Assumptions (START HERE)'!$B$23:$B$26,0),
MATCH(J$3,'Assumptions (START HERE)'!$B$23:$E$23,0)),I19)</f>
        <v>1350</v>
      </c>
      <c r="K19" s="94"/>
      <c r="L19" s="23" cm="1">
        <f t="array" aca="1" ref="L19" ca="1">IF(ISBLANK(K19),
INDEX('Assumptions (START HERE)'!$B$23:$E$26,
MATCH(MID(CELL("filename",$A$1),FIND("]",CELL("filename",$A$1))+1,255),'Assumptions (START HERE)'!$B$23:$B$26,0),
MATCH(L$3,'Assumptions (START HERE)'!$B$23:$E$23,0)),K19)</f>
        <v>1450</v>
      </c>
      <c r="M19" s="94"/>
      <c r="N19" s="23" cm="1">
        <f t="array" aca="1" ref="N19" ca="1">IF(ISBLANK(M19),
INDEX('Assumptions (START HERE)'!$B$23:$E$26,
MATCH(MID(CELL("filename",$A$1),FIND("]",CELL("filename",$A$1))+1,255),'Assumptions (START HERE)'!$B$23:$B$26,0),
MATCH(N$3,'Assumptions (START HERE)'!$B$23:$E$23,0)),M19)</f>
        <v>1550</v>
      </c>
      <c r="P19" s="23" cm="1">
        <f t="array" aca="1" ref="P19" ca="1">_xlfn.IFS($F19&lt;=P$7,0,$G19&gt;P$7,0,AND(P$7&gt;$G19,P$7&lt;$H19),$J19/12*0.5,$H19&lt;P$7,$J19/12)</f>
        <v>112.5</v>
      </c>
      <c r="Q19" s="23" cm="1">
        <f t="array" aca="1" ref="Q19" ca="1">_xlfn.IFS($F19&lt;=Q$7,0,$G19&gt;Q$7,0,AND(Q$7&gt;$G19,Q$7&lt;$H19),$J19/12*0.5,$H19&lt;Q$7,$J19/12)</f>
        <v>112.5</v>
      </c>
      <c r="R19" s="23" cm="1">
        <f t="array" aca="1" ref="R19" ca="1">_xlfn.IFS($F19&lt;=R$7,0,$G19&gt;R$7,0,AND(R$7&gt;$G19,R$7&lt;$H19),$J19/12*0.5,$H19&lt;R$7,$J19/12)</f>
        <v>112.5</v>
      </c>
      <c r="S19" s="23" cm="1">
        <f t="array" aca="1" ref="S19" ca="1">_xlfn.IFS($F19&lt;=S$7,0,$G19&gt;S$7,0,AND(S$7&gt;$G19,S$7&lt;$H19),$J19/12*0.5,$H19&lt;S$7,$J19/12)</f>
        <v>112.5</v>
      </c>
      <c r="T19" s="23" cm="1">
        <f t="array" aca="1" ref="T19" ca="1">_xlfn.IFS($F19&lt;=T$7,0,$G19&gt;T$7,0,AND(T$7&gt;$G19,T$7&lt;$H19),$J19/12*0.5,$H19&lt;T$7,$J19/12)</f>
        <v>112.5</v>
      </c>
      <c r="U19" s="23" cm="1">
        <f t="array" aca="1" ref="U19" ca="1">_xlfn.IFS($F19&lt;=U$7,0,$G19&gt;U$7,0,AND(U$7&gt;$G19,U$7&lt;$H19),$J19/12*0.5,$H19&lt;U$7,$J19/12)</f>
        <v>112.5</v>
      </c>
      <c r="V19" s="23" cm="1">
        <f t="array" aca="1" ref="V19" ca="1">_xlfn.IFS($F19&lt;=V$7,0,$G19&gt;V$7,0,AND(V$7&gt;$G19,V$7&lt;$H19),$J19/12*0.5,$H19&lt;V$7,$J19/12)</f>
        <v>112.5</v>
      </c>
      <c r="W19" s="23" cm="1">
        <f t="array" aca="1" ref="W19" ca="1">_xlfn.IFS($F19&lt;=W$7,0,$G19&gt;W$7,0,AND(W$7&gt;$G19,W$7&lt;$H19),$J19/12*0.5,$H19&lt;W$7,$J19/12)</f>
        <v>112.5</v>
      </c>
      <c r="X19" s="23" cm="1">
        <f t="array" aca="1" ref="X19" ca="1">_xlfn.IFS($F19&lt;=X$7,0,$G19&gt;X$7,0,AND(X$7&gt;$G19,X$7&lt;$H19),$J19/12*0.5,$H19&lt;X$7,$J19/12)</f>
        <v>112.5</v>
      </c>
      <c r="Y19" s="23" cm="1">
        <f t="array" aca="1" ref="Y19" ca="1">_xlfn.IFS($F19&lt;=Y$7,0,$G19&gt;Y$7,0,AND(Y$7&gt;$G19,Y$7&lt;$H19),$J19/12*0.5,$H19&lt;Y$7,$J19/12)</f>
        <v>112.5</v>
      </c>
      <c r="Z19" s="23" cm="1">
        <f t="array" aca="1" ref="Z19" ca="1">_xlfn.IFS($F19&lt;=Z$7,0,$G19&gt;Z$7,0,AND(Z$7&gt;$G19,Z$7&lt;$H19),$J19/12*0.5,$H19&lt;Z$7,$J19/12)</f>
        <v>112.5</v>
      </c>
      <c r="AA19" s="23" cm="1">
        <f t="array" aca="1" ref="AA19" ca="1">_xlfn.IFS($F19&lt;=AA$7,0,$G19&gt;AA$7,0,AND(AA$7&gt;$G19,AA$7&lt;$H19),$J19/12*0.5,$H19&lt;AA$7,$J19/12)</f>
        <v>112.5</v>
      </c>
      <c r="AB19" s="23" cm="1">
        <f t="array" aca="1" ref="AB19" ca="1">_xlfn.IFS($F19&lt;=AB$7,0,$G19&gt;AB$7,0,AND(AB$7&gt;$G19,AB$7&lt;$H19),$J19/12*0.5,$H19&lt;AB$7,$J19/12)</f>
        <v>112.5</v>
      </c>
      <c r="AC19" s="23" cm="1">
        <f t="array" aca="1" ref="AC19" ca="1">_xlfn.IFS($F19&lt;=AC$7,0,$G19&gt;AC$7,0,AND(AC$7&gt;$G19,AC$7&lt;$H19),$L19/12*0.5,$H19&lt;AC$7,$L19/12)</f>
        <v>120.83333333333333</v>
      </c>
      <c r="AD19" s="23" cm="1">
        <f t="array" aca="1" ref="AD19" ca="1">_xlfn.IFS($F19&lt;=AD$7,0,$G19&gt;AD$7,0,AND(AD$7&gt;$G19,AD$7&lt;$H19),$L19/12*0.5,$H19&lt;AD$7,$L19/12)</f>
        <v>120.83333333333333</v>
      </c>
      <c r="AE19" s="23" cm="1">
        <f t="array" aca="1" ref="AE19" ca="1">_xlfn.IFS($F19&lt;=AE$7,0,$G19&gt;AE$7,0,AND(AE$7&gt;$G19,AE$7&lt;$H19),$L19/12*0.5,$H19&lt;AE$7,$L19/12)</f>
        <v>0</v>
      </c>
      <c r="AF19" s="23" cm="1">
        <f t="array" aca="1" ref="AF19" ca="1">_xlfn.IFS($F19&lt;=AF$7,0,$G19&gt;AF$7,0,AND(AF$7&gt;$G19,AF$7&lt;$H19),$L19/12*0.5,$H19&lt;AF$7,$L19/12)</f>
        <v>0</v>
      </c>
      <c r="AG19" s="23" cm="1">
        <f t="array" aca="1" ref="AG19" ca="1">_xlfn.IFS($F19&lt;=AG$7,0,$G19&gt;AG$7,0,AND(AG$7&gt;$G19,AG$7&lt;$H19),$L19/12*0.5,$H19&lt;AG$7,$L19/12)</f>
        <v>0</v>
      </c>
      <c r="AH19" s="23" cm="1">
        <f t="array" aca="1" ref="AH19" ca="1">_xlfn.IFS($F19&lt;=AH$7,0,$G19&gt;AH$7,0,AND(AH$7&gt;$G19,AH$7&lt;$H19),$L19/12*0.5,$H19&lt;AH$7,$L19/12)</f>
        <v>0</v>
      </c>
      <c r="AI19" s="23" cm="1">
        <f t="array" aca="1" ref="AI19" ca="1">_xlfn.IFS($F19&lt;=AI$7,0,$G19&gt;AI$7,0,AND(AI$7&gt;$G19,AI$7&lt;$H19),$L19/12*0.5,$H19&lt;AI$7,$L19/12)</f>
        <v>0</v>
      </c>
      <c r="AJ19" s="23" cm="1">
        <f t="array" aca="1" ref="AJ19" ca="1">_xlfn.IFS($F19&lt;=AJ$7,0,$G19&gt;AJ$7,0,AND(AJ$7&gt;$G19,AJ$7&lt;$H19),$L19/12*0.5,$H19&lt;AJ$7,$L19/12)</f>
        <v>0</v>
      </c>
      <c r="AK19" s="23" cm="1">
        <f t="array" aca="1" ref="AK19" ca="1">_xlfn.IFS($F19&lt;=AK$7,0,$G19&gt;AK$7,0,AND(AK$7&gt;$G19,AK$7&lt;$H19),$L19/12*0.5,$H19&lt;AK$7,$L19/12)</f>
        <v>0</v>
      </c>
      <c r="AL19" s="23" cm="1">
        <f t="array" aca="1" ref="AL19" ca="1">_xlfn.IFS($F19&lt;=AL$7,0,$G19&gt;AL$7,0,AND(AL$7&gt;$G19,AL$7&lt;$H19),$L19/12*0.5,$H19&lt;AL$7,$L19/12)</f>
        <v>0</v>
      </c>
      <c r="AM19" s="23" cm="1">
        <f t="array" aca="1" ref="AM19" ca="1">_xlfn.IFS($F19&lt;=AM$7,0,$G19&gt;AM$7,0,AND(AM$7&gt;$G19,AM$7&lt;$H19),$L19/12*0.5,$H19&lt;AM$7,$L19/12)</f>
        <v>0</v>
      </c>
      <c r="AN19" s="23" cm="1">
        <f t="array" aca="1" ref="AN19" ca="1">_xlfn.IFS($F19&lt;=AN$7,0,$G19&gt;AN$7,0,AND(AN$7&gt;$G19,AN$7&lt;$H19),$L19/12*0.5,$H19&lt;AN$7,$L19/12)</f>
        <v>0</v>
      </c>
      <c r="AO19" s="23" cm="1">
        <f t="array" aca="1" ref="AO19" ca="1">_xlfn.IFS($F19&lt;=AO$7,0,$G19&gt;AO$7,0,AND(AO$7&gt;$G19,AO$7&lt;$H19),$N19/12*0.5,$H19&lt;AO$7,$N19/12)</f>
        <v>0</v>
      </c>
      <c r="AP19" s="23" cm="1">
        <f t="array" aca="1" ref="AP19" ca="1">_xlfn.IFS($F19&lt;=AP$7,0,$G19&gt;AP$7,0,AND(AP$7&gt;$G19,AP$7&lt;$H19),$N19/12*0.5,$H19&lt;AP$7,$N19/12)</f>
        <v>0</v>
      </c>
      <c r="AQ19" s="23" cm="1">
        <f t="array" aca="1" ref="AQ19" ca="1">_xlfn.IFS($F19&lt;=AQ$7,0,$G19&gt;AQ$7,0,AND(AQ$7&gt;$G19,AQ$7&lt;$H19),$N19/12*0.5,$H19&lt;AQ$7,$N19/12)</f>
        <v>0</v>
      </c>
      <c r="AR19" s="23" cm="1">
        <f t="array" aca="1" ref="AR19" ca="1">_xlfn.IFS($F19&lt;=AR$7,0,$G19&gt;AR$7,0,AND(AR$7&gt;$G19,AR$7&lt;$H19),$N19/12*0.5,$H19&lt;AR$7,$N19/12)</f>
        <v>0</v>
      </c>
      <c r="AS19" s="23" cm="1">
        <f t="array" aca="1" ref="AS19" ca="1">_xlfn.IFS($F19&lt;=AS$7,0,$G19&gt;AS$7,0,AND(AS$7&gt;$G19,AS$7&lt;$H19),$N19/12*0.5,$H19&lt;AS$7,$N19/12)</f>
        <v>0</v>
      </c>
      <c r="AT19" s="23" cm="1">
        <f t="array" aca="1" ref="AT19" ca="1">_xlfn.IFS($F19&lt;=AT$7,0,$G19&gt;AT$7,0,AND(AT$7&gt;$G19,AT$7&lt;$H19),$N19/12*0.5,$H19&lt;AT$7,$N19/12)</f>
        <v>0</v>
      </c>
      <c r="AU19" s="23" cm="1">
        <f t="array" aca="1" ref="AU19" ca="1">_xlfn.IFS($F19&lt;=AU$7,0,$G19&gt;AU$7,0,AND(AU$7&gt;$G19,AU$7&lt;$H19),$N19/12*0.5,$H19&lt;AU$7,$N19/12)</f>
        <v>0</v>
      </c>
      <c r="AV19" s="23" cm="1">
        <f t="array" aca="1" ref="AV19" ca="1">_xlfn.IFS($F19&lt;=AV$7,0,$G19&gt;AV$7,0,AND(AV$7&gt;$G19,AV$7&lt;$H19),$N19/12*0.5,$H19&lt;AV$7,$N19/12)</f>
        <v>0</v>
      </c>
      <c r="AW19" s="23" cm="1">
        <f t="array" aca="1" ref="AW19" ca="1">_xlfn.IFS($F19&lt;=AW$7,0,$G19&gt;AW$7,0,AND(AW$7&gt;$G19,AW$7&lt;$H19),$N19/12*0.5,$H19&lt;AW$7,$N19/12)</f>
        <v>0</v>
      </c>
      <c r="AX19" s="23" cm="1">
        <f t="array" aca="1" ref="AX19" ca="1">_xlfn.IFS($F19&lt;=AX$7,0,$G19&gt;AX$7,0,AND(AX$7&gt;$G19,AX$7&lt;$H19),$N19/12*0.5,$H19&lt;AX$7,$N19/12)</f>
        <v>0</v>
      </c>
      <c r="AY19" s="23" cm="1">
        <f t="array" aca="1" ref="AY19" ca="1">_xlfn.IFS($F19&lt;=AY$7,0,$G19&gt;AY$7,0,AND(AY$7&gt;$G19,AY$7&lt;$H19),$N19/12*0.5,$H19&lt;AY$7,$N19/12)</f>
        <v>0</v>
      </c>
    </row>
    <row r="20" spans="1:51" ht="13" x14ac:dyDescent="0.15">
      <c r="A20" s="47"/>
      <c r="B20" s="87">
        <v>13</v>
      </c>
      <c r="C20" s="87" t="s">
        <v>53</v>
      </c>
      <c r="D20" s="88" t="s">
        <v>18</v>
      </c>
      <c r="E20" s="108">
        <v>44986</v>
      </c>
      <c r="F20" s="108">
        <v>46600</v>
      </c>
      <c r="G20" s="21">
        <f>E20+'Assumptions (START HERE)'!$C$17</f>
        <v>45166</v>
      </c>
      <c r="H20" s="21">
        <f>E20+'Assumptions (START HERE)'!$C$18</f>
        <v>45256</v>
      </c>
      <c r="I20" s="94"/>
      <c r="J20" s="23" cm="1">
        <f t="array" aca="1" ref="J20" ca="1">IF(ISBLANK(I20),
INDEX('Assumptions (START HERE)'!$B$23:$E$26,
MATCH(MID(CELL("filename",$A$1),FIND("]",CELL("filename",$A$1))+1,255),'Assumptions (START HERE)'!$B$23:$B$26,0),
MATCH(J$3,'Assumptions (START HERE)'!$B$23:$E$23,0)),I20)</f>
        <v>1350</v>
      </c>
      <c r="K20" s="94"/>
      <c r="L20" s="23" cm="1">
        <f t="array" aca="1" ref="L20" ca="1">IF(ISBLANK(K20),
INDEX('Assumptions (START HERE)'!$B$23:$E$26,
MATCH(MID(CELL("filename",$A$1),FIND("]",CELL("filename",$A$1))+1,255),'Assumptions (START HERE)'!$B$23:$B$26,0),
MATCH(L$3,'Assumptions (START HERE)'!$B$23:$E$23,0)),K20)</f>
        <v>1450</v>
      </c>
      <c r="M20" s="94"/>
      <c r="N20" s="23" cm="1">
        <f t="array" aca="1" ref="N20" ca="1">IF(ISBLANK(M20),
INDEX('Assumptions (START HERE)'!$B$23:$E$26,
MATCH(MID(CELL("filename",$A$1),FIND("]",CELL("filename",$A$1))+1,255),'Assumptions (START HERE)'!$B$23:$B$26,0),
MATCH(N$3,'Assumptions (START HERE)'!$B$23:$E$23,0)),M20)</f>
        <v>1550</v>
      </c>
      <c r="P20" s="23" cm="1">
        <f t="array" aca="1" ref="P20" ca="1">_xlfn.IFS($F20&lt;=P$7,0,$G20&gt;P$7,0,AND(P$7&gt;$G20,P$7&lt;$H20),$J20/12*0.5,$H20&lt;P$7,$J20/12)</f>
        <v>112.5</v>
      </c>
      <c r="Q20" s="23" cm="1">
        <f t="array" aca="1" ref="Q20" ca="1">_xlfn.IFS($F20&lt;=Q$7,0,$G20&gt;Q$7,0,AND(Q$7&gt;$G20,Q$7&lt;$H20),$J20/12*0.5,$H20&lt;Q$7,$J20/12)</f>
        <v>112.5</v>
      </c>
      <c r="R20" s="23" cm="1">
        <f t="array" aca="1" ref="R20" ca="1">_xlfn.IFS($F20&lt;=R$7,0,$G20&gt;R$7,0,AND(R$7&gt;$G20,R$7&lt;$H20),$J20/12*0.5,$H20&lt;R$7,$J20/12)</f>
        <v>112.5</v>
      </c>
      <c r="S20" s="23" cm="1">
        <f t="array" aca="1" ref="S20" ca="1">_xlfn.IFS($F20&lt;=S$7,0,$G20&gt;S$7,0,AND(S$7&gt;$G20,S$7&lt;$H20),$J20/12*0.5,$H20&lt;S$7,$J20/12)</f>
        <v>112.5</v>
      </c>
      <c r="T20" s="23" cm="1">
        <f t="array" aca="1" ref="T20" ca="1">_xlfn.IFS($F20&lt;=T$7,0,$G20&gt;T$7,0,AND(T$7&gt;$G20,T$7&lt;$H20),$J20/12*0.5,$H20&lt;T$7,$J20/12)</f>
        <v>112.5</v>
      </c>
      <c r="U20" s="23" cm="1">
        <f t="array" aca="1" ref="U20" ca="1">_xlfn.IFS($F20&lt;=U$7,0,$G20&gt;U$7,0,AND(U$7&gt;$G20,U$7&lt;$H20),$J20/12*0.5,$H20&lt;U$7,$J20/12)</f>
        <v>112.5</v>
      </c>
      <c r="V20" s="23" cm="1">
        <f t="array" aca="1" ref="V20" ca="1">_xlfn.IFS($F20&lt;=V$7,0,$G20&gt;V$7,0,AND(V$7&gt;$G20,V$7&lt;$H20),$J20/12*0.5,$H20&lt;V$7,$J20/12)</f>
        <v>112.5</v>
      </c>
      <c r="W20" s="23" cm="1">
        <f t="array" aca="1" ref="W20" ca="1">_xlfn.IFS($F20&lt;=W$7,0,$G20&gt;W$7,0,AND(W$7&gt;$G20,W$7&lt;$H20),$J20/12*0.5,$H20&lt;W$7,$J20/12)</f>
        <v>112.5</v>
      </c>
      <c r="X20" s="23" cm="1">
        <f t="array" aca="1" ref="X20" ca="1">_xlfn.IFS($F20&lt;=X$7,0,$G20&gt;X$7,0,AND(X$7&gt;$G20,X$7&lt;$H20),$J20/12*0.5,$H20&lt;X$7,$J20/12)</f>
        <v>112.5</v>
      </c>
      <c r="Y20" s="23" cm="1">
        <f t="array" aca="1" ref="Y20" ca="1">_xlfn.IFS($F20&lt;=Y$7,0,$G20&gt;Y$7,0,AND(Y$7&gt;$G20,Y$7&lt;$H20),$J20/12*0.5,$H20&lt;Y$7,$J20/12)</f>
        <v>112.5</v>
      </c>
      <c r="Z20" s="23" cm="1">
        <f t="array" aca="1" ref="Z20" ca="1">_xlfn.IFS($F20&lt;=Z$7,0,$G20&gt;Z$7,0,AND(Z$7&gt;$G20,Z$7&lt;$H20),$J20/12*0.5,$H20&lt;Z$7,$J20/12)</f>
        <v>112.5</v>
      </c>
      <c r="AA20" s="23" cm="1">
        <f t="array" aca="1" ref="AA20" ca="1">_xlfn.IFS($F20&lt;=AA$7,0,$G20&gt;AA$7,0,AND(AA$7&gt;$G20,AA$7&lt;$H20),$J20/12*0.5,$H20&lt;AA$7,$J20/12)</f>
        <v>112.5</v>
      </c>
      <c r="AB20" s="23" cm="1">
        <f t="array" aca="1" ref="AB20" ca="1">_xlfn.IFS($F20&lt;=AB$7,0,$G20&gt;AB$7,0,AND(AB$7&gt;$G20,AB$7&lt;$H20),$J20/12*0.5,$H20&lt;AB$7,$J20/12)</f>
        <v>112.5</v>
      </c>
      <c r="AC20" s="23" cm="1">
        <f t="array" aca="1" ref="AC20" ca="1">_xlfn.IFS($F20&lt;=AC$7,0,$G20&gt;AC$7,0,AND(AC$7&gt;$G20,AC$7&lt;$H20),$L20/12*0.5,$H20&lt;AC$7,$L20/12)</f>
        <v>120.83333333333333</v>
      </c>
      <c r="AD20" s="23" cm="1">
        <f t="array" aca="1" ref="AD20" ca="1">_xlfn.IFS($F20&lt;=AD$7,0,$G20&gt;AD$7,0,AND(AD$7&gt;$G20,AD$7&lt;$H20),$L20/12*0.5,$H20&lt;AD$7,$L20/12)</f>
        <v>120.83333333333333</v>
      </c>
      <c r="AE20" s="23" cm="1">
        <f t="array" aca="1" ref="AE20" ca="1">_xlfn.IFS($F20&lt;=AE$7,0,$G20&gt;AE$7,0,AND(AE$7&gt;$G20,AE$7&lt;$H20),$L20/12*0.5,$H20&lt;AE$7,$L20/12)</f>
        <v>120.83333333333333</v>
      </c>
      <c r="AF20" s="23" cm="1">
        <f t="array" aca="1" ref="AF20" ca="1">_xlfn.IFS($F20&lt;=AF$7,0,$G20&gt;AF$7,0,AND(AF$7&gt;$G20,AF$7&lt;$H20),$L20/12*0.5,$H20&lt;AF$7,$L20/12)</f>
        <v>120.83333333333333</v>
      </c>
      <c r="AG20" s="23" cm="1">
        <f t="array" aca="1" ref="AG20" ca="1">_xlfn.IFS($F20&lt;=AG$7,0,$G20&gt;AG$7,0,AND(AG$7&gt;$G20,AG$7&lt;$H20),$L20/12*0.5,$H20&lt;AG$7,$L20/12)</f>
        <v>120.83333333333333</v>
      </c>
      <c r="AH20" s="23" cm="1">
        <f t="array" aca="1" ref="AH20" ca="1">_xlfn.IFS($F20&lt;=AH$7,0,$G20&gt;AH$7,0,AND(AH$7&gt;$G20,AH$7&lt;$H20),$L20/12*0.5,$H20&lt;AH$7,$L20/12)</f>
        <v>120.83333333333333</v>
      </c>
      <c r="AI20" s="23" cm="1">
        <f t="array" aca="1" ref="AI20" ca="1">_xlfn.IFS($F20&lt;=AI$7,0,$G20&gt;AI$7,0,AND(AI$7&gt;$G20,AI$7&lt;$H20),$L20/12*0.5,$H20&lt;AI$7,$L20/12)</f>
        <v>120.83333333333333</v>
      </c>
      <c r="AJ20" s="23" cm="1">
        <f t="array" aca="1" ref="AJ20" ca="1">_xlfn.IFS($F20&lt;=AJ$7,0,$G20&gt;AJ$7,0,AND(AJ$7&gt;$G20,AJ$7&lt;$H20),$L20/12*0.5,$H20&lt;AJ$7,$L20/12)</f>
        <v>120.83333333333333</v>
      </c>
      <c r="AK20" s="23" cm="1">
        <f t="array" aca="1" ref="AK20" ca="1">_xlfn.IFS($F20&lt;=AK$7,0,$G20&gt;AK$7,0,AND(AK$7&gt;$G20,AK$7&lt;$H20),$L20/12*0.5,$H20&lt;AK$7,$L20/12)</f>
        <v>120.83333333333333</v>
      </c>
      <c r="AL20" s="23" cm="1">
        <f t="array" aca="1" ref="AL20" ca="1">_xlfn.IFS($F20&lt;=AL$7,0,$G20&gt;AL$7,0,AND(AL$7&gt;$G20,AL$7&lt;$H20),$L20/12*0.5,$H20&lt;AL$7,$L20/12)</f>
        <v>120.83333333333333</v>
      </c>
      <c r="AM20" s="23" cm="1">
        <f t="array" aca="1" ref="AM20" ca="1">_xlfn.IFS($F20&lt;=AM$7,0,$G20&gt;AM$7,0,AND(AM$7&gt;$G20,AM$7&lt;$H20),$L20/12*0.5,$H20&lt;AM$7,$L20/12)</f>
        <v>120.83333333333333</v>
      </c>
      <c r="AN20" s="23" cm="1">
        <f t="array" aca="1" ref="AN20" ca="1">_xlfn.IFS($F20&lt;=AN$7,0,$G20&gt;AN$7,0,AND(AN$7&gt;$G20,AN$7&lt;$H20),$L20/12*0.5,$H20&lt;AN$7,$L20/12)</f>
        <v>120.83333333333333</v>
      </c>
      <c r="AO20" s="23" cm="1">
        <f t="array" aca="1" ref="AO20" ca="1">_xlfn.IFS($F20&lt;=AO$7,0,$G20&gt;AO$7,0,AND(AO$7&gt;$G20,AO$7&lt;$H20),$N20/12*0.5,$H20&lt;AO$7,$N20/12)</f>
        <v>129.16666666666666</v>
      </c>
      <c r="AP20" s="23" cm="1">
        <f t="array" aca="1" ref="AP20" ca="1">_xlfn.IFS($F20&lt;=AP$7,0,$G20&gt;AP$7,0,AND(AP$7&gt;$G20,AP$7&lt;$H20),$N20/12*0.5,$H20&lt;AP$7,$N20/12)</f>
        <v>129.16666666666666</v>
      </c>
      <c r="AQ20" s="23" cm="1">
        <f t="array" aca="1" ref="AQ20" ca="1">_xlfn.IFS($F20&lt;=AQ$7,0,$G20&gt;AQ$7,0,AND(AQ$7&gt;$G20,AQ$7&lt;$H20),$N20/12*0.5,$H20&lt;AQ$7,$N20/12)</f>
        <v>129.16666666666666</v>
      </c>
      <c r="AR20" s="23" cm="1">
        <f t="array" aca="1" ref="AR20" ca="1">_xlfn.IFS($F20&lt;=AR$7,0,$G20&gt;AR$7,0,AND(AR$7&gt;$G20,AR$7&lt;$H20),$N20/12*0.5,$H20&lt;AR$7,$N20/12)</f>
        <v>129.16666666666666</v>
      </c>
      <c r="AS20" s="23" cm="1">
        <f t="array" aca="1" ref="AS20" ca="1">_xlfn.IFS($F20&lt;=AS$7,0,$G20&gt;AS$7,0,AND(AS$7&gt;$G20,AS$7&lt;$H20),$N20/12*0.5,$H20&lt;AS$7,$N20/12)</f>
        <v>129.16666666666666</v>
      </c>
      <c r="AT20" s="23" cm="1">
        <f t="array" aca="1" ref="AT20" ca="1">_xlfn.IFS($F20&lt;=AT$7,0,$G20&gt;AT$7,0,AND(AT$7&gt;$G20,AT$7&lt;$H20),$N20/12*0.5,$H20&lt;AT$7,$N20/12)</f>
        <v>129.16666666666666</v>
      </c>
      <c r="AU20" s="23" cm="1">
        <f t="array" aca="1" ref="AU20" ca="1">_xlfn.IFS($F20&lt;=AU$7,0,$G20&gt;AU$7,0,AND(AU$7&gt;$G20,AU$7&lt;$H20),$N20/12*0.5,$H20&lt;AU$7,$N20/12)</f>
        <v>0</v>
      </c>
      <c r="AV20" s="23" cm="1">
        <f t="array" aca="1" ref="AV20" ca="1">_xlfn.IFS($F20&lt;=AV$7,0,$G20&gt;AV$7,0,AND(AV$7&gt;$G20,AV$7&lt;$H20),$N20/12*0.5,$H20&lt;AV$7,$N20/12)</f>
        <v>0</v>
      </c>
      <c r="AW20" s="23" cm="1">
        <f t="array" aca="1" ref="AW20" ca="1">_xlfn.IFS($F20&lt;=AW$7,0,$G20&gt;AW$7,0,AND(AW$7&gt;$G20,AW$7&lt;$H20),$N20/12*0.5,$H20&lt;AW$7,$N20/12)</f>
        <v>0</v>
      </c>
      <c r="AX20" s="23" cm="1">
        <f t="array" aca="1" ref="AX20" ca="1">_xlfn.IFS($F20&lt;=AX$7,0,$G20&gt;AX$7,0,AND(AX$7&gt;$G20,AX$7&lt;$H20),$N20/12*0.5,$H20&lt;AX$7,$N20/12)</f>
        <v>0</v>
      </c>
      <c r="AY20" s="23" cm="1">
        <f t="array" aca="1" ref="AY20" ca="1">_xlfn.IFS($F20&lt;=AY$7,0,$G20&gt;AY$7,0,AND(AY$7&gt;$G20,AY$7&lt;$H20),$N20/12*0.5,$H20&lt;AY$7,$N20/12)</f>
        <v>0</v>
      </c>
    </row>
    <row r="21" spans="1:51" ht="13" x14ac:dyDescent="0.15">
      <c r="A21" s="47"/>
      <c r="B21" s="87">
        <v>14</v>
      </c>
      <c r="C21" s="87" t="s">
        <v>54</v>
      </c>
      <c r="D21" s="88" t="s">
        <v>16</v>
      </c>
      <c r="E21" s="108">
        <v>45000</v>
      </c>
      <c r="F21" s="108">
        <v>45702</v>
      </c>
      <c r="G21" s="21">
        <f>E21+'Assumptions (START HERE)'!$C$17</f>
        <v>45180</v>
      </c>
      <c r="H21" s="21">
        <f>E21+'Assumptions (START HERE)'!$C$18</f>
        <v>45270</v>
      </c>
      <c r="I21" s="94"/>
      <c r="J21" s="23" cm="1">
        <f t="array" aca="1" ref="J21" ca="1">IF(ISBLANK(I21),
INDEX('Assumptions (START HERE)'!$B$23:$E$26,
MATCH(MID(CELL("filename",$A$1),FIND("]",CELL("filename",$A$1))+1,255),'Assumptions (START HERE)'!$B$23:$B$26,0),
MATCH(J$3,'Assumptions (START HERE)'!$B$23:$E$23,0)),I21)</f>
        <v>1350</v>
      </c>
      <c r="K21" s="94"/>
      <c r="L21" s="23" cm="1">
        <f t="array" aca="1" ref="L21" ca="1">IF(ISBLANK(K21),
INDEX('Assumptions (START HERE)'!$B$23:$E$26,
MATCH(MID(CELL("filename",$A$1),FIND("]",CELL("filename",$A$1))+1,255),'Assumptions (START HERE)'!$B$23:$B$26,0),
MATCH(L$3,'Assumptions (START HERE)'!$B$23:$E$23,0)),K21)</f>
        <v>1450</v>
      </c>
      <c r="M21" s="94"/>
      <c r="N21" s="23" cm="1">
        <f t="array" aca="1" ref="N21" ca="1">IF(ISBLANK(M21),
INDEX('Assumptions (START HERE)'!$B$23:$E$26,
MATCH(MID(CELL("filename",$A$1),FIND("]",CELL("filename",$A$1))+1,255),'Assumptions (START HERE)'!$B$23:$B$26,0),
MATCH(N$3,'Assumptions (START HERE)'!$B$23:$E$23,0)),M21)</f>
        <v>1550</v>
      </c>
      <c r="P21" s="23" cm="1">
        <f t="array" aca="1" ref="P21" ca="1">_xlfn.IFS($F21&lt;=P$7,0,$G21&gt;P$7,0,AND(P$7&gt;$G21,P$7&lt;$H21),$J21/12*0.5,$H21&lt;P$7,$J21/12)</f>
        <v>112.5</v>
      </c>
      <c r="Q21" s="23" cm="1">
        <f t="array" aca="1" ref="Q21" ca="1">_xlfn.IFS($F21&lt;=Q$7,0,$G21&gt;Q$7,0,AND(Q$7&gt;$G21,Q$7&lt;$H21),$J21/12*0.5,$H21&lt;Q$7,$J21/12)</f>
        <v>112.5</v>
      </c>
      <c r="R21" s="23" cm="1">
        <f t="array" aca="1" ref="R21" ca="1">_xlfn.IFS($F21&lt;=R$7,0,$G21&gt;R$7,0,AND(R$7&gt;$G21,R$7&lt;$H21),$J21/12*0.5,$H21&lt;R$7,$J21/12)</f>
        <v>0</v>
      </c>
      <c r="S21" s="23" cm="1">
        <f t="array" aca="1" ref="S21" ca="1">_xlfn.IFS($F21&lt;=S$7,0,$G21&gt;S$7,0,AND(S$7&gt;$G21,S$7&lt;$H21),$J21/12*0.5,$H21&lt;S$7,$J21/12)</f>
        <v>0</v>
      </c>
      <c r="T21" s="23" cm="1">
        <f t="array" aca="1" ref="T21" ca="1">_xlfn.IFS($F21&lt;=T$7,0,$G21&gt;T$7,0,AND(T$7&gt;$G21,T$7&lt;$H21),$J21/12*0.5,$H21&lt;T$7,$J21/12)</f>
        <v>0</v>
      </c>
      <c r="U21" s="23" cm="1">
        <f t="array" aca="1" ref="U21" ca="1">_xlfn.IFS($F21&lt;=U$7,0,$G21&gt;U$7,0,AND(U$7&gt;$G21,U$7&lt;$H21),$J21/12*0.5,$H21&lt;U$7,$J21/12)</f>
        <v>0</v>
      </c>
      <c r="V21" s="23" cm="1">
        <f t="array" aca="1" ref="V21" ca="1">_xlfn.IFS($F21&lt;=V$7,0,$G21&gt;V$7,0,AND(V$7&gt;$G21,V$7&lt;$H21),$J21/12*0.5,$H21&lt;V$7,$J21/12)</f>
        <v>0</v>
      </c>
      <c r="W21" s="23" cm="1">
        <f t="array" aca="1" ref="W21" ca="1">_xlfn.IFS($F21&lt;=W$7,0,$G21&gt;W$7,0,AND(W$7&gt;$G21,W$7&lt;$H21),$J21/12*0.5,$H21&lt;W$7,$J21/12)</f>
        <v>0</v>
      </c>
      <c r="X21" s="23" cm="1">
        <f t="array" aca="1" ref="X21" ca="1">_xlfn.IFS($F21&lt;=X$7,0,$G21&gt;X$7,0,AND(X$7&gt;$G21,X$7&lt;$H21),$J21/12*0.5,$H21&lt;X$7,$J21/12)</f>
        <v>0</v>
      </c>
      <c r="Y21" s="23" cm="1">
        <f t="array" aca="1" ref="Y21" ca="1">_xlfn.IFS($F21&lt;=Y$7,0,$G21&gt;Y$7,0,AND(Y$7&gt;$G21,Y$7&lt;$H21),$J21/12*0.5,$H21&lt;Y$7,$J21/12)</f>
        <v>0</v>
      </c>
      <c r="Z21" s="23" cm="1">
        <f t="array" aca="1" ref="Z21" ca="1">_xlfn.IFS($F21&lt;=Z$7,0,$G21&gt;Z$7,0,AND(Z$7&gt;$G21,Z$7&lt;$H21),$J21/12*0.5,$H21&lt;Z$7,$J21/12)</f>
        <v>0</v>
      </c>
      <c r="AA21" s="23" cm="1">
        <f t="array" aca="1" ref="AA21" ca="1">_xlfn.IFS($F21&lt;=AA$7,0,$G21&gt;AA$7,0,AND(AA$7&gt;$G21,AA$7&lt;$H21),$J21/12*0.5,$H21&lt;AA$7,$J21/12)</f>
        <v>0</v>
      </c>
      <c r="AB21" s="23" cm="1">
        <f t="array" aca="1" ref="AB21" ca="1">_xlfn.IFS($F21&lt;=AB$7,0,$G21&gt;AB$7,0,AND(AB$7&gt;$G21,AB$7&lt;$H21),$J21/12*0.5,$H21&lt;AB$7,$J21/12)</f>
        <v>0</v>
      </c>
      <c r="AC21" s="23" cm="1">
        <f t="array" aca="1" ref="AC21" ca="1">_xlfn.IFS($F21&lt;=AC$7,0,$G21&gt;AC$7,0,AND(AC$7&gt;$G21,AC$7&lt;$H21),$L21/12*0.5,$H21&lt;AC$7,$L21/12)</f>
        <v>0</v>
      </c>
      <c r="AD21" s="23" cm="1">
        <f t="array" aca="1" ref="AD21" ca="1">_xlfn.IFS($F21&lt;=AD$7,0,$G21&gt;AD$7,0,AND(AD$7&gt;$G21,AD$7&lt;$H21),$L21/12*0.5,$H21&lt;AD$7,$L21/12)</f>
        <v>0</v>
      </c>
      <c r="AE21" s="23" cm="1">
        <f t="array" aca="1" ref="AE21" ca="1">_xlfn.IFS($F21&lt;=AE$7,0,$G21&gt;AE$7,0,AND(AE$7&gt;$G21,AE$7&lt;$H21),$L21/12*0.5,$H21&lt;AE$7,$L21/12)</f>
        <v>0</v>
      </c>
      <c r="AF21" s="23" cm="1">
        <f t="array" aca="1" ref="AF21" ca="1">_xlfn.IFS($F21&lt;=AF$7,0,$G21&gt;AF$7,0,AND(AF$7&gt;$G21,AF$7&lt;$H21),$L21/12*0.5,$H21&lt;AF$7,$L21/12)</f>
        <v>0</v>
      </c>
      <c r="AG21" s="23" cm="1">
        <f t="array" aca="1" ref="AG21" ca="1">_xlfn.IFS($F21&lt;=AG$7,0,$G21&gt;AG$7,0,AND(AG$7&gt;$G21,AG$7&lt;$H21),$L21/12*0.5,$H21&lt;AG$7,$L21/12)</f>
        <v>0</v>
      </c>
      <c r="AH21" s="23" cm="1">
        <f t="array" aca="1" ref="AH21" ca="1">_xlfn.IFS($F21&lt;=AH$7,0,$G21&gt;AH$7,0,AND(AH$7&gt;$G21,AH$7&lt;$H21),$L21/12*0.5,$H21&lt;AH$7,$L21/12)</f>
        <v>0</v>
      </c>
      <c r="AI21" s="23" cm="1">
        <f t="array" aca="1" ref="AI21" ca="1">_xlfn.IFS($F21&lt;=AI$7,0,$G21&gt;AI$7,0,AND(AI$7&gt;$G21,AI$7&lt;$H21),$L21/12*0.5,$H21&lt;AI$7,$L21/12)</f>
        <v>0</v>
      </c>
      <c r="AJ21" s="23" cm="1">
        <f t="array" aca="1" ref="AJ21" ca="1">_xlfn.IFS($F21&lt;=AJ$7,0,$G21&gt;AJ$7,0,AND(AJ$7&gt;$G21,AJ$7&lt;$H21),$L21/12*0.5,$H21&lt;AJ$7,$L21/12)</f>
        <v>0</v>
      </c>
      <c r="AK21" s="23" cm="1">
        <f t="array" aca="1" ref="AK21" ca="1">_xlfn.IFS($F21&lt;=AK$7,0,$G21&gt;AK$7,0,AND(AK$7&gt;$G21,AK$7&lt;$H21),$L21/12*0.5,$H21&lt;AK$7,$L21/12)</f>
        <v>0</v>
      </c>
      <c r="AL21" s="23" cm="1">
        <f t="array" aca="1" ref="AL21" ca="1">_xlfn.IFS($F21&lt;=AL$7,0,$G21&gt;AL$7,0,AND(AL$7&gt;$G21,AL$7&lt;$H21),$L21/12*0.5,$H21&lt;AL$7,$L21/12)</f>
        <v>0</v>
      </c>
      <c r="AM21" s="23" cm="1">
        <f t="array" aca="1" ref="AM21" ca="1">_xlfn.IFS($F21&lt;=AM$7,0,$G21&gt;AM$7,0,AND(AM$7&gt;$G21,AM$7&lt;$H21),$L21/12*0.5,$H21&lt;AM$7,$L21/12)</f>
        <v>0</v>
      </c>
      <c r="AN21" s="23" cm="1">
        <f t="array" aca="1" ref="AN21" ca="1">_xlfn.IFS($F21&lt;=AN$7,0,$G21&gt;AN$7,0,AND(AN$7&gt;$G21,AN$7&lt;$H21),$L21/12*0.5,$H21&lt;AN$7,$L21/12)</f>
        <v>0</v>
      </c>
      <c r="AO21" s="23" cm="1">
        <f t="array" aca="1" ref="AO21" ca="1">_xlfn.IFS($F21&lt;=AO$7,0,$G21&gt;AO$7,0,AND(AO$7&gt;$G21,AO$7&lt;$H21),$N21/12*0.5,$H21&lt;AO$7,$N21/12)</f>
        <v>0</v>
      </c>
      <c r="AP21" s="23" cm="1">
        <f t="array" aca="1" ref="AP21" ca="1">_xlfn.IFS($F21&lt;=AP$7,0,$G21&gt;AP$7,0,AND(AP$7&gt;$G21,AP$7&lt;$H21),$N21/12*0.5,$H21&lt;AP$7,$N21/12)</f>
        <v>0</v>
      </c>
      <c r="AQ21" s="23" cm="1">
        <f t="array" aca="1" ref="AQ21" ca="1">_xlfn.IFS($F21&lt;=AQ$7,0,$G21&gt;AQ$7,0,AND(AQ$7&gt;$G21,AQ$7&lt;$H21),$N21/12*0.5,$H21&lt;AQ$7,$N21/12)</f>
        <v>0</v>
      </c>
      <c r="AR21" s="23" cm="1">
        <f t="array" aca="1" ref="AR21" ca="1">_xlfn.IFS($F21&lt;=AR$7,0,$G21&gt;AR$7,0,AND(AR$7&gt;$G21,AR$7&lt;$H21),$N21/12*0.5,$H21&lt;AR$7,$N21/12)</f>
        <v>0</v>
      </c>
      <c r="AS21" s="23" cm="1">
        <f t="array" aca="1" ref="AS21" ca="1">_xlfn.IFS($F21&lt;=AS$7,0,$G21&gt;AS$7,0,AND(AS$7&gt;$G21,AS$7&lt;$H21),$N21/12*0.5,$H21&lt;AS$7,$N21/12)</f>
        <v>0</v>
      </c>
      <c r="AT21" s="23" cm="1">
        <f t="array" aca="1" ref="AT21" ca="1">_xlfn.IFS($F21&lt;=AT$7,0,$G21&gt;AT$7,0,AND(AT$7&gt;$G21,AT$7&lt;$H21),$N21/12*0.5,$H21&lt;AT$7,$N21/12)</f>
        <v>0</v>
      </c>
      <c r="AU21" s="23" cm="1">
        <f t="array" aca="1" ref="AU21" ca="1">_xlfn.IFS($F21&lt;=AU$7,0,$G21&gt;AU$7,0,AND(AU$7&gt;$G21,AU$7&lt;$H21),$N21/12*0.5,$H21&lt;AU$7,$N21/12)</f>
        <v>0</v>
      </c>
      <c r="AV21" s="23" cm="1">
        <f t="array" aca="1" ref="AV21" ca="1">_xlfn.IFS($F21&lt;=AV$7,0,$G21&gt;AV$7,0,AND(AV$7&gt;$G21,AV$7&lt;$H21),$N21/12*0.5,$H21&lt;AV$7,$N21/12)</f>
        <v>0</v>
      </c>
      <c r="AW21" s="23" cm="1">
        <f t="array" aca="1" ref="AW21" ca="1">_xlfn.IFS($F21&lt;=AW$7,0,$G21&gt;AW$7,0,AND(AW$7&gt;$G21,AW$7&lt;$H21),$N21/12*0.5,$H21&lt;AW$7,$N21/12)</f>
        <v>0</v>
      </c>
      <c r="AX21" s="23" cm="1">
        <f t="array" aca="1" ref="AX21" ca="1">_xlfn.IFS($F21&lt;=AX$7,0,$G21&gt;AX$7,0,AND(AX$7&gt;$G21,AX$7&lt;$H21),$N21/12*0.5,$H21&lt;AX$7,$N21/12)</f>
        <v>0</v>
      </c>
      <c r="AY21" s="23" cm="1">
        <f t="array" aca="1" ref="AY21" ca="1">_xlfn.IFS($F21&lt;=AY$7,0,$G21&gt;AY$7,0,AND(AY$7&gt;$G21,AY$7&lt;$H21),$N21/12*0.5,$H21&lt;AY$7,$N21/12)</f>
        <v>0</v>
      </c>
    </row>
    <row r="22" spans="1:51" ht="13" x14ac:dyDescent="0.15">
      <c r="A22" s="47"/>
      <c r="B22" s="87">
        <v>15</v>
      </c>
      <c r="C22" s="87" t="s">
        <v>55</v>
      </c>
      <c r="D22" s="88" t="s">
        <v>18</v>
      </c>
      <c r="E22" s="108">
        <v>45021</v>
      </c>
      <c r="F22" s="108">
        <v>45702</v>
      </c>
      <c r="G22" s="21">
        <f>E22+'Assumptions (START HERE)'!$C$17</f>
        <v>45201</v>
      </c>
      <c r="H22" s="21">
        <f>E22+'Assumptions (START HERE)'!$C$18</f>
        <v>45291</v>
      </c>
      <c r="I22" s="94"/>
      <c r="J22" s="23" cm="1">
        <f t="array" aca="1" ref="J22" ca="1">IF(ISBLANK(I22),
INDEX('Assumptions (START HERE)'!$B$23:$E$26,
MATCH(MID(CELL("filename",$A$1),FIND("]",CELL("filename",$A$1))+1,255),'Assumptions (START HERE)'!$B$23:$B$26,0),
MATCH(J$3,'Assumptions (START HERE)'!$B$23:$E$23,0)),I22)</f>
        <v>1350</v>
      </c>
      <c r="K22" s="94"/>
      <c r="L22" s="23" cm="1">
        <f t="array" aca="1" ref="L22" ca="1">IF(ISBLANK(K22),
INDEX('Assumptions (START HERE)'!$B$23:$E$26,
MATCH(MID(CELL("filename",$A$1),FIND("]",CELL("filename",$A$1))+1,255),'Assumptions (START HERE)'!$B$23:$B$26,0),
MATCH(L$3,'Assumptions (START HERE)'!$B$23:$E$23,0)),K22)</f>
        <v>1450</v>
      </c>
      <c r="M22" s="94"/>
      <c r="N22" s="23" cm="1">
        <f t="array" aca="1" ref="N22" ca="1">IF(ISBLANK(M22),
INDEX('Assumptions (START HERE)'!$B$23:$E$26,
MATCH(MID(CELL("filename",$A$1),FIND("]",CELL("filename",$A$1))+1,255),'Assumptions (START HERE)'!$B$23:$B$26,0),
MATCH(N$3,'Assumptions (START HERE)'!$B$23:$E$23,0)),M22)</f>
        <v>1550</v>
      </c>
      <c r="P22" s="23" cm="1">
        <f t="array" aca="1" ref="P22" ca="1">_xlfn.IFS($F22&lt;=P$7,0,$G22&gt;P$7,0,AND(P$7&gt;$G22,P$7&lt;$H22),$J22/12*0.5,$H22&lt;P$7,$J22/12)</f>
        <v>112.5</v>
      </c>
      <c r="Q22" s="23" cm="1">
        <f t="array" aca="1" ref="Q22" ca="1">_xlfn.IFS($F22&lt;=Q$7,0,$G22&gt;Q$7,0,AND(Q$7&gt;$G22,Q$7&lt;$H22),$J22/12*0.5,$H22&lt;Q$7,$J22/12)</f>
        <v>112.5</v>
      </c>
      <c r="R22" s="23" cm="1">
        <f t="array" aca="1" ref="R22" ca="1">_xlfn.IFS($F22&lt;=R$7,0,$G22&gt;R$7,0,AND(R$7&gt;$G22,R$7&lt;$H22),$J22/12*0.5,$H22&lt;R$7,$J22/12)</f>
        <v>0</v>
      </c>
      <c r="S22" s="23" cm="1">
        <f t="array" aca="1" ref="S22" ca="1">_xlfn.IFS($F22&lt;=S$7,0,$G22&gt;S$7,0,AND(S$7&gt;$G22,S$7&lt;$H22),$J22/12*0.5,$H22&lt;S$7,$J22/12)</f>
        <v>0</v>
      </c>
      <c r="T22" s="23" cm="1">
        <f t="array" aca="1" ref="T22" ca="1">_xlfn.IFS($F22&lt;=T$7,0,$G22&gt;T$7,0,AND(T$7&gt;$G22,T$7&lt;$H22),$J22/12*0.5,$H22&lt;T$7,$J22/12)</f>
        <v>0</v>
      </c>
      <c r="U22" s="23" cm="1">
        <f t="array" aca="1" ref="U22" ca="1">_xlfn.IFS($F22&lt;=U$7,0,$G22&gt;U$7,0,AND(U$7&gt;$G22,U$7&lt;$H22),$J22/12*0.5,$H22&lt;U$7,$J22/12)</f>
        <v>0</v>
      </c>
      <c r="V22" s="23" cm="1">
        <f t="array" aca="1" ref="V22" ca="1">_xlfn.IFS($F22&lt;=V$7,0,$G22&gt;V$7,0,AND(V$7&gt;$G22,V$7&lt;$H22),$J22/12*0.5,$H22&lt;V$7,$J22/12)</f>
        <v>0</v>
      </c>
      <c r="W22" s="23" cm="1">
        <f t="array" aca="1" ref="W22" ca="1">_xlfn.IFS($F22&lt;=W$7,0,$G22&gt;W$7,0,AND(W$7&gt;$G22,W$7&lt;$H22),$J22/12*0.5,$H22&lt;W$7,$J22/12)</f>
        <v>0</v>
      </c>
      <c r="X22" s="23" cm="1">
        <f t="array" aca="1" ref="X22" ca="1">_xlfn.IFS($F22&lt;=X$7,0,$G22&gt;X$7,0,AND(X$7&gt;$G22,X$7&lt;$H22),$J22/12*0.5,$H22&lt;X$7,$J22/12)</f>
        <v>0</v>
      </c>
      <c r="Y22" s="23" cm="1">
        <f t="array" aca="1" ref="Y22" ca="1">_xlfn.IFS($F22&lt;=Y$7,0,$G22&gt;Y$7,0,AND(Y$7&gt;$G22,Y$7&lt;$H22),$J22/12*0.5,$H22&lt;Y$7,$J22/12)</f>
        <v>0</v>
      </c>
      <c r="Z22" s="23" cm="1">
        <f t="array" aca="1" ref="Z22" ca="1">_xlfn.IFS($F22&lt;=Z$7,0,$G22&gt;Z$7,0,AND(Z$7&gt;$G22,Z$7&lt;$H22),$J22/12*0.5,$H22&lt;Z$7,$J22/12)</f>
        <v>0</v>
      </c>
      <c r="AA22" s="23" cm="1">
        <f t="array" aca="1" ref="AA22" ca="1">_xlfn.IFS($F22&lt;=AA$7,0,$G22&gt;AA$7,0,AND(AA$7&gt;$G22,AA$7&lt;$H22),$J22/12*0.5,$H22&lt;AA$7,$J22/12)</f>
        <v>0</v>
      </c>
      <c r="AB22" s="23" cm="1">
        <f t="array" aca="1" ref="AB22" ca="1">_xlfn.IFS($F22&lt;=AB$7,0,$G22&gt;AB$7,0,AND(AB$7&gt;$G22,AB$7&lt;$H22),$J22/12*0.5,$H22&lt;AB$7,$J22/12)</f>
        <v>0</v>
      </c>
      <c r="AC22" s="23" cm="1">
        <f t="array" aca="1" ref="AC22" ca="1">_xlfn.IFS($F22&lt;=AC$7,0,$G22&gt;AC$7,0,AND(AC$7&gt;$G22,AC$7&lt;$H22),$L22/12*0.5,$H22&lt;AC$7,$L22/12)</f>
        <v>0</v>
      </c>
      <c r="AD22" s="23" cm="1">
        <f t="array" aca="1" ref="AD22" ca="1">_xlfn.IFS($F22&lt;=AD$7,0,$G22&gt;AD$7,0,AND(AD$7&gt;$G22,AD$7&lt;$H22),$L22/12*0.5,$H22&lt;AD$7,$L22/12)</f>
        <v>0</v>
      </c>
      <c r="AE22" s="23" cm="1">
        <f t="array" aca="1" ref="AE22" ca="1">_xlfn.IFS($F22&lt;=AE$7,0,$G22&gt;AE$7,0,AND(AE$7&gt;$G22,AE$7&lt;$H22),$L22/12*0.5,$H22&lt;AE$7,$L22/12)</f>
        <v>0</v>
      </c>
      <c r="AF22" s="23" cm="1">
        <f t="array" aca="1" ref="AF22" ca="1">_xlfn.IFS($F22&lt;=AF$7,0,$G22&gt;AF$7,0,AND(AF$7&gt;$G22,AF$7&lt;$H22),$L22/12*0.5,$H22&lt;AF$7,$L22/12)</f>
        <v>0</v>
      </c>
      <c r="AG22" s="23" cm="1">
        <f t="array" aca="1" ref="AG22" ca="1">_xlfn.IFS($F22&lt;=AG$7,0,$G22&gt;AG$7,0,AND(AG$7&gt;$G22,AG$7&lt;$H22),$L22/12*0.5,$H22&lt;AG$7,$L22/12)</f>
        <v>0</v>
      </c>
      <c r="AH22" s="23" cm="1">
        <f t="array" aca="1" ref="AH22" ca="1">_xlfn.IFS($F22&lt;=AH$7,0,$G22&gt;AH$7,0,AND(AH$7&gt;$G22,AH$7&lt;$H22),$L22/12*0.5,$H22&lt;AH$7,$L22/12)</f>
        <v>0</v>
      </c>
      <c r="AI22" s="23" cm="1">
        <f t="array" aca="1" ref="AI22" ca="1">_xlfn.IFS($F22&lt;=AI$7,0,$G22&gt;AI$7,0,AND(AI$7&gt;$G22,AI$7&lt;$H22),$L22/12*0.5,$H22&lt;AI$7,$L22/12)</f>
        <v>0</v>
      </c>
      <c r="AJ22" s="23" cm="1">
        <f t="array" aca="1" ref="AJ22" ca="1">_xlfn.IFS($F22&lt;=AJ$7,0,$G22&gt;AJ$7,0,AND(AJ$7&gt;$G22,AJ$7&lt;$H22),$L22/12*0.5,$H22&lt;AJ$7,$L22/12)</f>
        <v>0</v>
      </c>
      <c r="AK22" s="23" cm="1">
        <f t="array" aca="1" ref="AK22" ca="1">_xlfn.IFS($F22&lt;=AK$7,0,$G22&gt;AK$7,0,AND(AK$7&gt;$G22,AK$7&lt;$H22),$L22/12*0.5,$H22&lt;AK$7,$L22/12)</f>
        <v>0</v>
      </c>
      <c r="AL22" s="23" cm="1">
        <f t="array" aca="1" ref="AL22" ca="1">_xlfn.IFS($F22&lt;=AL$7,0,$G22&gt;AL$7,0,AND(AL$7&gt;$G22,AL$7&lt;$H22),$L22/12*0.5,$H22&lt;AL$7,$L22/12)</f>
        <v>0</v>
      </c>
      <c r="AM22" s="23" cm="1">
        <f t="array" aca="1" ref="AM22" ca="1">_xlfn.IFS($F22&lt;=AM$7,0,$G22&gt;AM$7,0,AND(AM$7&gt;$G22,AM$7&lt;$H22),$L22/12*0.5,$H22&lt;AM$7,$L22/12)</f>
        <v>0</v>
      </c>
      <c r="AN22" s="23" cm="1">
        <f t="array" aca="1" ref="AN22" ca="1">_xlfn.IFS($F22&lt;=AN$7,0,$G22&gt;AN$7,0,AND(AN$7&gt;$G22,AN$7&lt;$H22),$L22/12*0.5,$H22&lt;AN$7,$L22/12)</f>
        <v>0</v>
      </c>
      <c r="AO22" s="23" cm="1">
        <f t="array" aca="1" ref="AO22" ca="1">_xlfn.IFS($F22&lt;=AO$7,0,$G22&gt;AO$7,0,AND(AO$7&gt;$G22,AO$7&lt;$H22),$N22/12*0.5,$H22&lt;AO$7,$N22/12)</f>
        <v>0</v>
      </c>
      <c r="AP22" s="23" cm="1">
        <f t="array" aca="1" ref="AP22" ca="1">_xlfn.IFS($F22&lt;=AP$7,0,$G22&gt;AP$7,0,AND(AP$7&gt;$G22,AP$7&lt;$H22),$N22/12*0.5,$H22&lt;AP$7,$N22/12)</f>
        <v>0</v>
      </c>
      <c r="AQ22" s="23" cm="1">
        <f t="array" aca="1" ref="AQ22" ca="1">_xlfn.IFS($F22&lt;=AQ$7,0,$G22&gt;AQ$7,0,AND(AQ$7&gt;$G22,AQ$7&lt;$H22),$N22/12*0.5,$H22&lt;AQ$7,$N22/12)</f>
        <v>0</v>
      </c>
      <c r="AR22" s="23" cm="1">
        <f t="array" aca="1" ref="AR22" ca="1">_xlfn.IFS($F22&lt;=AR$7,0,$G22&gt;AR$7,0,AND(AR$7&gt;$G22,AR$7&lt;$H22),$N22/12*0.5,$H22&lt;AR$7,$N22/12)</f>
        <v>0</v>
      </c>
      <c r="AS22" s="23" cm="1">
        <f t="array" aca="1" ref="AS22" ca="1">_xlfn.IFS($F22&lt;=AS$7,0,$G22&gt;AS$7,0,AND(AS$7&gt;$G22,AS$7&lt;$H22),$N22/12*0.5,$H22&lt;AS$7,$N22/12)</f>
        <v>0</v>
      </c>
      <c r="AT22" s="23" cm="1">
        <f t="array" aca="1" ref="AT22" ca="1">_xlfn.IFS($F22&lt;=AT$7,0,$G22&gt;AT$7,0,AND(AT$7&gt;$G22,AT$7&lt;$H22),$N22/12*0.5,$H22&lt;AT$7,$N22/12)</f>
        <v>0</v>
      </c>
      <c r="AU22" s="23" cm="1">
        <f t="array" aca="1" ref="AU22" ca="1">_xlfn.IFS($F22&lt;=AU$7,0,$G22&gt;AU$7,0,AND(AU$7&gt;$G22,AU$7&lt;$H22),$N22/12*0.5,$H22&lt;AU$7,$N22/12)</f>
        <v>0</v>
      </c>
      <c r="AV22" s="23" cm="1">
        <f t="array" aca="1" ref="AV22" ca="1">_xlfn.IFS($F22&lt;=AV$7,0,$G22&gt;AV$7,0,AND(AV$7&gt;$G22,AV$7&lt;$H22),$N22/12*0.5,$H22&lt;AV$7,$N22/12)</f>
        <v>0</v>
      </c>
      <c r="AW22" s="23" cm="1">
        <f t="array" aca="1" ref="AW22" ca="1">_xlfn.IFS($F22&lt;=AW$7,0,$G22&gt;AW$7,0,AND(AW$7&gt;$G22,AW$7&lt;$H22),$N22/12*0.5,$H22&lt;AW$7,$N22/12)</f>
        <v>0</v>
      </c>
      <c r="AX22" s="23" cm="1">
        <f t="array" aca="1" ref="AX22" ca="1">_xlfn.IFS($F22&lt;=AX$7,0,$G22&gt;AX$7,0,AND(AX$7&gt;$G22,AX$7&lt;$H22),$N22/12*0.5,$H22&lt;AX$7,$N22/12)</f>
        <v>0</v>
      </c>
      <c r="AY22" s="23" cm="1">
        <f t="array" aca="1" ref="AY22" ca="1">_xlfn.IFS($F22&lt;=AY$7,0,$G22&gt;AY$7,0,AND(AY$7&gt;$G22,AY$7&lt;$H22),$N22/12*0.5,$H22&lt;AY$7,$N22/12)</f>
        <v>0</v>
      </c>
    </row>
    <row r="23" spans="1:51" ht="13" x14ac:dyDescent="0.15">
      <c r="A23" s="47"/>
      <c r="B23" s="87">
        <v>16</v>
      </c>
      <c r="C23" s="87" t="s">
        <v>56</v>
      </c>
      <c r="D23" s="89" t="s">
        <v>13</v>
      </c>
      <c r="E23" s="108">
        <v>45021</v>
      </c>
      <c r="F23" s="108">
        <v>46068</v>
      </c>
      <c r="G23" s="21">
        <f>E23+'Assumptions (START HERE)'!$C$17</f>
        <v>45201</v>
      </c>
      <c r="H23" s="21">
        <f>E23+'Assumptions (START HERE)'!$C$18</f>
        <v>45291</v>
      </c>
      <c r="I23" s="94"/>
      <c r="J23" s="23" cm="1">
        <f t="array" aca="1" ref="J23" ca="1">IF(ISBLANK(I23),
INDEX('Assumptions (START HERE)'!$B$23:$E$26,
MATCH(MID(CELL("filename",$A$1),FIND("]",CELL("filename",$A$1))+1,255),'Assumptions (START HERE)'!$B$23:$B$26,0),
MATCH(J$3,'Assumptions (START HERE)'!$B$23:$E$23,0)),I23)</f>
        <v>1350</v>
      </c>
      <c r="K23" s="94"/>
      <c r="L23" s="23" cm="1">
        <f t="array" aca="1" ref="L23" ca="1">IF(ISBLANK(K23),
INDEX('Assumptions (START HERE)'!$B$23:$E$26,
MATCH(MID(CELL("filename",$A$1),FIND("]",CELL("filename",$A$1))+1,255),'Assumptions (START HERE)'!$B$23:$B$26,0),
MATCH(L$3,'Assumptions (START HERE)'!$B$23:$E$23,0)),K23)</f>
        <v>1450</v>
      </c>
      <c r="M23" s="94"/>
      <c r="N23" s="23" cm="1">
        <f t="array" aca="1" ref="N23" ca="1">IF(ISBLANK(M23),
INDEX('Assumptions (START HERE)'!$B$23:$E$26,
MATCH(MID(CELL("filename",$A$1),FIND("]",CELL("filename",$A$1))+1,255),'Assumptions (START HERE)'!$B$23:$B$26,0),
MATCH(N$3,'Assumptions (START HERE)'!$B$23:$E$23,0)),M23)</f>
        <v>1550</v>
      </c>
      <c r="P23" s="23" cm="1">
        <f t="array" aca="1" ref="P23" ca="1">_xlfn.IFS($F23&lt;=P$7,0,$G23&gt;P$7,0,AND(P$7&gt;$G23,P$7&lt;$H23),$J23/12*0.5,$H23&lt;P$7,$J23/12)</f>
        <v>112.5</v>
      </c>
      <c r="Q23" s="23" cm="1">
        <f t="array" aca="1" ref="Q23" ca="1">_xlfn.IFS($F23&lt;=Q$7,0,$G23&gt;Q$7,0,AND(Q$7&gt;$G23,Q$7&lt;$H23),$J23/12*0.5,$H23&lt;Q$7,$J23/12)</f>
        <v>112.5</v>
      </c>
      <c r="R23" s="23" cm="1">
        <f t="array" aca="1" ref="R23" ca="1">_xlfn.IFS($F23&lt;=R$7,0,$G23&gt;R$7,0,AND(R$7&gt;$G23,R$7&lt;$H23),$J23/12*0.5,$H23&lt;R$7,$J23/12)</f>
        <v>112.5</v>
      </c>
      <c r="S23" s="23" cm="1">
        <f t="array" aca="1" ref="S23" ca="1">_xlfn.IFS($F23&lt;=S$7,0,$G23&gt;S$7,0,AND(S$7&gt;$G23,S$7&lt;$H23),$J23/12*0.5,$H23&lt;S$7,$J23/12)</f>
        <v>112.5</v>
      </c>
      <c r="T23" s="23" cm="1">
        <f t="array" aca="1" ref="T23" ca="1">_xlfn.IFS($F23&lt;=T$7,0,$G23&gt;T$7,0,AND(T$7&gt;$G23,T$7&lt;$H23),$J23/12*0.5,$H23&lt;T$7,$J23/12)</f>
        <v>112.5</v>
      </c>
      <c r="U23" s="23" cm="1">
        <f t="array" aca="1" ref="U23" ca="1">_xlfn.IFS($F23&lt;=U$7,0,$G23&gt;U$7,0,AND(U$7&gt;$G23,U$7&lt;$H23),$J23/12*0.5,$H23&lt;U$7,$J23/12)</f>
        <v>112.5</v>
      </c>
      <c r="V23" s="23" cm="1">
        <f t="array" aca="1" ref="V23" ca="1">_xlfn.IFS($F23&lt;=V$7,0,$G23&gt;V$7,0,AND(V$7&gt;$G23,V$7&lt;$H23),$J23/12*0.5,$H23&lt;V$7,$J23/12)</f>
        <v>112.5</v>
      </c>
      <c r="W23" s="23" cm="1">
        <f t="array" aca="1" ref="W23" ca="1">_xlfn.IFS($F23&lt;=W$7,0,$G23&gt;W$7,0,AND(W$7&gt;$G23,W$7&lt;$H23),$J23/12*0.5,$H23&lt;W$7,$J23/12)</f>
        <v>112.5</v>
      </c>
      <c r="X23" s="23" cm="1">
        <f t="array" aca="1" ref="X23" ca="1">_xlfn.IFS($F23&lt;=X$7,0,$G23&gt;X$7,0,AND(X$7&gt;$G23,X$7&lt;$H23),$J23/12*0.5,$H23&lt;X$7,$J23/12)</f>
        <v>112.5</v>
      </c>
      <c r="Y23" s="23" cm="1">
        <f t="array" aca="1" ref="Y23" ca="1">_xlfn.IFS($F23&lt;=Y$7,0,$G23&gt;Y$7,0,AND(Y$7&gt;$G23,Y$7&lt;$H23),$J23/12*0.5,$H23&lt;Y$7,$J23/12)</f>
        <v>112.5</v>
      </c>
      <c r="Z23" s="23" cm="1">
        <f t="array" aca="1" ref="Z23" ca="1">_xlfn.IFS($F23&lt;=Z$7,0,$G23&gt;Z$7,0,AND(Z$7&gt;$G23,Z$7&lt;$H23),$J23/12*0.5,$H23&lt;Z$7,$J23/12)</f>
        <v>112.5</v>
      </c>
      <c r="AA23" s="23" cm="1">
        <f t="array" aca="1" ref="AA23" ca="1">_xlfn.IFS($F23&lt;=AA$7,0,$G23&gt;AA$7,0,AND(AA$7&gt;$G23,AA$7&lt;$H23),$J23/12*0.5,$H23&lt;AA$7,$J23/12)</f>
        <v>112.5</v>
      </c>
      <c r="AB23" s="23" cm="1">
        <f t="array" aca="1" ref="AB23" ca="1">_xlfn.IFS($F23&lt;=AB$7,0,$G23&gt;AB$7,0,AND(AB$7&gt;$G23,AB$7&lt;$H23),$J23/12*0.5,$H23&lt;AB$7,$J23/12)</f>
        <v>112.5</v>
      </c>
      <c r="AC23" s="23" cm="1">
        <f t="array" aca="1" ref="AC23" ca="1">_xlfn.IFS($F23&lt;=AC$7,0,$G23&gt;AC$7,0,AND(AC$7&gt;$G23,AC$7&lt;$H23),$L23/12*0.5,$H23&lt;AC$7,$L23/12)</f>
        <v>120.83333333333333</v>
      </c>
      <c r="AD23" s="23" cm="1">
        <f t="array" aca="1" ref="AD23" ca="1">_xlfn.IFS($F23&lt;=AD$7,0,$G23&gt;AD$7,0,AND(AD$7&gt;$G23,AD$7&lt;$H23),$L23/12*0.5,$H23&lt;AD$7,$L23/12)</f>
        <v>0</v>
      </c>
      <c r="AE23" s="23" cm="1">
        <f t="array" aca="1" ref="AE23" ca="1">_xlfn.IFS($F23&lt;=AE$7,0,$G23&gt;AE$7,0,AND(AE$7&gt;$G23,AE$7&lt;$H23),$L23/12*0.5,$H23&lt;AE$7,$L23/12)</f>
        <v>0</v>
      </c>
      <c r="AF23" s="23" cm="1">
        <f t="array" aca="1" ref="AF23" ca="1">_xlfn.IFS($F23&lt;=AF$7,0,$G23&gt;AF$7,0,AND(AF$7&gt;$G23,AF$7&lt;$H23),$L23/12*0.5,$H23&lt;AF$7,$L23/12)</f>
        <v>0</v>
      </c>
      <c r="AG23" s="23" cm="1">
        <f t="array" aca="1" ref="AG23" ca="1">_xlfn.IFS($F23&lt;=AG$7,0,$G23&gt;AG$7,0,AND(AG$7&gt;$G23,AG$7&lt;$H23),$L23/12*0.5,$H23&lt;AG$7,$L23/12)</f>
        <v>0</v>
      </c>
      <c r="AH23" s="23" cm="1">
        <f t="array" aca="1" ref="AH23" ca="1">_xlfn.IFS($F23&lt;=AH$7,0,$G23&gt;AH$7,0,AND(AH$7&gt;$G23,AH$7&lt;$H23),$L23/12*0.5,$H23&lt;AH$7,$L23/12)</f>
        <v>0</v>
      </c>
      <c r="AI23" s="23" cm="1">
        <f t="array" aca="1" ref="AI23" ca="1">_xlfn.IFS($F23&lt;=AI$7,0,$G23&gt;AI$7,0,AND(AI$7&gt;$G23,AI$7&lt;$H23),$L23/12*0.5,$H23&lt;AI$7,$L23/12)</f>
        <v>0</v>
      </c>
      <c r="AJ23" s="23" cm="1">
        <f t="array" aca="1" ref="AJ23" ca="1">_xlfn.IFS($F23&lt;=AJ$7,0,$G23&gt;AJ$7,0,AND(AJ$7&gt;$G23,AJ$7&lt;$H23),$L23/12*0.5,$H23&lt;AJ$7,$L23/12)</f>
        <v>0</v>
      </c>
      <c r="AK23" s="23" cm="1">
        <f t="array" aca="1" ref="AK23" ca="1">_xlfn.IFS($F23&lt;=AK$7,0,$G23&gt;AK$7,0,AND(AK$7&gt;$G23,AK$7&lt;$H23),$L23/12*0.5,$H23&lt;AK$7,$L23/12)</f>
        <v>0</v>
      </c>
      <c r="AL23" s="23" cm="1">
        <f t="array" aca="1" ref="AL23" ca="1">_xlfn.IFS($F23&lt;=AL$7,0,$G23&gt;AL$7,0,AND(AL$7&gt;$G23,AL$7&lt;$H23),$L23/12*0.5,$H23&lt;AL$7,$L23/12)</f>
        <v>0</v>
      </c>
      <c r="AM23" s="23" cm="1">
        <f t="array" aca="1" ref="AM23" ca="1">_xlfn.IFS($F23&lt;=AM$7,0,$G23&gt;AM$7,0,AND(AM$7&gt;$G23,AM$7&lt;$H23),$L23/12*0.5,$H23&lt;AM$7,$L23/12)</f>
        <v>0</v>
      </c>
      <c r="AN23" s="23" cm="1">
        <f t="array" aca="1" ref="AN23" ca="1">_xlfn.IFS($F23&lt;=AN$7,0,$G23&gt;AN$7,0,AND(AN$7&gt;$G23,AN$7&lt;$H23),$L23/12*0.5,$H23&lt;AN$7,$L23/12)</f>
        <v>0</v>
      </c>
      <c r="AO23" s="23" cm="1">
        <f t="array" aca="1" ref="AO23" ca="1">_xlfn.IFS($F23&lt;=AO$7,0,$G23&gt;AO$7,0,AND(AO$7&gt;$G23,AO$7&lt;$H23),$N23/12*0.5,$H23&lt;AO$7,$N23/12)</f>
        <v>0</v>
      </c>
      <c r="AP23" s="23" cm="1">
        <f t="array" aca="1" ref="AP23" ca="1">_xlfn.IFS($F23&lt;=AP$7,0,$G23&gt;AP$7,0,AND(AP$7&gt;$G23,AP$7&lt;$H23),$N23/12*0.5,$H23&lt;AP$7,$N23/12)</f>
        <v>0</v>
      </c>
      <c r="AQ23" s="23" cm="1">
        <f t="array" aca="1" ref="AQ23" ca="1">_xlfn.IFS($F23&lt;=AQ$7,0,$G23&gt;AQ$7,0,AND(AQ$7&gt;$G23,AQ$7&lt;$H23),$N23/12*0.5,$H23&lt;AQ$7,$N23/12)</f>
        <v>0</v>
      </c>
      <c r="AR23" s="23" cm="1">
        <f t="array" aca="1" ref="AR23" ca="1">_xlfn.IFS($F23&lt;=AR$7,0,$G23&gt;AR$7,0,AND(AR$7&gt;$G23,AR$7&lt;$H23),$N23/12*0.5,$H23&lt;AR$7,$N23/12)</f>
        <v>0</v>
      </c>
      <c r="AS23" s="23" cm="1">
        <f t="array" aca="1" ref="AS23" ca="1">_xlfn.IFS($F23&lt;=AS$7,0,$G23&gt;AS$7,0,AND(AS$7&gt;$G23,AS$7&lt;$H23),$N23/12*0.5,$H23&lt;AS$7,$N23/12)</f>
        <v>0</v>
      </c>
      <c r="AT23" s="23" cm="1">
        <f t="array" aca="1" ref="AT23" ca="1">_xlfn.IFS($F23&lt;=AT$7,0,$G23&gt;AT$7,0,AND(AT$7&gt;$G23,AT$7&lt;$H23),$N23/12*0.5,$H23&lt;AT$7,$N23/12)</f>
        <v>0</v>
      </c>
      <c r="AU23" s="23" cm="1">
        <f t="array" aca="1" ref="AU23" ca="1">_xlfn.IFS($F23&lt;=AU$7,0,$G23&gt;AU$7,0,AND(AU$7&gt;$G23,AU$7&lt;$H23),$N23/12*0.5,$H23&lt;AU$7,$N23/12)</f>
        <v>0</v>
      </c>
      <c r="AV23" s="23" cm="1">
        <f t="array" aca="1" ref="AV23" ca="1">_xlfn.IFS($F23&lt;=AV$7,0,$G23&gt;AV$7,0,AND(AV$7&gt;$G23,AV$7&lt;$H23),$N23/12*0.5,$H23&lt;AV$7,$N23/12)</f>
        <v>0</v>
      </c>
      <c r="AW23" s="23" cm="1">
        <f t="array" aca="1" ref="AW23" ca="1">_xlfn.IFS($F23&lt;=AW$7,0,$G23&gt;AW$7,0,AND(AW$7&gt;$G23,AW$7&lt;$H23),$N23/12*0.5,$H23&lt;AW$7,$N23/12)</f>
        <v>0</v>
      </c>
      <c r="AX23" s="23" cm="1">
        <f t="array" aca="1" ref="AX23" ca="1">_xlfn.IFS($F23&lt;=AX$7,0,$G23&gt;AX$7,0,AND(AX$7&gt;$G23,AX$7&lt;$H23),$N23/12*0.5,$H23&lt;AX$7,$N23/12)</f>
        <v>0</v>
      </c>
      <c r="AY23" s="23" cm="1">
        <f t="array" aca="1" ref="AY23" ca="1">_xlfn.IFS($F23&lt;=AY$7,0,$G23&gt;AY$7,0,AND(AY$7&gt;$G23,AY$7&lt;$H23),$N23/12*0.5,$H23&lt;AY$7,$N23/12)</f>
        <v>0</v>
      </c>
    </row>
    <row r="24" spans="1:51" ht="13" x14ac:dyDescent="0.15">
      <c r="A24" s="47"/>
      <c r="B24" s="87">
        <v>17</v>
      </c>
      <c r="C24" s="87" t="s">
        <v>57</v>
      </c>
      <c r="D24" s="88" t="s">
        <v>18</v>
      </c>
      <c r="E24" s="108">
        <v>45028</v>
      </c>
      <c r="F24" s="109">
        <v>45884</v>
      </c>
      <c r="G24" s="21">
        <f>E24+'Assumptions (START HERE)'!$C$17</f>
        <v>45208</v>
      </c>
      <c r="H24" s="21">
        <f>E24+'Assumptions (START HERE)'!$C$18</f>
        <v>45298</v>
      </c>
      <c r="I24" s="94"/>
      <c r="J24" s="23" cm="1">
        <f t="array" aca="1" ref="J24" ca="1">IF(ISBLANK(I24),
INDEX('Assumptions (START HERE)'!$B$23:$E$26,
MATCH(MID(CELL("filename",$A$1),FIND("]",CELL("filename",$A$1))+1,255),'Assumptions (START HERE)'!$B$23:$B$26,0),
MATCH(J$3,'Assumptions (START HERE)'!$B$23:$E$23,0)),I24)</f>
        <v>1350</v>
      </c>
      <c r="K24" s="94"/>
      <c r="L24" s="23" cm="1">
        <f t="array" aca="1" ref="L24" ca="1">IF(ISBLANK(K24),
INDEX('Assumptions (START HERE)'!$B$23:$E$26,
MATCH(MID(CELL("filename",$A$1),FIND("]",CELL("filename",$A$1))+1,255),'Assumptions (START HERE)'!$B$23:$B$26,0),
MATCH(L$3,'Assumptions (START HERE)'!$B$23:$E$23,0)),K24)</f>
        <v>1450</v>
      </c>
      <c r="M24" s="94"/>
      <c r="N24" s="23" cm="1">
        <f t="array" aca="1" ref="N24" ca="1">IF(ISBLANK(M24),
INDEX('Assumptions (START HERE)'!$B$23:$E$26,
MATCH(MID(CELL("filename",$A$1),FIND("]",CELL("filename",$A$1))+1,255),'Assumptions (START HERE)'!$B$23:$B$26,0),
MATCH(N$3,'Assumptions (START HERE)'!$B$23:$E$23,0)),M24)</f>
        <v>1550</v>
      </c>
      <c r="P24" s="23" cm="1">
        <f t="array" aca="1" ref="P24" ca="1">_xlfn.IFS($F24&lt;=P$7,0,$G24&gt;P$7,0,AND(P$7&gt;$G24,P$7&lt;$H24),$J24/12*0.5,$H24&lt;P$7,$J24/12)</f>
        <v>112.5</v>
      </c>
      <c r="Q24" s="23" cm="1">
        <f t="array" aca="1" ref="Q24" ca="1">_xlfn.IFS($F24&lt;=Q$7,0,$G24&gt;Q$7,0,AND(Q$7&gt;$G24,Q$7&lt;$H24),$J24/12*0.5,$H24&lt;Q$7,$J24/12)</f>
        <v>112.5</v>
      </c>
      <c r="R24" s="23" cm="1">
        <f t="array" aca="1" ref="R24" ca="1">_xlfn.IFS($F24&lt;=R$7,0,$G24&gt;R$7,0,AND(R$7&gt;$G24,R$7&lt;$H24),$J24/12*0.5,$H24&lt;R$7,$J24/12)</f>
        <v>112.5</v>
      </c>
      <c r="S24" s="23" cm="1">
        <f t="array" aca="1" ref="S24" ca="1">_xlfn.IFS($F24&lt;=S$7,0,$G24&gt;S$7,0,AND(S$7&gt;$G24,S$7&lt;$H24),$J24/12*0.5,$H24&lt;S$7,$J24/12)</f>
        <v>112.5</v>
      </c>
      <c r="T24" s="23" cm="1">
        <f t="array" aca="1" ref="T24" ca="1">_xlfn.IFS($F24&lt;=T$7,0,$G24&gt;T$7,0,AND(T$7&gt;$G24,T$7&lt;$H24),$J24/12*0.5,$H24&lt;T$7,$J24/12)</f>
        <v>112.5</v>
      </c>
      <c r="U24" s="23" cm="1">
        <f t="array" aca="1" ref="U24" ca="1">_xlfn.IFS($F24&lt;=U$7,0,$G24&gt;U$7,0,AND(U$7&gt;$G24,U$7&lt;$H24),$J24/12*0.5,$H24&lt;U$7,$J24/12)</f>
        <v>112.5</v>
      </c>
      <c r="V24" s="23" cm="1">
        <f t="array" aca="1" ref="V24" ca="1">_xlfn.IFS($F24&lt;=V$7,0,$G24&gt;V$7,0,AND(V$7&gt;$G24,V$7&lt;$H24),$J24/12*0.5,$H24&lt;V$7,$J24/12)</f>
        <v>112.5</v>
      </c>
      <c r="W24" s="23" cm="1">
        <f t="array" aca="1" ref="W24" ca="1">_xlfn.IFS($F24&lt;=W$7,0,$G24&gt;W$7,0,AND(W$7&gt;$G24,W$7&lt;$H24),$J24/12*0.5,$H24&lt;W$7,$J24/12)</f>
        <v>112.5</v>
      </c>
      <c r="X24" s="23" cm="1">
        <f t="array" aca="1" ref="X24" ca="1">_xlfn.IFS($F24&lt;=X$7,0,$G24&gt;X$7,0,AND(X$7&gt;$G24,X$7&lt;$H24),$J24/12*0.5,$H24&lt;X$7,$J24/12)</f>
        <v>0</v>
      </c>
      <c r="Y24" s="23" cm="1">
        <f t="array" aca="1" ref="Y24" ca="1">_xlfn.IFS($F24&lt;=Y$7,0,$G24&gt;Y$7,0,AND(Y$7&gt;$G24,Y$7&lt;$H24),$J24/12*0.5,$H24&lt;Y$7,$J24/12)</f>
        <v>0</v>
      </c>
      <c r="Z24" s="23" cm="1">
        <f t="array" aca="1" ref="Z24" ca="1">_xlfn.IFS($F24&lt;=Z$7,0,$G24&gt;Z$7,0,AND(Z$7&gt;$G24,Z$7&lt;$H24),$J24/12*0.5,$H24&lt;Z$7,$J24/12)</f>
        <v>0</v>
      </c>
      <c r="AA24" s="23" cm="1">
        <f t="array" aca="1" ref="AA24" ca="1">_xlfn.IFS($F24&lt;=AA$7,0,$G24&gt;AA$7,0,AND(AA$7&gt;$G24,AA$7&lt;$H24),$J24/12*0.5,$H24&lt;AA$7,$J24/12)</f>
        <v>0</v>
      </c>
      <c r="AB24" s="23" cm="1">
        <f t="array" aca="1" ref="AB24" ca="1">_xlfn.IFS($F24&lt;=AB$7,0,$G24&gt;AB$7,0,AND(AB$7&gt;$G24,AB$7&lt;$H24),$J24/12*0.5,$H24&lt;AB$7,$J24/12)</f>
        <v>0</v>
      </c>
      <c r="AC24" s="23" cm="1">
        <f t="array" aca="1" ref="AC24" ca="1">_xlfn.IFS($F24&lt;=AC$7,0,$G24&gt;AC$7,0,AND(AC$7&gt;$G24,AC$7&lt;$H24),$L24/12*0.5,$H24&lt;AC$7,$L24/12)</f>
        <v>0</v>
      </c>
      <c r="AD24" s="23" cm="1">
        <f t="array" aca="1" ref="AD24" ca="1">_xlfn.IFS($F24&lt;=AD$7,0,$G24&gt;AD$7,0,AND(AD$7&gt;$G24,AD$7&lt;$H24),$L24/12*0.5,$H24&lt;AD$7,$L24/12)</f>
        <v>0</v>
      </c>
      <c r="AE24" s="23" cm="1">
        <f t="array" aca="1" ref="AE24" ca="1">_xlfn.IFS($F24&lt;=AE$7,0,$G24&gt;AE$7,0,AND(AE$7&gt;$G24,AE$7&lt;$H24),$L24/12*0.5,$H24&lt;AE$7,$L24/12)</f>
        <v>0</v>
      </c>
      <c r="AF24" s="23" cm="1">
        <f t="array" aca="1" ref="AF24" ca="1">_xlfn.IFS($F24&lt;=AF$7,0,$G24&gt;AF$7,0,AND(AF$7&gt;$G24,AF$7&lt;$H24),$L24/12*0.5,$H24&lt;AF$7,$L24/12)</f>
        <v>0</v>
      </c>
      <c r="AG24" s="23" cm="1">
        <f t="array" aca="1" ref="AG24" ca="1">_xlfn.IFS($F24&lt;=AG$7,0,$G24&gt;AG$7,0,AND(AG$7&gt;$G24,AG$7&lt;$H24),$L24/12*0.5,$H24&lt;AG$7,$L24/12)</f>
        <v>0</v>
      </c>
      <c r="AH24" s="23" cm="1">
        <f t="array" aca="1" ref="AH24" ca="1">_xlfn.IFS($F24&lt;=AH$7,0,$G24&gt;AH$7,0,AND(AH$7&gt;$G24,AH$7&lt;$H24),$L24/12*0.5,$H24&lt;AH$7,$L24/12)</f>
        <v>0</v>
      </c>
      <c r="AI24" s="23" cm="1">
        <f t="array" aca="1" ref="AI24" ca="1">_xlfn.IFS($F24&lt;=AI$7,0,$G24&gt;AI$7,0,AND(AI$7&gt;$G24,AI$7&lt;$H24),$L24/12*0.5,$H24&lt;AI$7,$L24/12)</f>
        <v>0</v>
      </c>
      <c r="AJ24" s="23" cm="1">
        <f t="array" aca="1" ref="AJ24" ca="1">_xlfn.IFS($F24&lt;=AJ$7,0,$G24&gt;AJ$7,0,AND(AJ$7&gt;$G24,AJ$7&lt;$H24),$L24/12*0.5,$H24&lt;AJ$7,$L24/12)</f>
        <v>0</v>
      </c>
      <c r="AK24" s="23" cm="1">
        <f t="array" aca="1" ref="AK24" ca="1">_xlfn.IFS($F24&lt;=AK$7,0,$G24&gt;AK$7,0,AND(AK$7&gt;$G24,AK$7&lt;$H24),$L24/12*0.5,$H24&lt;AK$7,$L24/12)</f>
        <v>0</v>
      </c>
      <c r="AL24" s="23" cm="1">
        <f t="array" aca="1" ref="AL24" ca="1">_xlfn.IFS($F24&lt;=AL$7,0,$G24&gt;AL$7,0,AND(AL$7&gt;$G24,AL$7&lt;$H24),$L24/12*0.5,$H24&lt;AL$7,$L24/12)</f>
        <v>0</v>
      </c>
      <c r="AM24" s="23" cm="1">
        <f t="array" aca="1" ref="AM24" ca="1">_xlfn.IFS($F24&lt;=AM$7,0,$G24&gt;AM$7,0,AND(AM$7&gt;$G24,AM$7&lt;$H24),$L24/12*0.5,$H24&lt;AM$7,$L24/12)</f>
        <v>0</v>
      </c>
      <c r="AN24" s="23" cm="1">
        <f t="array" aca="1" ref="AN24" ca="1">_xlfn.IFS($F24&lt;=AN$7,0,$G24&gt;AN$7,0,AND(AN$7&gt;$G24,AN$7&lt;$H24),$L24/12*0.5,$H24&lt;AN$7,$L24/12)</f>
        <v>0</v>
      </c>
      <c r="AO24" s="23" cm="1">
        <f t="array" aca="1" ref="AO24" ca="1">_xlfn.IFS($F24&lt;=AO$7,0,$G24&gt;AO$7,0,AND(AO$7&gt;$G24,AO$7&lt;$H24),$N24/12*0.5,$H24&lt;AO$7,$N24/12)</f>
        <v>0</v>
      </c>
      <c r="AP24" s="23" cm="1">
        <f t="array" aca="1" ref="AP24" ca="1">_xlfn.IFS($F24&lt;=AP$7,0,$G24&gt;AP$7,0,AND(AP$7&gt;$G24,AP$7&lt;$H24),$N24/12*0.5,$H24&lt;AP$7,$N24/12)</f>
        <v>0</v>
      </c>
      <c r="AQ24" s="23" cm="1">
        <f t="array" aca="1" ref="AQ24" ca="1">_xlfn.IFS($F24&lt;=AQ$7,0,$G24&gt;AQ$7,0,AND(AQ$7&gt;$G24,AQ$7&lt;$H24),$N24/12*0.5,$H24&lt;AQ$7,$N24/12)</f>
        <v>0</v>
      </c>
      <c r="AR24" s="23" cm="1">
        <f t="array" aca="1" ref="AR24" ca="1">_xlfn.IFS($F24&lt;=AR$7,0,$G24&gt;AR$7,0,AND(AR$7&gt;$G24,AR$7&lt;$H24),$N24/12*0.5,$H24&lt;AR$7,$N24/12)</f>
        <v>0</v>
      </c>
      <c r="AS24" s="23" cm="1">
        <f t="array" aca="1" ref="AS24" ca="1">_xlfn.IFS($F24&lt;=AS$7,0,$G24&gt;AS$7,0,AND(AS$7&gt;$G24,AS$7&lt;$H24),$N24/12*0.5,$H24&lt;AS$7,$N24/12)</f>
        <v>0</v>
      </c>
      <c r="AT24" s="23" cm="1">
        <f t="array" aca="1" ref="AT24" ca="1">_xlfn.IFS($F24&lt;=AT$7,0,$G24&gt;AT$7,0,AND(AT$7&gt;$G24,AT$7&lt;$H24),$N24/12*0.5,$H24&lt;AT$7,$N24/12)</f>
        <v>0</v>
      </c>
      <c r="AU24" s="23" cm="1">
        <f t="array" aca="1" ref="AU24" ca="1">_xlfn.IFS($F24&lt;=AU$7,0,$G24&gt;AU$7,0,AND(AU$7&gt;$G24,AU$7&lt;$H24),$N24/12*0.5,$H24&lt;AU$7,$N24/12)</f>
        <v>0</v>
      </c>
      <c r="AV24" s="23" cm="1">
        <f t="array" aca="1" ref="AV24" ca="1">_xlfn.IFS($F24&lt;=AV$7,0,$G24&gt;AV$7,0,AND(AV$7&gt;$G24,AV$7&lt;$H24),$N24/12*0.5,$H24&lt;AV$7,$N24/12)</f>
        <v>0</v>
      </c>
      <c r="AW24" s="23" cm="1">
        <f t="array" aca="1" ref="AW24" ca="1">_xlfn.IFS($F24&lt;=AW$7,0,$G24&gt;AW$7,0,AND(AW$7&gt;$G24,AW$7&lt;$H24),$N24/12*0.5,$H24&lt;AW$7,$N24/12)</f>
        <v>0</v>
      </c>
      <c r="AX24" s="23" cm="1">
        <f t="array" aca="1" ref="AX24" ca="1">_xlfn.IFS($F24&lt;=AX$7,0,$G24&gt;AX$7,0,AND(AX$7&gt;$G24,AX$7&lt;$H24),$N24/12*0.5,$H24&lt;AX$7,$N24/12)</f>
        <v>0</v>
      </c>
      <c r="AY24" s="23" cm="1">
        <f t="array" aca="1" ref="AY24" ca="1">_xlfn.IFS($F24&lt;=AY$7,0,$G24&gt;AY$7,0,AND(AY$7&gt;$G24,AY$7&lt;$H24),$N24/12*0.5,$H24&lt;AY$7,$N24/12)</f>
        <v>0</v>
      </c>
    </row>
    <row r="25" spans="1:51" ht="13" x14ac:dyDescent="0.15">
      <c r="A25" s="47"/>
      <c r="B25" s="87">
        <v>18</v>
      </c>
      <c r="C25" s="87" t="s">
        <v>58</v>
      </c>
      <c r="D25" s="88" t="s">
        <v>18</v>
      </c>
      <c r="E25" s="108">
        <v>45063</v>
      </c>
      <c r="F25" s="108">
        <v>45792</v>
      </c>
      <c r="G25" s="21">
        <f>E25+'Assumptions (START HERE)'!$C$17</f>
        <v>45243</v>
      </c>
      <c r="H25" s="21">
        <f>E25+'Assumptions (START HERE)'!$C$18</f>
        <v>45333</v>
      </c>
      <c r="I25" s="94"/>
      <c r="J25" s="23" cm="1">
        <f t="array" aca="1" ref="J25" ca="1">IF(ISBLANK(I25),
INDEX('Assumptions (START HERE)'!$B$23:$E$26,
MATCH(MID(CELL("filename",$A$1),FIND("]",CELL("filename",$A$1))+1,255),'Assumptions (START HERE)'!$B$23:$B$26,0),
MATCH(J$3,'Assumptions (START HERE)'!$B$23:$E$23,0)),I25)</f>
        <v>1350</v>
      </c>
      <c r="K25" s="94"/>
      <c r="L25" s="23" cm="1">
        <f t="array" aca="1" ref="L25" ca="1">IF(ISBLANK(K25),
INDEX('Assumptions (START HERE)'!$B$23:$E$26,
MATCH(MID(CELL("filename",$A$1),FIND("]",CELL("filename",$A$1))+1,255),'Assumptions (START HERE)'!$B$23:$B$26,0),
MATCH(L$3,'Assumptions (START HERE)'!$B$23:$E$23,0)),K25)</f>
        <v>1450</v>
      </c>
      <c r="M25" s="94"/>
      <c r="N25" s="23" cm="1">
        <f t="array" aca="1" ref="N25" ca="1">IF(ISBLANK(M25),
INDEX('Assumptions (START HERE)'!$B$23:$E$26,
MATCH(MID(CELL("filename",$A$1),FIND("]",CELL("filename",$A$1))+1,255),'Assumptions (START HERE)'!$B$23:$B$26,0),
MATCH(N$3,'Assumptions (START HERE)'!$B$23:$E$23,0)),M25)</f>
        <v>1550</v>
      </c>
      <c r="P25" s="23" cm="1">
        <f t="array" aca="1" ref="P25" ca="1">_xlfn.IFS($F25&lt;=P$7,0,$G25&gt;P$7,0,AND(P$7&gt;$G25,P$7&lt;$H25),$J25/12*0.5,$H25&lt;P$7,$J25/12)</f>
        <v>112.5</v>
      </c>
      <c r="Q25" s="23" cm="1">
        <f t="array" aca="1" ref="Q25" ca="1">_xlfn.IFS($F25&lt;=Q$7,0,$G25&gt;Q$7,0,AND(Q$7&gt;$G25,Q$7&lt;$H25),$J25/12*0.5,$H25&lt;Q$7,$J25/12)</f>
        <v>112.5</v>
      </c>
      <c r="R25" s="23" cm="1">
        <f t="array" aca="1" ref="R25" ca="1">_xlfn.IFS($F25&lt;=R$7,0,$G25&gt;R$7,0,AND(R$7&gt;$G25,R$7&lt;$H25),$J25/12*0.5,$H25&lt;R$7,$J25/12)</f>
        <v>112.5</v>
      </c>
      <c r="S25" s="23" cm="1">
        <f t="array" aca="1" ref="S25" ca="1">_xlfn.IFS($F25&lt;=S$7,0,$G25&gt;S$7,0,AND(S$7&gt;$G25,S$7&lt;$H25),$J25/12*0.5,$H25&lt;S$7,$J25/12)</f>
        <v>112.5</v>
      </c>
      <c r="T25" s="23" cm="1">
        <f t="array" aca="1" ref="T25" ca="1">_xlfn.IFS($F25&lt;=T$7,0,$G25&gt;T$7,0,AND(T$7&gt;$G25,T$7&lt;$H25),$J25/12*0.5,$H25&lt;T$7,$J25/12)</f>
        <v>112.5</v>
      </c>
      <c r="U25" s="23" cm="1">
        <f t="array" aca="1" ref="U25" ca="1">_xlfn.IFS($F25&lt;=U$7,0,$G25&gt;U$7,0,AND(U$7&gt;$G25,U$7&lt;$H25),$J25/12*0.5,$H25&lt;U$7,$J25/12)</f>
        <v>0</v>
      </c>
      <c r="V25" s="23" cm="1">
        <f t="array" aca="1" ref="V25" ca="1">_xlfn.IFS($F25&lt;=V$7,0,$G25&gt;V$7,0,AND(V$7&gt;$G25,V$7&lt;$H25),$J25/12*0.5,$H25&lt;V$7,$J25/12)</f>
        <v>0</v>
      </c>
      <c r="W25" s="23" cm="1">
        <f t="array" aca="1" ref="W25" ca="1">_xlfn.IFS($F25&lt;=W$7,0,$G25&gt;W$7,0,AND(W$7&gt;$G25,W$7&lt;$H25),$J25/12*0.5,$H25&lt;W$7,$J25/12)</f>
        <v>0</v>
      </c>
      <c r="X25" s="23" cm="1">
        <f t="array" aca="1" ref="X25" ca="1">_xlfn.IFS($F25&lt;=X$7,0,$G25&gt;X$7,0,AND(X$7&gt;$G25,X$7&lt;$H25),$J25/12*0.5,$H25&lt;X$7,$J25/12)</f>
        <v>0</v>
      </c>
      <c r="Y25" s="23" cm="1">
        <f t="array" aca="1" ref="Y25" ca="1">_xlfn.IFS($F25&lt;=Y$7,0,$G25&gt;Y$7,0,AND(Y$7&gt;$G25,Y$7&lt;$H25),$J25/12*0.5,$H25&lt;Y$7,$J25/12)</f>
        <v>0</v>
      </c>
      <c r="Z25" s="23" cm="1">
        <f t="array" aca="1" ref="Z25" ca="1">_xlfn.IFS($F25&lt;=Z$7,0,$G25&gt;Z$7,0,AND(Z$7&gt;$G25,Z$7&lt;$H25),$J25/12*0.5,$H25&lt;Z$7,$J25/12)</f>
        <v>0</v>
      </c>
      <c r="AA25" s="23" cm="1">
        <f t="array" aca="1" ref="AA25" ca="1">_xlfn.IFS($F25&lt;=AA$7,0,$G25&gt;AA$7,0,AND(AA$7&gt;$G25,AA$7&lt;$H25),$J25/12*0.5,$H25&lt;AA$7,$J25/12)</f>
        <v>0</v>
      </c>
      <c r="AB25" s="23" cm="1">
        <f t="array" aca="1" ref="AB25" ca="1">_xlfn.IFS($F25&lt;=AB$7,0,$G25&gt;AB$7,0,AND(AB$7&gt;$G25,AB$7&lt;$H25),$J25/12*0.5,$H25&lt;AB$7,$J25/12)</f>
        <v>0</v>
      </c>
      <c r="AC25" s="23" cm="1">
        <f t="array" aca="1" ref="AC25" ca="1">_xlfn.IFS($F25&lt;=AC$7,0,$G25&gt;AC$7,0,AND(AC$7&gt;$G25,AC$7&lt;$H25),$L25/12*0.5,$H25&lt;AC$7,$L25/12)</f>
        <v>0</v>
      </c>
      <c r="AD25" s="23" cm="1">
        <f t="array" aca="1" ref="AD25" ca="1">_xlfn.IFS($F25&lt;=AD$7,0,$G25&gt;AD$7,0,AND(AD$7&gt;$G25,AD$7&lt;$H25),$L25/12*0.5,$H25&lt;AD$7,$L25/12)</f>
        <v>0</v>
      </c>
      <c r="AE25" s="23" cm="1">
        <f t="array" aca="1" ref="AE25" ca="1">_xlfn.IFS($F25&lt;=AE$7,0,$G25&gt;AE$7,0,AND(AE$7&gt;$G25,AE$7&lt;$H25),$L25/12*0.5,$H25&lt;AE$7,$L25/12)</f>
        <v>0</v>
      </c>
      <c r="AF25" s="23" cm="1">
        <f t="array" aca="1" ref="AF25" ca="1">_xlfn.IFS($F25&lt;=AF$7,0,$G25&gt;AF$7,0,AND(AF$7&gt;$G25,AF$7&lt;$H25),$L25/12*0.5,$H25&lt;AF$7,$L25/12)</f>
        <v>0</v>
      </c>
      <c r="AG25" s="23" cm="1">
        <f t="array" aca="1" ref="AG25" ca="1">_xlfn.IFS($F25&lt;=AG$7,0,$G25&gt;AG$7,0,AND(AG$7&gt;$G25,AG$7&lt;$H25),$L25/12*0.5,$H25&lt;AG$7,$L25/12)</f>
        <v>0</v>
      </c>
      <c r="AH25" s="23" cm="1">
        <f t="array" aca="1" ref="AH25" ca="1">_xlfn.IFS($F25&lt;=AH$7,0,$G25&gt;AH$7,0,AND(AH$7&gt;$G25,AH$7&lt;$H25),$L25/12*0.5,$H25&lt;AH$7,$L25/12)</f>
        <v>0</v>
      </c>
      <c r="AI25" s="23" cm="1">
        <f t="array" aca="1" ref="AI25" ca="1">_xlfn.IFS($F25&lt;=AI$7,0,$G25&gt;AI$7,0,AND(AI$7&gt;$G25,AI$7&lt;$H25),$L25/12*0.5,$H25&lt;AI$7,$L25/12)</f>
        <v>0</v>
      </c>
      <c r="AJ25" s="23" cm="1">
        <f t="array" aca="1" ref="AJ25" ca="1">_xlfn.IFS($F25&lt;=AJ$7,0,$G25&gt;AJ$7,0,AND(AJ$7&gt;$G25,AJ$7&lt;$H25),$L25/12*0.5,$H25&lt;AJ$7,$L25/12)</f>
        <v>0</v>
      </c>
      <c r="AK25" s="23" cm="1">
        <f t="array" aca="1" ref="AK25" ca="1">_xlfn.IFS($F25&lt;=AK$7,0,$G25&gt;AK$7,0,AND(AK$7&gt;$G25,AK$7&lt;$H25),$L25/12*0.5,$H25&lt;AK$7,$L25/12)</f>
        <v>0</v>
      </c>
      <c r="AL25" s="23" cm="1">
        <f t="array" aca="1" ref="AL25" ca="1">_xlfn.IFS($F25&lt;=AL$7,0,$G25&gt;AL$7,0,AND(AL$7&gt;$G25,AL$7&lt;$H25),$L25/12*0.5,$H25&lt;AL$7,$L25/12)</f>
        <v>0</v>
      </c>
      <c r="AM25" s="23" cm="1">
        <f t="array" aca="1" ref="AM25" ca="1">_xlfn.IFS($F25&lt;=AM$7,0,$G25&gt;AM$7,0,AND(AM$7&gt;$G25,AM$7&lt;$H25),$L25/12*0.5,$H25&lt;AM$7,$L25/12)</f>
        <v>0</v>
      </c>
      <c r="AN25" s="23" cm="1">
        <f t="array" aca="1" ref="AN25" ca="1">_xlfn.IFS($F25&lt;=AN$7,0,$G25&gt;AN$7,0,AND(AN$7&gt;$G25,AN$7&lt;$H25),$L25/12*0.5,$H25&lt;AN$7,$L25/12)</f>
        <v>0</v>
      </c>
      <c r="AO25" s="23" cm="1">
        <f t="array" aca="1" ref="AO25" ca="1">_xlfn.IFS($F25&lt;=AO$7,0,$G25&gt;AO$7,0,AND(AO$7&gt;$G25,AO$7&lt;$H25),$N25/12*0.5,$H25&lt;AO$7,$N25/12)</f>
        <v>0</v>
      </c>
      <c r="AP25" s="23" cm="1">
        <f t="array" aca="1" ref="AP25" ca="1">_xlfn.IFS($F25&lt;=AP$7,0,$G25&gt;AP$7,0,AND(AP$7&gt;$G25,AP$7&lt;$H25),$N25/12*0.5,$H25&lt;AP$7,$N25/12)</f>
        <v>0</v>
      </c>
      <c r="AQ25" s="23" cm="1">
        <f t="array" aca="1" ref="AQ25" ca="1">_xlfn.IFS($F25&lt;=AQ$7,0,$G25&gt;AQ$7,0,AND(AQ$7&gt;$G25,AQ$7&lt;$H25),$N25/12*0.5,$H25&lt;AQ$7,$N25/12)</f>
        <v>0</v>
      </c>
      <c r="AR25" s="23" cm="1">
        <f t="array" aca="1" ref="AR25" ca="1">_xlfn.IFS($F25&lt;=AR$7,0,$G25&gt;AR$7,0,AND(AR$7&gt;$G25,AR$7&lt;$H25),$N25/12*0.5,$H25&lt;AR$7,$N25/12)</f>
        <v>0</v>
      </c>
      <c r="AS25" s="23" cm="1">
        <f t="array" aca="1" ref="AS25" ca="1">_xlfn.IFS($F25&lt;=AS$7,0,$G25&gt;AS$7,0,AND(AS$7&gt;$G25,AS$7&lt;$H25),$N25/12*0.5,$H25&lt;AS$7,$N25/12)</f>
        <v>0</v>
      </c>
      <c r="AT25" s="23" cm="1">
        <f t="array" aca="1" ref="AT25" ca="1">_xlfn.IFS($F25&lt;=AT$7,0,$G25&gt;AT$7,0,AND(AT$7&gt;$G25,AT$7&lt;$H25),$N25/12*0.5,$H25&lt;AT$7,$N25/12)</f>
        <v>0</v>
      </c>
      <c r="AU25" s="23" cm="1">
        <f t="array" aca="1" ref="AU25" ca="1">_xlfn.IFS($F25&lt;=AU$7,0,$G25&gt;AU$7,0,AND(AU$7&gt;$G25,AU$7&lt;$H25),$N25/12*0.5,$H25&lt;AU$7,$N25/12)</f>
        <v>0</v>
      </c>
      <c r="AV25" s="23" cm="1">
        <f t="array" aca="1" ref="AV25" ca="1">_xlfn.IFS($F25&lt;=AV$7,0,$G25&gt;AV$7,0,AND(AV$7&gt;$G25,AV$7&lt;$H25),$N25/12*0.5,$H25&lt;AV$7,$N25/12)</f>
        <v>0</v>
      </c>
      <c r="AW25" s="23" cm="1">
        <f t="array" aca="1" ref="AW25" ca="1">_xlfn.IFS($F25&lt;=AW$7,0,$G25&gt;AW$7,0,AND(AW$7&gt;$G25,AW$7&lt;$H25),$N25/12*0.5,$H25&lt;AW$7,$N25/12)</f>
        <v>0</v>
      </c>
      <c r="AX25" s="23" cm="1">
        <f t="array" aca="1" ref="AX25" ca="1">_xlfn.IFS($F25&lt;=AX$7,0,$G25&gt;AX$7,0,AND(AX$7&gt;$G25,AX$7&lt;$H25),$N25/12*0.5,$H25&lt;AX$7,$N25/12)</f>
        <v>0</v>
      </c>
      <c r="AY25" s="23" cm="1">
        <f t="array" aca="1" ref="AY25" ca="1">_xlfn.IFS($F25&lt;=AY$7,0,$G25&gt;AY$7,0,AND(AY$7&gt;$G25,AY$7&lt;$H25),$N25/12*0.5,$H25&lt;AY$7,$N25/12)</f>
        <v>0</v>
      </c>
    </row>
    <row r="26" spans="1:51" ht="13" x14ac:dyDescent="0.15">
      <c r="A26" s="47"/>
      <c r="B26" s="87">
        <v>19</v>
      </c>
      <c r="C26" s="87" t="s">
        <v>59</v>
      </c>
      <c r="D26" s="89" t="s">
        <v>19</v>
      </c>
      <c r="E26" s="108">
        <v>45098</v>
      </c>
      <c r="F26" s="108">
        <v>46068</v>
      </c>
      <c r="G26" s="21">
        <f>E26+'Assumptions (START HERE)'!$C$17</f>
        <v>45278</v>
      </c>
      <c r="H26" s="21">
        <f>E26+'Assumptions (START HERE)'!$C$18</f>
        <v>45368</v>
      </c>
      <c r="I26" s="94"/>
      <c r="J26" s="23" cm="1">
        <f t="array" aca="1" ref="J26" ca="1">IF(ISBLANK(I26),
INDEX('Assumptions (START HERE)'!$B$23:$E$26,
MATCH(MID(CELL("filename",$A$1),FIND("]",CELL("filename",$A$1))+1,255),'Assumptions (START HERE)'!$B$23:$B$26,0),
MATCH(J$3,'Assumptions (START HERE)'!$B$23:$E$23,0)),I26)</f>
        <v>1350</v>
      </c>
      <c r="K26" s="94"/>
      <c r="L26" s="23" cm="1">
        <f t="array" aca="1" ref="L26" ca="1">IF(ISBLANK(K26),
INDEX('Assumptions (START HERE)'!$B$23:$E$26,
MATCH(MID(CELL("filename",$A$1),FIND("]",CELL("filename",$A$1))+1,255),'Assumptions (START HERE)'!$B$23:$B$26,0),
MATCH(L$3,'Assumptions (START HERE)'!$B$23:$E$23,0)),K26)</f>
        <v>1450</v>
      </c>
      <c r="M26" s="94"/>
      <c r="N26" s="23" cm="1">
        <f t="array" aca="1" ref="N26" ca="1">IF(ISBLANK(M26),
INDEX('Assumptions (START HERE)'!$B$23:$E$26,
MATCH(MID(CELL("filename",$A$1),FIND("]",CELL("filename",$A$1))+1,255),'Assumptions (START HERE)'!$B$23:$B$26,0),
MATCH(N$3,'Assumptions (START HERE)'!$B$23:$E$23,0)),M26)</f>
        <v>1550</v>
      </c>
      <c r="P26" s="23" cm="1">
        <f t="array" aca="1" ref="P26" ca="1">_xlfn.IFS($F26&lt;=P$7,0,$G26&gt;P$7,0,AND(P$7&gt;$G26,P$7&lt;$H26),$J26/12*0.5,$H26&lt;P$7,$J26/12)</f>
        <v>112.5</v>
      </c>
      <c r="Q26" s="23" cm="1">
        <f t="array" aca="1" ref="Q26" ca="1">_xlfn.IFS($F26&lt;=Q$7,0,$G26&gt;Q$7,0,AND(Q$7&gt;$G26,Q$7&lt;$H26),$J26/12*0.5,$H26&lt;Q$7,$J26/12)</f>
        <v>112.5</v>
      </c>
      <c r="R26" s="23" cm="1">
        <f t="array" aca="1" ref="R26" ca="1">_xlfn.IFS($F26&lt;=R$7,0,$G26&gt;R$7,0,AND(R$7&gt;$G26,R$7&lt;$H26),$J26/12*0.5,$H26&lt;R$7,$J26/12)</f>
        <v>112.5</v>
      </c>
      <c r="S26" s="23" cm="1">
        <f t="array" aca="1" ref="S26" ca="1">_xlfn.IFS($F26&lt;=S$7,0,$G26&gt;S$7,0,AND(S$7&gt;$G26,S$7&lt;$H26),$J26/12*0.5,$H26&lt;S$7,$J26/12)</f>
        <v>112.5</v>
      </c>
      <c r="T26" s="23" cm="1">
        <f t="array" aca="1" ref="T26" ca="1">_xlfn.IFS($F26&lt;=T$7,0,$G26&gt;T$7,0,AND(T$7&gt;$G26,T$7&lt;$H26),$J26/12*0.5,$H26&lt;T$7,$J26/12)</f>
        <v>112.5</v>
      </c>
      <c r="U26" s="23" cm="1">
        <f t="array" aca="1" ref="U26" ca="1">_xlfn.IFS($F26&lt;=U$7,0,$G26&gt;U$7,0,AND(U$7&gt;$G26,U$7&lt;$H26),$J26/12*0.5,$H26&lt;U$7,$J26/12)</f>
        <v>112.5</v>
      </c>
      <c r="V26" s="23" cm="1">
        <f t="array" aca="1" ref="V26" ca="1">_xlfn.IFS($F26&lt;=V$7,0,$G26&gt;V$7,0,AND(V$7&gt;$G26,V$7&lt;$H26),$J26/12*0.5,$H26&lt;V$7,$J26/12)</f>
        <v>112.5</v>
      </c>
      <c r="W26" s="23" cm="1">
        <f t="array" aca="1" ref="W26" ca="1">_xlfn.IFS($F26&lt;=W$7,0,$G26&gt;W$7,0,AND(W$7&gt;$G26,W$7&lt;$H26),$J26/12*0.5,$H26&lt;W$7,$J26/12)</f>
        <v>112.5</v>
      </c>
      <c r="X26" s="23" cm="1">
        <f t="array" aca="1" ref="X26" ca="1">_xlfn.IFS($F26&lt;=X$7,0,$G26&gt;X$7,0,AND(X$7&gt;$G26,X$7&lt;$H26),$J26/12*0.5,$H26&lt;X$7,$J26/12)</f>
        <v>112.5</v>
      </c>
      <c r="Y26" s="23" cm="1">
        <f t="array" aca="1" ref="Y26" ca="1">_xlfn.IFS($F26&lt;=Y$7,0,$G26&gt;Y$7,0,AND(Y$7&gt;$G26,Y$7&lt;$H26),$J26/12*0.5,$H26&lt;Y$7,$J26/12)</f>
        <v>112.5</v>
      </c>
      <c r="Z26" s="23" cm="1">
        <f t="array" aca="1" ref="Z26" ca="1">_xlfn.IFS($F26&lt;=Z$7,0,$G26&gt;Z$7,0,AND(Z$7&gt;$G26,Z$7&lt;$H26),$J26/12*0.5,$H26&lt;Z$7,$J26/12)</f>
        <v>112.5</v>
      </c>
      <c r="AA26" s="23" cm="1">
        <f t="array" aca="1" ref="AA26" ca="1">_xlfn.IFS($F26&lt;=AA$7,0,$G26&gt;AA$7,0,AND(AA$7&gt;$G26,AA$7&lt;$H26),$J26/12*0.5,$H26&lt;AA$7,$J26/12)</f>
        <v>112.5</v>
      </c>
      <c r="AB26" s="23" cm="1">
        <f t="array" aca="1" ref="AB26" ca="1">_xlfn.IFS($F26&lt;=AB$7,0,$G26&gt;AB$7,0,AND(AB$7&gt;$G26,AB$7&lt;$H26),$J26/12*0.5,$H26&lt;AB$7,$J26/12)</f>
        <v>112.5</v>
      </c>
      <c r="AC26" s="23" cm="1">
        <f t="array" aca="1" ref="AC26" ca="1">_xlfn.IFS($F26&lt;=AC$7,0,$G26&gt;AC$7,0,AND(AC$7&gt;$G26,AC$7&lt;$H26),$L26/12*0.5,$H26&lt;AC$7,$L26/12)</f>
        <v>120.83333333333333</v>
      </c>
      <c r="AD26" s="23" cm="1">
        <f t="array" aca="1" ref="AD26" ca="1">_xlfn.IFS($F26&lt;=AD$7,0,$G26&gt;AD$7,0,AND(AD$7&gt;$G26,AD$7&lt;$H26),$L26/12*0.5,$H26&lt;AD$7,$L26/12)</f>
        <v>0</v>
      </c>
      <c r="AE26" s="23" cm="1">
        <f t="array" aca="1" ref="AE26" ca="1">_xlfn.IFS($F26&lt;=AE$7,0,$G26&gt;AE$7,0,AND(AE$7&gt;$G26,AE$7&lt;$H26),$L26/12*0.5,$H26&lt;AE$7,$L26/12)</f>
        <v>0</v>
      </c>
      <c r="AF26" s="23" cm="1">
        <f t="array" aca="1" ref="AF26" ca="1">_xlfn.IFS($F26&lt;=AF$7,0,$G26&gt;AF$7,0,AND(AF$7&gt;$G26,AF$7&lt;$H26),$L26/12*0.5,$H26&lt;AF$7,$L26/12)</f>
        <v>0</v>
      </c>
      <c r="AG26" s="23" cm="1">
        <f t="array" aca="1" ref="AG26" ca="1">_xlfn.IFS($F26&lt;=AG$7,0,$G26&gt;AG$7,0,AND(AG$7&gt;$G26,AG$7&lt;$H26),$L26/12*0.5,$H26&lt;AG$7,$L26/12)</f>
        <v>0</v>
      </c>
      <c r="AH26" s="23" cm="1">
        <f t="array" aca="1" ref="AH26" ca="1">_xlfn.IFS($F26&lt;=AH$7,0,$G26&gt;AH$7,0,AND(AH$7&gt;$G26,AH$7&lt;$H26),$L26/12*0.5,$H26&lt;AH$7,$L26/12)</f>
        <v>0</v>
      </c>
      <c r="AI26" s="23" cm="1">
        <f t="array" aca="1" ref="AI26" ca="1">_xlfn.IFS($F26&lt;=AI$7,0,$G26&gt;AI$7,0,AND(AI$7&gt;$G26,AI$7&lt;$H26),$L26/12*0.5,$H26&lt;AI$7,$L26/12)</f>
        <v>0</v>
      </c>
      <c r="AJ26" s="23" cm="1">
        <f t="array" aca="1" ref="AJ26" ca="1">_xlfn.IFS($F26&lt;=AJ$7,0,$G26&gt;AJ$7,0,AND(AJ$7&gt;$G26,AJ$7&lt;$H26),$L26/12*0.5,$H26&lt;AJ$7,$L26/12)</f>
        <v>0</v>
      </c>
      <c r="AK26" s="23" cm="1">
        <f t="array" aca="1" ref="AK26" ca="1">_xlfn.IFS($F26&lt;=AK$7,0,$G26&gt;AK$7,0,AND(AK$7&gt;$G26,AK$7&lt;$H26),$L26/12*0.5,$H26&lt;AK$7,$L26/12)</f>
        <v>0</v>
      </c>
      <c r="AL26" s="23" cm="1">
        <f t="array" aca="1" ref="AL26" ca="1">_xlfn.IFS($F26&lt;=AL$7,0,$G26&gt;AL$7,0,AND(AL$7&gt;$G26,AL$7&lt;$H26),$L26/12*0.5,$H26&lt;AL$7,$L26/12)</f>
        <v>0</v>
      </c>
      <c r="AM26" s="23" cm="1">
        <f t="array" aca="1" ref="AM26" ca="1">_xlfn.IFS($F26&lt;=AM$7,0,$G26&gt;AM$7,0,AND(AM$7&gt;$G26,AM$7&lt;$H26),$L26/12*0.5,$H26&lt;AM$7,$L26/12)</f>
        <v>0</v>
      </c>
      <c r="AN26" s="23" cm="1">
        <f t="array" aca="1" ref="AN26" ca="1">_xlfn.IFS($F26&lt;=AN$7,0,$G26&gt;AN$7,0,AND(AN$7&gt;$G26,AN$7&lt;$H26),$L26/12*0.5,$H26&lt;AN$7,$L26/12)</f>
        <v>0</v>
      </c>
      <c r="AO26" s="23" cm="1">
        <f t="array" aca="1" ref="AO26" ca="1">_xlfn.IFS($F26&lt;=AO$7,0,$G26&gt;AO$7,0,AND(AO$7&gt;$G26,AO$7&lt;$H26),$N26/12*0.5,$H26&lt;AO$7,$N26/12)</f>
        <v>0</v>
      </c>
      <c r="AP26" s="23" cm="1">
        <f t="array" aca="1" ref="AP26" ca="1">_xlfn.IFS($F26&lt;=AP$7,0,$G26&gt;AP$7,0,AND(AP$7&gt;$G26,AP$7&lt;$H26),$N26/12*0.5,$H26&lt;AP$7,$N26/12)</f>
        <v>0</v>
      </c>
      <c r="AQ26" s="23" cm="1">
        <f t="array" aca="1" ref="AQ26" ca="1">_xlfn.IFS($F26&lt;=AQ$7,0,$G26&gt;AQ$7,0,AND(AQ$7&gt;$G26,AQ$7&lt;$H26),$N26/12*0.5,$H26&lt;AQ$7,$N26/12)</f>
        <v>0</v>
      </c>
      <c r="AR26" s="23" cm="1">
        <f t="array" aca="1" ref="AR26" ca="1">_xlfn.IFS($F26&lt;=AR$7,0,$G26&gt;AR$7,0,AND(AR$7&gt;$G26,AR$7&lt;$H26),$N26/12*0.5,$H26&lt;AR$7,$N26/12)</f>
        <v>0</v>
      </c>
      <c r="AS26" s="23" cm="1">
        <f t="array" aca="1" ref="AS26" ca="1">_xlfn.IFS($F26&lt;=AS$7,0,$G26&gt;AS$7,0,AND(AS$7&gt;$G26,AS$7&lt;$H26),$N26/12*0.5,$H26&lt;AS$7,$N26/12)</f>
        <v>0</v>
      </c>
      <c r="AT26" s="23" cm="1">
        <f t="array" aca="1" ref="AT26" ca="1">_xlfn.IFS($F26&lt;=AT$7,0,$G26&gt;AT$7,0,AND(AT$7&gt;$G26,AT$7&lt;$H26),$N26/12*0.5,$H26&lt;AT$7,$N26/12)</f>
        <v>0</v>
      </c>
      <c r="AU26" s="23" cm="1">
        <f t="array" aca="1" ref="AU26" ca="1">_xlfn.IFS($F26&lt;=AU$7,0,$G26&gt;AU$7,0,AND(AU$7&gt;$G26,AU$7&lt;$H26),$N26/12*0.5,$H26&lt;AU$7,$N26/12)</f>
        <v>0</v>
      </c>
      <c r="AV26" s="23" cm="1">
        <f t="array" aca="1" ref="AV26" ca="1">_xlfn.IFS($F26&lt;=AV$7,0,$G26&gt;AV$7,0,AND(AV$7&gt;$G26,AV$7&lt;$H26),$N26/12*0.5,$H26&lt;AV$7,$N26/12)</f>
        <v>0</v>
      </c>
      <c r="AW26" s="23" cm="1">
        <f t="array" aca="1" ref="AW26" ca="1">_xlfn.IFS($F26&lt;=AW$7,0,$G26&gt;AW$7,0,AND(AW$7&gt;$G26,AW$7&lt;$H26),$N26/12*0.5,$H26&lt;AW$7,$N26/12)</f>
        <v>0</v>
      </c>
      <c r="AX26" s="23" cm="1">
        <f t="array" aca="1" ref="AX26" ca="1">_xlfn.IFS($F26&lt;=AX$7,0,$G26&gt;AX$7,0,AND(AX$7&gt;$G26,AX$7&lt;$H26),$N26/12*0.5,$H26&lt;AX$7,$N26/12)</f>
        <v>0</v>
      </c>
      <c r="AY26" s="23" cm="1">
        <f t="array" aca="1" ref="AY26" ca="1">_xlfn.IFS($F26&lt;=AY$7,0,$G26&gt;AY$7,0,AND(AY$7&gt;$G26,AY$7&lt;$H26),$N26/12*0.5,$H26&lt;AY$7,$N26/12)</f>
        <v>0</v>
      </c>
    </row>
    <row r="27" spans="1:51" ht="13" x14ac:dyDescent="0.15">
      <c r="A27" s="47"/>
      <c r="B27" s="87">
        <v>20</v>
      </c>
      <c r="C27" s="87" t="s">
        <v>60</v>
      </c>
      <c r="D27" s="89" t="s">
        <v>13</v>
      </c>
      <c r="E27" s="108">
        <v>45140</v>
      </c>
      <c r="F27" s="108">
        <v>46157</v>
      </c>
      <c r="G27" s="21">
        <f>E27+'Assumptions (START HERE)'!$C$17</f>
        <v>45320</v>
      </c>
      <c r="H27" s="21">
        <f>E27+'Assumptions (START HERE)'!$C$18</f>
        <v>45410</v>
      </c>
      <c r="I27" s="94"/>
      <c r="J27" s="23" cm="1">
        <f t="array" aca="1" ref="J27" ca="1">IF(ISBLANK(I27),
INDEX('Assumptions (START HERE)'!$B$23:$E$26,
MATCH(MID(CELL("filename",$A$1),FIND("]",CELL("filename",$A$1))+1,255),'Assumptions (START HERE)'!$B$23:$B$26,0),
MATCH(J$3,'Assumptions (START HERE)'!$B$23:$E$23,0)),I27)</f>
        <v>1350</v>
      </c>
      <c r="K27" s="94"/>
      <c r="L27" s="23" cm="1">
        <f t="array" aca="1" ref="L27" ca="1">IF(ISBLANK(K27),
INDEX('Assumptions (START HERE)'!$B$23:$E$26,
MATCH(MID(CELL("filename",$A$1),FIND("]",CELL("filename",$A$1))+1,255),'Assumptions (START HERE)'!$B$23:$B$26,0),
MATCH(L$3,'Assumptions (START HERE)'!$B$23:$E$23,0)),K27)</f>
        <v>1450</v>
      </c>
      <c r="M27" s="94"/>
      <c r="N27" s="23" cm="1">
        <f t="array" aca="1" ref="N27" ca="1">IF(ISBLANK(M27),
INDEX('Assumptions (START HERE)'!$B$23:$E$26,
MATCH(MID(CELL("filename",$A$1),FIND("]",CELL("filename",$A$1))+1,255),'Assumptions (START HERE)'!$B$23:$B$26,0),
MATCH(N$3,'Assumptions (START HERE)'!$B$23:$E$23,0)),M27)</f>
        <v>1550</v>
      </c>
      <c r="P27" s="23" cm="1">
        <f t="array" aca="1" ref="P27" ca="1">_xlfn.IFS($F27&lt;=P$7,0,$G27&gt;P$7,0,AND(P$7&gt;$G27,P$7&lt;$H27),$J27/12*0.5,$H27&lt;P$7,$J27/12)</f>
        <v>112.5</v>
      </c>
      <c r="Q27" s="23" cm="1">
        <f t="array" aca="1" ref="Q27" ca="1">_xlfn.IFS($F27&lt;=Q$7,0,$G27&gt;Q$7,0,AND(Q$7&gt;$G27,Q$7&lt;$H27),$J27/12*0.5,$H27&lt;Q$7,$J27/12)</f>
        <v>112.5</v>
      </c>
      <c r="R27" s="23" cm="1">
        <f t="array" aca="1" ref="R27" ca="1">_xlfn.IFS($F27&lt;=R$7,0,$G27&gt;R$7,0,AND(R$7&gt;$G27,R$7&lt;$H27),$J27/12*0.5,$H27&lt;R$7,$J27/12)</f>
        <v>112.5</v>
      </c>
      <c r="S27" s="23" cm="1">
        <f t="array" aca="1" ref="S27" ca="1">_xlfn.IFS($F27&lt;=S$7,0,$G27&gt;S$7,0,AND(S$7&gt;$G27,S$7&lt;$H27),$J27/12*0.5,$H27&lt;S$7,$J27/12)</f>
        <v>112.5</v>
      </c>
      <c r="T27" s="23" cm="1">
        <f t="array" aca="1" ref="T27" ca="1">_xlfn.IFS($F27&lt;=T$7,0,$G27&gt;T$7,0,AND(T$7&gt;$G27,T$7&lt;$H27),$J27/12*0.5,$H27&lt;T$7,$J27/12)</f>
        <v>112.5</v>
      </c>
      <c r="U27" s="23" cm="1">
        <f t="array" aca="1" ref="U27" ca="1">_xlfn.IFS($F27&lt;=U$7,0,$G27&gt;U$7,0,AND(U$7&gt;$G27,U$7&lt;$H27),$J27/12*0.5,$H27&lt;U$7,$J27/12)</f>
        <v>112.5</v>
      </c>
      <c r="V27" s="23" cm="1">
        <f t="array" aca="1" ref="V27" ca="1">_xlfn.IFS($F27&lt;=V$7,0,$G27&gt;V$7,0,AND(V$7&gt;$G27,V$7&lt;$H27),$J27/12*0.5,$H27&lt;V$7,$J27/12)</f>
        <v>112.5</v>
      </c>
      <c r="W27" s="23" cm="1">
        <f t="array" aca="1" ref="W27" ca="1">_xlfn.IFS($F27&lt;=W$7,0,$G27&gt;W$7,0,AND(W$7&gt;$G27,W$7&lt;$H27),$J27/12*0.5,$H27&lt;W$7,$J27/12)</f>
        <v>112.5</v>
      </c>
      <c r="X27" s="23" cm="1">
        <f t="array" aca="1" ref="X27" ca="1">_xlfn.IFS($F27&lt;=X$7,0,$G27&gt;X$7,0,AND(X$7&gt;$G27,X$7&lt;$H27),$J27/12*0.5,$H27&lt;X$7,$J27/12)</f>
        <v>112.5</v>
      </c>
      <c r="Y27" s="23" cm="1">
        <f t="array" aca="1" ref="Y27" ca="1">_xlfn.IFS($F27&lt;=Y$7,0,$G27&gt;Y$7,0,AND(Y$7&gt;$G27,Y$7&lt;$H27),$J27/12*0.5,$H27&lt;Y$7,$J27/12)</f>
        <v>112.5</v>
      </c>
      <c r="Z27" s="23" cm="1">
        <f t="array" aca="1" ref="Z27" ca="1">_xlfn.IFS($F27&lt;=Z$7,0,$G27&gt;Z$7,0,AND(Z$7&gt;$G27,Z$7&lt;$H27),$J27/12*0.5,$H27&lt;Z$7,$J27/12)</f>
        <v>112.5</v>
      </c>
      <c r="AA27" s="23" cm="1">
        <f t="array" aca="1" ref="AA27" ca="1">_xlfn.IFS($F27&lt;=AA$7,0,$G27&gt;AA$7,0,AND(AA$7&gt;$G27,AA$7&lt;$H27),$J27/12*0.5,$H27&lt;AA$7,$J27/12)</f>
        <v>112.5</v>
      </c>
      <c r="AB27" s="23" cm="1">
        <f t="array" aca="1" ref="AB27" ca="1">_xlfn.IFS($F27&lt;=AB$7,0,$G27&gt;AB$7,0,AND(AB$7&gt;$G27,AB$7&lt;$H27),$J27/12*0.5,$H27&lt;AB$7,$J27/12)</f>
        <v>112.5</v>
      </c>
      <c r="AC27" s="23" cm="1">
        <f t="array" aca="1" ref="AC27" ca="1">_xlfn.IFS($F27&lt;=AC$7,0,$G27&gt;AC$7,0,AND(AC$7&gt;$G27,AC$7&lt;$H27),$L27/12*0.5,$H27&lt;AC$7,$L27/12)</f>
        <v>120.83333333333333</v>
      </c>
      <c r="AD27" s="23" cm="1">
        <f t="array" aca="1" ref="AD27" ca="1">_xlfn.IFS($F27&lt;=AD$7,0,$G27&gt;AD$7,0,AND(AD$7&gt;$G27,AD$7&lt;$H27),$L27/12*0.5,$H27&lt;AD$7,$L27/12)</f>
        <v>120.83333333333333</v>
      </c>
      <c r="AE27" s="23" cm="1">
        <f t="array" aca="1" ref="AE27" ca="1">_xlfn.IFS($F27&lt;=AE$7,0,$G27&gt;AE$7,0,AND(AE$7&gt;$G27,AE$7&lt;$H27),$L27/12*0.5,$H27&lt;AE$7,$L27/12)</f>
        <v>120.83333333333333</v>
      </c>
      <c r="AF27" s="23" cm="1">
        <f t="array" aca="1" ref="AF27" ca="1">_xlfn.IFS($F27&lt;=AF$7,0,$G27&gt;AF$7,0,AND(AF$7&gt;$G27,AF$7&lt;$H27),$L27/12*0.5,$H27&lt;AF$7,$L27/12)</f>
        <v>120.83333333333333</v>
      </c>
      <c r="AG27" s="23" cm="1">
        <f t="array" aca="1" ref="AG27" ca="1">_xlfn.IFS($F27&lt;=AG$7,0,$G27&gt;AG$7,0,AND(AG$7&gt;$G27,AG$7&lt;$H27),$L27/12*0.5,$H27&lt;AG$7,$L27/12)</f>
        <v>0</v>
      </c>
      <c r="AH27" s="23" cm="1">
        <f t="array" aca="1" ref="AH27" ca="1">_xlfn.IFS($F27&lt;=AH$7,0,$G27&gt;AH$7,0,AND(AH$7&gt;$G27,AH$7&lt;$H27),$L27/12*0.5,$H27&lt;AH$7,$L27/12)</f>
        <v>0</v>
      </c>
      <c r="AI27" s="23" cm="1">
        <f t="array" aca="1" ref="AI27" ca="1">_xlfn.IFS($F27&lt;=AI$7,0,$G27&gt;AI$7,0,AND(AI$7&gt;$G27,AI$7&lt;$H27),$L27/12*0.5,$H27&lt;AI$7,$L27/12)</f>
        <v>0</v>
      </c>
      <c r="AJ27" s="23" cm="1">
        <f t="array" aca="1" ref="AJ27" ca="1">_xlfn.IFS($F27&lt;=AJ$7,0,$G27&gt;AJ$7,0,AND(AJ$7&gt;$G27,AJ$7&lt;$H27),$L27/12*0.5,$H27&lt;AJ$7,$L27/12)</f>
        <v>0</v>
      </c>
      <c r="AK27" s="23" cm="1">
        <f t="array" aca="1" ref="AK27" ca="1">_xlfn.IFS($F27&lt;=AK$7,0,$G27&gt;AK$7,0,AND(AK$7&gt;$G27,AK$7&lt;$H27),$L27/12*0.5,$H27&lt;AK$7,$L27/12)</f>
        <v>0</v>
      </c>
      <c r="AL27" s="23" cm="1">
        <f t="array" aca="1" ref="AL27" ca="1">_xlfn.IFS($F27&lt;=AL$7,0,$G27&gt;AL$7,0,AND(AL$7&gt;$G27,AL$7&lt;$H27),$L27/12*0.5,$H27&lt;AL$7,$L27/12)</f>
        <v>0</v>
      </c>
      <c r="AM27" s="23" cm="1">
        <f t="array" aca="1" ref="AM27" ca="1">_xlfn.IFS($F27&lt;=AM$7,0,$G27&gt;AM$7,0,AND(AM$7&gt;$G27,AM$7&lt;$H27),$L27/12*0.5,$H27&lt;AM$7,$L27/12)</f>
        <v>0</v>
      </c>
      <c r="AN27" s="23" cm="1">
        <f t="array" aca="1" ref="AN27" ca="1">_xlfn.IFS($F27&lt;=AN$7,0,$G27&gt;AN$7,0,AND(AN$7&gt;$G27,AN$7&lt;$H27),$L27/12*0.5,$H27&lt;AN$7,$L27/12)</f>
        <v>0</v>
      </c>
      <c r="AO27" s="23" cm="1">
        <f t="array" aca="1" ref="AO27" ca="1">_xlfn.IFS($F27&lt;=AO$7,0,$G27&gt;AO$7,0,AND(AO$7&gt;$G27,AO$7&lt;$H27),$N27/12*0.5,$H27&lt;AO$7,$N27/12)</f>
        <v>0</v>
      </c>
      <c r="AP27" s="23" cm="1">
        <f t="array" aca="1" ref="AP27" ca="1">_xlfn.IFS($F27&lt;=AP$7,0,$G27&gt;AP$7,0,AND(AP$7&gt;$G27,AP$7&lt;$H27),$N27/12*0.5,$H27&lt;AP$7,$N27/12)</f>
        <v>0</v>
      </c>
      <c r="AQ27" s="23" cm="1">
        <f t="array" aca="1" ref="AQ27" ca="1">_xlfn.IFS($F27&lt;=AQ$7,0,$G27&gt;AQ$7,0,AND(AQ$7&gt;$G27,AQ$7&lt;$H27),$N27/12*0.5,$H27&lt;AQ$7,$N27/12)</f>
        <v>0</v>
      </c>
      <c r="AR27" s="23" cm="1">
        <f t="array" aca="1" ref="AR27" ca="1">_xlfn.IFS($F27&lt;=AR$7,0,$G27&gt;AR$7,0,AND(AR$7&gt;$G27,AR$7&lt;$H27),$N27/12*0.5,$H27&lt;AR$7,$N27/12)</f>
        <v>0</v>
      </c>
      <c r="AS27" s="23" cm="1">
        <f t="array" aca="1" ref="AS27" ca="1">_xlfn.IFS($F27&lt;=AS$7,0,$G27&gt;AS$7,0,AND(AS$7&gt;$G27,AS$7&lt;$H27),$N27/12*0.5,$H27&lt;AS$7,$N27/12)</f>
        <v>0</v>
      </c>
      <c r="AT27" s="23" cm="1">
        <f t="array" aca="1" ref="AT27" ca="1">_xlfn.IFS($F27&lt;=AT$7,0,$G27&gt;AT$7,0,AND(AT$7&gt;$G27,AT$7&lt;$H27),$N27/12*0.5,$H27&lt;AT$7,$N27/12)</f>
        <v>0</v>
      </c>
      <c r="AU27" s="23" cm="1">
        <f t="array" aca="1" ref="AU27" ca="1">_xlfn.IFS($F27&lt;=AU$7,0,$G27&gt;AU$7,0,AND(AU$7&gt;$G27,AU$7&lt;$H27),$N27/12*0.5,$H27&lt;AU$7,$N27/12)</f>
        <v>0</v>
      </c>
      <c r="AV27" s="23" cm="1">
        <f t="array" aca="1" ref="AV27" ca="1">_xlfn.IFS($F27&lt;=AV$7,0,$G27&gt;AV$7,0,AND(AV$7&gt;$G27,AV$7&lt;$H27),$N27/12*0.5,$H27&lt;AV$7,$N27/12)</f>
        <v>0</v>
      </c>
      <c r="AW27" s="23" cm="1">
        <f t="array" aca="1" ref="AW27" ca="1">_xlfn.IFS($F27&lt;=AW$7,0,$G27&gt;AW$7,0,AND(AW$7&gt;$G27,AW$7&lt;$H27),$N27/12*0.5,$H27&lt;AW$7,$N27/12)</f>
        <v>0</v>
      </c>
      <c r="AX27" s="23" cm="1">
        <f t="array" aca="1" ref="AX27" ca="1">_xlfn.IFS($F27&lt;=AX$7,0,$G27&gt;AX$7,0,AND(AX$7&gt;$G27,AX$7&lt;$H27),$N27/12*0.5,$H27&lt;AX$7,$N27/12)</f>
        <v>0</v>
      </c>
      <c r="AY27" s="23" cm="1">
        <f t="array" aca="1" ref="AY27" ca="1">_xlfn.IFS($F27&lt;=AY$7,0,$G27&gt;AY$7,0,AND(AY$7&gt;$G27,AY$7&lt;$H27),$N27/12*0.5,$H27&lt;AY$7,$N27/12)</f>
        <v>0</v>
      </c>
    </row>
    <row r="28" spans="1:51" ht="13" x14ac:dyDescent="0.15">
      <c r="A28" s="47"/>
      <c r="B28" s="87">
        <v>21</v>
      </c>
      <c r="C28" s="87" t="s">
        <v>61</v>
      </c>
      <c r="D28" s="89" t="s">
        <v>19</v>
      </c>
      <c r="E28" s="108">
        <v>45140</v>
      </c>
      <c r="F28" s="108">
        <v>46157</v>
      </c>
      <c r="G28" s="21">
        <f>E28+'Assumptions (START HERE)'!$C$17</f>
        <v>45320</v>
      </c>
      <c r="H28" s="21">
        <f>E28+'Assumptions (START HERE)'!$C$18</f>
        <v>45410</v>
      </c>
      <c r="I28" s="94"/>
      <c r="J28" s="23" cm="1">
        <f t="array" aca="1" ref="J28" ca="1">IF(ISBLANK(I28),
INDEX('Assumptions (START HERE)'!$B$23:$E$26,
MATCH(MID(CELL("filename",$A$1),FIND("]",CELL("filename",$A$1))+1,255),'Assumptions (START HERE)'!$B$23:$B$26,0),
MATCH(J$3,'Assumptions (START HERE)'!$B$23:$E$23,0)),I28)</f>
        <v>1350</v>
      </c>
      <c r="K28" s="94"/>
      <c r="L28" s="23" cm="1">
        <f t="array" aca="1" ref="L28" ca="1">IF(ISBLANK(K28),
INDEX('Assumptions (START HERE)'!$B$23:$E$26,
MATCH(MID(CELL("filename",$A$1),FIND("]",CELL("filename",$A$1))+1,255),'Assumptions (START HERE)'!$B$23:$B$26,0),
MATCH(L$3,'Assumptions (START HERE)'!$B$23:$E$23,0)),K28)</f>
        <v>1450</v>
      </c>
      <c r="M28" s="94"/>
      <c r="N28" s="23" cm="1">
        <f t="array" aca="1" ref="N28" ca="1">IF(ISBLANK(M28),
INDEX('Assumptions (START HERE)'!$B$23:$E$26,
MATCH(MID(CELL("filename",$A$1),FIND("]",CELL("filename",$A$1))+1,255),'Assumptions (START HERE)'!$B$23:$B$26,0),
MATCH(N$3,'Assumptions (START HERE)'!$B$23:$E$23,0)),M28)</f>
        <v>1550</v>
      </c>
      <c r="P28" s="23" cm="1">
        <f t="array" aca="1" ref="P28" ca="1">_xlfn.IFS($F28&lt;=P$7,0,$G28&gt;P$7,0,AND(P$7&gt;$G28,P$7&lt;$H28),$J28/12*0.5,$H28&lt;P$7,$J28/12)</f>
        <v>112.5</v>
      </c>
      <c r="Q28" s="23" cm="1">
        <f t="array" aca="1" ref="Q28" ca="1">_xlfn.IFS($F28&lt;=Q$7,0,$G28&gt;Q$7,0,AND(Q$7&gt;$G28,Q$7&lt;$H28),$J28/12*0.5,$H28&lt;Q$7,$J28/12)</f>
        <v>112.5</v>
      </c>
      <c r="R28" s="23" cm="1">
        <f t="array" aca="1" ref="R28" ca="1">_xlfn.IFS($F28&lt;=R$7,0,$G28&gt;R$7,0,AND(R$7&gt;$G28,R$7&lt;$H28),$J28/12*0.5,$H28&lt;R$7,$J28/12)</f>
        <v>112.5</v>
      </c>
      <c r="S28" s="23" cm="1">
        <f t="array" aca="1" ref="S28" ca="1">_xlfn.IFS($F28&lt;=S$7,0,$G28&gt;S$7,0,AND(S$7&gt;$G28,S$7&lt;$H28),$J28/12*0.5,$H28&lt;S$7,$J28/12)</f>
        <v>112.5</v>
      </c>
      <c r="T28" s="23" cm="1">
        <f t="array" aca="1" ref="T28" ca="1">_xlfn.IFS($F28&lt;=T$7,0,$G28&gt;T$7,0,AND(T$7&gt;$G28,T$7&lt;$H28),$J28/12*0.5,$H28&lt;T$7,$J28/12)</f>
        <v>112.5</v>
      </c>
      <c r="U28" s="23" cm="1">
        <f t="array" aca="1" ref="U28" ca="1">_xlfn.IFS($F28&lt;=U$7,0,$G28&gt;U$7,0,AND(U$7&gt;$G28,U$7&lt;$H28),$J28/12*0.5,$H28&lt;U$7,$J28/12)</f>
        <v>112.5</v>
      </c>
      <c r="V28" s="23" cm="1">
        <f t="array" aca="1" ref="V28" ca="1">_xlfn.IFS($F28&lt;=V$7,0,$G28&gt;V$7,0,AND(V$7&gt;$G28,V$7&lt;$H28),$J28/12*0.5,$H28&lt;V$7,$J28/12)</f>
        <v>112.5</v>
      </c>
      <c r="W28" s="23" cm="1">
        <f t="array" aca="1" ref="W28" ca="1">_xlfn.IFS($F28&lt;=W$7,0,$G28&gt;W$7,0,AND(W$7&gt;$G28,W$7&lt;$H28),$J28/12*0.5,$H28&lt;W$7,$J28/12)</f>
        <v>112.5</v>
      </c>
      <c r="X28" s="23" cm="1">
        <f t="array" aca="1" ref="X28" ca="1">_xlfn.IFS($F28&lt;=X$7,0,$G28&gt;X$7,0,AND(X$7&gt;$G28,X$7&lt;$H28),$J28/12*0.5,$H28&lt;X$7,$J28/12)</f>
        <v>112.5</v>
      </c>
      <c r="Y28" s="23" cm="1">
        <f t="array" aca="1" ref="Y28" ca="1">_xlfn.IFS($F28&lt;=Y$7,0,$G28&gt;Y$7,0,AND(Y$7&gt;$G28,Y$7&lt;$H28),$J28/12*0.5,$H28&lt;Y$7,$J28/12)</f>
        <v>112.5</v>
      </c>
      <c r="Z28" s="23" cm="1">
        <f t="array" aca="1" ref="Z28" ca="1">_xlfn.IFS($F28&lt;=Z$7,0,$G28&gt;Z$7,0,AND(Z$7&gt;$G28,Z$7&lt;$H28),$J28/12*0.5,$H28&lt;Z$7,$J28/12)</f>
        <v>112.5</v>
      </c>
      <c r="AA28" s="23" cm="1">
        <f t="array" aca="1" ref="AA28" ca="1">_xlfn.IFS($F28&lt;=AA$7,0,$G28&gt;AA$7,0,AND(AA$7&gt;$G28,AA$7&lt;$H28),$J28/12*0.5,$H28&lt;AA$7,$J28/12)</f>
        <v>112.5</v>
      </c>
      <c r="AB28" s="23" cm="1">
        <f t="array" aca="1" ref="AB28" ca="1">_xlfn.IFS($F28&lt;=AB$7,0,$G28&gt;AB$7,0,AND(AB$7&gt;$G28,AB$7&lt;$H28),$J28/12*0.5,$H28&lt;AB$7,$J28/12)</f>
        <v>112.5</v>
      </c>
      <c r="AC28" s="23" cm="1">
        <f t="array" aca="1" ref="AC28" ca="1">_xlfn.IFS($F28&lt;=AC$7,0,$G28&gt;AC$7,0,AND(AC$7&gt;$G28,AC$7&lt;$H28),$L28/12*0.5,$H28&lt;AC$7,$L28/12)</f>
        <v>120.83333333333333</v>
      </c>
      <c r="AD28" s="23" cm="1">
        <f t="array" aca="1" ref="AD28" ca="1">_xlfn.IFS($F28&lt;=AD$7,0,$G28&gt;AD$7,0,AND(AD$7&gt;$G28,AD$7&lt;$H28),$L28/12*0.5,$H28&lt;AD$7,$L28/12)</f>
        <v>120.83333333333333</v>
      </c>
      <c r="AE28" s="23" cm="1">
        <f t="array" aca="1" ref="AE28" ca="1">_xlfn.IFS($F28&lt;=AE$7,0,$G28&gt;AE$7,0,AND(AE$7&gt;$G28,AE$7&lt;$H28),$L28/12*0.5,$H28&lt;AE$7,$L28/12)</f>
        <v>120.83333333333333</v>
      </c>
      <c r="AF28" s="23" cm="1">
        <f t="array" aca="1" ref="AF28" ca="1">_xlfn.IFS($F28&lt;=AF$7,0,$G28&gt;AF$7,0,AND(AF$7&gt;$G28,AF$7&lt;$H28),$L28/12*0.5,$H28&lt;AF$7,$L28/12)</f>
        <v>120.83333333333333</v>
      </c>
      <c r="AG28" s="23" cm="1">
        <f t="array" aca="1" ref="AG28" ca="1">_xlfn.IFS($F28&lt;=AG$7,0,$G28&gt;AG$7,0,AND(AG$7&gt;$G28,AG$7&lt;$H28),$L28/12*0.5,$H28&lt;AG$7,$L28/12)</f>
        <v>0</v>
      </c>
      <c r="AH28" s="23" cm="1">
        <f t="array" aca="1" ref="AH28" ca="1">_xlfn.IFS($F28&lt;=AH$7,0,$G28&gt;AH$7,0,AND(AH$7&gt;$G28,AH$7&lt;$H28),$L28/12*0.5,$H28&lt;AH$7,$L28/12)</f>
        <v>0</v>
      </c>
      <c r="AI28" s="23" cm="1">
        <f t="array" aca="1" ref="AI28" ca="1">_xlfn.IFS($F28&lt;=AI$7,0,$G28&gt;AI$7,0,AND(AI$7&gt;$G28,AI$7&lt;$H28),$L28/12*0.5,$H28&lt;AI$7,$L28/12)</f>
        <v>0</v>
      </c>
      <c r="AJ28" s="23" cm="1">
        <f t="array" aca="1" ref="AJ28" ca="1">_xlfn.IFS($F28&lt;=AJ$7,0,$G28&gt;AJ$7,0,AND(AJ$7&gt;$G28,AJ$7&lt;$H28),$L28/12*0.5,$H28&lt;AJ$7,$L28/12)</f>
        <v>0</v>
      </c>
      <c r="AK28" s="23" cm="1">
        <f t="array" aca="1" ref="AK28" ca="1">_xlfn.IFS($F28&lt;=AK$7,0,$G28&gt;AK$7,0,AND(AK$7&gt;$G28,AK$7&lt;$H28),$L28/12*0.5,$H28&lt;AK$7,$L28/12)</f>
        <v>0</v>
      </c>
      <c r="AL28" s="23" cm="1">
        <f t="array" aca="1" ref="AL28" ca="1">_xlfn.IFS($F28&lt;=AL$7,0,$G28&gt;AL$7,0,AND(AL$7&gt;$G28,AL$7&lt;$H28),$L28/12*0.5,$H28&lt;AL$7,$L28/12)</f>
        <v>0</v>
      </c>
      <c r="AM28" s="23" cm="1">
        <f t="array" aca="1" ref="AM28" ca="1">_xlfn.IFS($F28&lt;=AM$7,0,$G28&gt;AM$7,0,AND(AM$7&gt;$G28,AM$7&lt;$H28),$L28/12*0.5,$H28&lt;AM$7,$L28/12)</f>
        <v>0</v>
      </c>
      <c r="AN28" s="23" cm="1">
        <f t="array" aca="1" ref="AN28" ca="1">_xlfn.IFS($F28&lt;=AN$7,0,$G28&gt;AN$7,0,AND(AN$7&gt;$G28,AN$7&lt;$H28),$L28/12*0.5,$H28&lt;AN$7,$L28/12)</f>
        <v>0</v>
      </c>
      <c r="AO28" s="23" cm="1">
        <f t="array" aca="1" ref="AO28" ca="1">_xlfn.IFS($F28&lt;=AO$7,0,$G28&gt;AO$7,0,AND(AO$7&gt;$G28,AO$7&lt;$H28),$N28/12*0.5,$H28&lt;AO$7,$N28/12)</f>
        <v>0</v>
      </c>
      <c r="AP28" s="23" cm="1">
        <f t="array" aca="1" ref="AP28" ca="1">_xlfn.IFS($F28&lt;=AP$7,0,$G28&gt;AP$7,0,AND(AP$7&gt;$G28,AP$7&lt;$H28),$N28/12*0.5,$H28&lt;AP$7,$N28/12)</f>
        <v>0</v>
      </c>
      <c r="AQ28" s="23" cm="1">
        <f t="array" aca="1" ref="AQ28" ca="1">_xlfn.IFS($F28&lt;=AQ$7,0,$G28&gt;AQ$7,0,AND(AQ$7&gt;$G28,AQ$7&lt;$H28),$N28/12*0.5,$H28&lt;AQ$7,$N28/12)</f>
        <v>0</v>
      </c>
      <c r="AR28" s="23" cm="1">
        <f t="array" aca="1" ref="AR28" ca="1">_xlfn.IFS($F28&lt;=AR$7,0,$G28&gt;AR$7,0,AND(AR$7&gt;$G28,AR$7&lt;$H28),$N28/12*0.5,$H28&lt;AR$7,$N28/12)</f>
        <v>0</v>
      </c>
      <c r="AS28" s="23" cm="1">
        <f t="array" aca="1" ref="AS28" ca="1">_xlfn.IFS($F28&lt;=AS$7,0,$G28&gt;AS$7,0,AND(AS$7&gt;$G28,AS$7&lt;$H28),$N28/12*0.5,$H28&lt;AS$7,$N28/12)</f>
        <v>0</v>
      </c>
      <c r="AT28" s="23" cm="1">
        <f t="array" aca="1" ref="AT28" ca="1">_xlfn.IFS($F28&lt;=AT$7,0,$G28&gt;AT$7,0,AND(AT$7&gt;$G28,AT$7&lt;$H28),$N28/12*0.5,$H28&lt;AT$7,$N28/12)</f>
        <v>0</v>
      </c>
      <c r="AU28" s="23" cm="1">
        <f t="array" aca="1" ref="AU28" ca="1">_xlfn.IFS($F28&lt;=AU$7,0,$G28&gt;AU$7,0,AND(AU$7&gt;$G28,AU$7&lt;$H28),$N28/12*0.5,$H28&lt;AU$7,$N28/12)</f>
        <v>0</v>
      </c>
      <c r="AV28" s="23" cm="1">
        <f t="array" aca="1" ref="AV28" ca="1">_xlfn.IFS($F28&lt;=AV$7,0,$G28&gt;AV$7,0,AND(AV$7&gt;$G28,AV$7&lt;$H28),$N28/12*0.5,$H28&lt;AV$7,$N28/12)</f>
        <v>0</v>
      </c>
      <c r="AW28" s="23" cm="1">
        <f t="array" aca="1" ref="AW28" ca="1">_xlfn.IFS($F28&lt;=AW$7,0,$G28&gt;AW$7,0,AND(AW$7&gt;$G28,AW$7&lt;$H28),$N28/12*0.5,$H28&lt;AW$7,$N28/12)</f>
        <v>0</v>
      </c>
      <c r="AX28" s="23" cm="1">
        <f t="array" aca="1" ref="AX28" ca="1">_xlfn.IFS($F28&lt;=AX$7,0,$G28&gt;AX$7,0,AND(AX$7&gt;$G28,AX$7&lt;$H28),$N28/12*0.5,$H28&lt;AX$7,$N28/12)</f>
        <v>0</v>
      </c>
      <c r="AY28" s="23" cm="1">
        <f t="array" aca="1" ref="AY28" ca="1">_xlfn.IFS($F28&lt;=AY$7,0,$G28&gt;AY$7,0,AND(AY$7&gt;$G28,AY$7&lt;$H28),$N28/12*0.5,$H28&lt;AY$7,$N28/12)</f>
        <v>0</v>
      </c>
    </row>
    <row r="29" spans="1:51" ht="13" x14ac:dyDescent="0.15">
      <c r="A29" s="47"/>
      <c r="B29" s="87">
        <v>22</v>
      </c>
      <c r="C29" s="87" t="s">
        <v>62</v>
      </c>
      <c r="D29" s="88" t="s">
        <v>18</v>
      </c>
      <c r="E29" s="108">
        <v>45210</v>
      </c>
      <c r="F29" s="108" t="s">
        <v>7</v>
      </c>
      <c r="G29" s="21">
        <f>E29+'Assumptions (START HERE)'!$C$17</f>
        <v>45390</v>
      </c>
      <c r="H29" s="21">
        <f>E29+'Assumptions (START HERE)'!$C$18</f>
        <v>45480</v>
      </c>
      <c r="I29" s="94">
        <v>750</v>
      </c>
      <c r="J29" s="23" cm="1">
        <f t="array" aca="1" ref="J29" ca="1">IF(ISBLANK(I29),
INDEX('Assumptions (START HERE)'!$B$23:$E$26,
MATCH(MID(CELL("filename",$A$1),FIND("]",CELL("filename",$A$1))+1,255),'Assumptions (START HERE)'!$B$23:$B$26,0),
MATCH(J$3,'Assumptions (START HERE)'!$B$23:$E$23,0)),I29)</f>
        <v>750</v>
      </c>
      <c r="K29" s="94">
        <v>750</v>
      </c>
      <c r="L29" s="23" cm="1">
        <f t="array" aca="1" ref="L29" ca="1">IF(ISBLANK(K29),
INDEX('Assumptions (START HERE)'!$B$23:$E$26,
MATCH(MID(CELL("filename",$A$1),FIND("]",CELL("filename",$A$1))+1,255),'Assumptions (START HERE)'!$B$23:$B$26,0),
MATCH(L$3,'Assumptions (START HERE)'!$B$23:$E$23,0)),K29)</f>
        <v>750</v>
      </c>
      <c r="M29" s="94">
        <v>750</v>
      </c>
      <c r="N29" s="23" cm="1">
        <f t="array" aca="1" ref="N29" ca="1">IF(ISBLANK(M29),
INDEX('Assumptions (START HERE)'!$B$23:$E$26,
MATCH(MID(CELL("filename",$A$1),FIND("]",CELL("filename",$A$1))+1,255),'Assumptions (START HERE)'!$B$23:$B$26,0),
MATCH(N$3,'Assumptions (START HERE)'!$B$23:$E$23,0)),M29)</f>
        <v>750</v>
      </c>
      <c r="P29" s="23" cm="1">
        <f t="array" aca="1" ref="P29" ca="1">_xlfn.IFS($F29&lt;=P$7,0,$G29&gt;P$7,0,AND(P$7&gt;$G29,P$7&lt;$H29),$J29/12*0.5,$H29&lt;P$7,$J29/12)</f>
        <v>62.5</v>
      </c>
      <c r="Q29" s="23" cm="1">
        <f t="array" aca="1" ref="Q29" ca="1">_xlfn.IFS($F29&lt;=Q$7,0,$G29&gt;Q$7,0,AND(Q$7&gt;$G29,Q$7&lt;$H29),$J29/12*0.5,$H29&lt;Q$7,$J29/12)</f>
        <v>62.5</v>
      </c>
      <c r="R29" s="23" cm="1">
        <f t="array" aca="1" ref="R29" ca="1">_xlfn.IFS($F29&lt;=R$7,0,$G29&gt;R$7,0,AND(R$7&gt;$G29,R$7&lt;$H29),$J29/12*0.5,$H29&lt;R$7,$J29/12)</f>
        <v>62.5</v>
      </c>
      <c r="S29" s="23" cm="1">
        <f t="array" aca="1" ref="S29" ca="1">_xlfn.IFS($F29&lt;=S$7,0,$G29&gt;S$7,0,AND(S$7&gt;$G29,S$7&lt;$H29),$J29/12*0.5,$H29&lt;S$7,$J29/12)</f>
        <v>62.5</v>
      </c>
      <c r="T29" s="23" cm="1">
        <f t="array" aca="1" ref="T29" ca="1">_xlfn.IFS($F29&lt;=T$7,0,$G29&gt;T$7,0,AND(T$7&gt;$G29,T$7&lt;$H29),$J29/12*0.5,$H29&lt;T$7,$J29/12)</f>
        <v>62.5</v>
      </c>
      <c r="U29" s="23" cm="1">
        <f t="array" aca="1" ref="U29" ca="1">_xlfn.IFS($F29&lt;=U$7,0,$G29&gt;U$7,0,AND(U$7&gt;$G29,U$7&lt;$H29),$J29/12*0.5,$H29&lt;U$7,$J29/12)</f>
        <v>62.5</v>
      </c>
      <c r="V29" s="23" cm="1">
        <f t="array" aca="1" ref="V29" ca="1">_xlfn.IFS($F29&lt;=V$7,0,$G29&gt;V$7,0,AND(V$7&gt;$G29,V$7&lt;$H29),$J29/12*0.5,$H29&lt;V$7,$J29/12)</f>
        <v>62.5</v>
      </c>
      <c r="W29" s="23" cm="1">
        <f t="array" aca="1" ref="W29" ca="1">_xlfn.IFS($F29&lt;=W$7,0,$G29&gt;W$7,0,AND(W$7&gt;$G29,W$7&lt;$H29),$J29/12*0.5,$H29&lt;W$7,$J29/12)</f>
        <v>62.5</v>
      </c>
      <c r="X29" s="23" cm="1">
        <f t="array" aca="1" ref="X29" ca="1">_xlfn.IFS($F29&lt;=X$7,0,$G29&gt;X$7,0,AND(X$7&gt;$G29,X$7&lt;$H29),$J29/12*0.5,$H29&lt;X$7,$J29/12)</f>
        <v>62.5</v>
      </c>
      <c r="Y29" s="23" cm="1">
        <f t="array" aca="1" ref="Y29" ca="1">_xlfn.IFS($F29&lt;=Y$7,0,$G29&gt;Y$7,0,AND(Y$7&gt;$G29,Y$7&lt;$H29),$J29/12*0.5,$H29&lt;Y$7,$J29/12)</f>
        <v>62.5</v>
      </c>
      <c r="Z29" s="23" cm="1">
        <f t="array" aca="1" ref="Z29" ca="1">_xlfn.IFS($F29&lt;=Z$7,0,$G29&gt;Z$7,0,AND(Z$7&gt;$G29,Z$7&lt;$H29),$J29/12*0.5,$H29&lt;Z$7,$J29/12)</f>
        <v>62.5</v>
      </c>
      <c r="AA29" s="23" cm="1">
        <f t="array" aca="1" ref="AA29" ca="1">_xlfn.IFS($F29&lt;=AA$7,0,$G29&gt;AA$7,0,AND(AA$7&gt;$G29,AA$7&lt;$H29),$J29/12*0.5,$H29&lt;AA$7,$J29/12)</f>
        <v>62.5</v>
      </c>
      <c r="AB29" s="23" cm="1">
        <f t="array" aca="1" ref="AB29" ca="1">_xlfn.IFS($F29&lt;=AB$7,0,$G29&gt;AB$7,0,AND(AB$7&gt;$G29,AB$7&lt;$H29),$J29/12*0.5,$H29&lt;AB$7,$J29/12)</f>
        <v>62.5</v>
      </c>
      <c r="AC29" s="23" cm="1">
        <f t="array" aca="1" ref="AC29" ca="1">_xlfn.IFS($F29&lt;=AC$7,0,$G29&gt;AC$7,0,AND(AC$7&gt;$G29,AC$7&lt;$H29),$L29/12*0.5,$H29&lt;AC$7,$L29/12)</f>
        <v>62.5</v>
      </c>
      <c r="AD29" s="23" cm="1">
        <f t="array" aca="1" ref="AD29" ca="1">_xlfn.IFS($F29&lt;=AD$7,0,$G29&gt;AD$7,0,AND(AD$7&gt;$G29,AD$7&lt;$H29),$L29/12*0.5,$H29&lt;AD$7,$L29/12)</f>
        <v>62.5</v>
      </c>
      <c r="AE29" s="23" cm="1">
        <f t="array" aca="1" ref="AE29" ca="1">_xlfn.IFS($F29&lt;=AE$7,0,$G29&gt;AE$7,0,AND(AE$7&gt;$G29,AE$7&lt;$H29),$L29/12*0.5,$H29&lt;AE$7,$L29/12)</f>
        <v>62.5</v>
      </c>
      <c r="AF29" s="23" cm="1">
        <f t="array" aca="1" ref="AF29" ca="1">_xlfn.IFS($F29&lt;=AF$7,0,$G29&gt;AF$7,0,AND(AF$7&gt;$G29,AF$7&lt;$H29),$L29/12*0.5,$H29&lt;AF$7,$L29/12)</f>
        <v>62.5</v>
      </c>
      <c r="AG29" s="23" cm="1">
        <f t="array" aca="1" ref="AG29" ca="1">_xlfn.IFS($F29&lt;=AG$7,0,$G29&gt;AG$7,0,AND(AG$7&gt;$G29,AG$7&lt;$H29),$L29/12*0.5,$H29&lt;AG$7,$L29/12)</f>
        <v>62.5</v>
      </c>
      <c r="AH29" s="23" cm="1">
        <f t="array" aca="1" ref="AH29" ca="1">_xlfn.IFS($F29&lt;=AH$7,0,$G29&gt;AH$7,0,AND(AH$7&gt;$G29,AH$7&lt;$H29),$L29/12*0.5,$H29&lt;AH$7,$L29/12)</f>
        <v>62.5</v>
      </c>
      <c r="AI29" s="23" cm="1">
        <f t="array" aca="1" ref="AI29" ca="1">_xlfn.IFS($F29&lt;=AI$7,0,$G29&gt;AI$7,0,AND(AI$7&gt;$G29,AI$7&lt;$H29),$L29/12*0.5,$H29&lt;AI$7,$L29/12)</f>
        <v>62.5</v>
      </c>
      <c r="AJ29" s="23" cm="1">
        <f t="array" aca="1" ref="AJ29" ca="1">_xlfn.IFS($F29&lt;=AJ$7,0,$G29&gt;AJ$7,0,AND(AJ$7&gt;$G29,AJ$7&lt;$H29),$L29/12*0.5,$H29&lt;AJ$7,$L29/12)</f>
        <v>62.5</v>
      </c>
      <c r="AK29" s="23" cm="1">
        <f t="array" aca="1" ref="AK29" ca="1">_xlfn.IFS($F29&lt;=AK$7,0,$G29&gt;AK$7,0,AND(AK$7&gt;$G29,AK$7&lt;$H29),$L29/12*0.5,$H29&lt;AK$7,$L29/12)</f>
        <v>62.5</v>
      </c>
      <c r="AL29" s="23" cm="1">
        <f t="array" aca="1" ref="AL29" ca="1">_xlfn.IFS($F29&lt;=AL$7,0,$G29&gt;AL$7,0,AND(AL$7&gt;$G29,AL$7&lt;$H29),$L29/12*0.5,$H29&lt;AL$7,$L29/12)</f>
        <v>62.5</v>
      </c>
      <c r="AM29" s="23" cm="1">
        <f t="array" aca="1" ref="AM29" ca="1">_xlfn.IFS($F29&lt;=AM$7,0,$G29&gt;AM$7,0,AND(AM$7&gt;$G29,AM$7&lt;$H29),$L29/12*0.5,$H29&lt;AM$7,$L29/12)</f>
        <v>62.5</v>
      </c>
      <c r="AN29" s="23" cm="1">
        <f t="array" aca="1" ref="AN29" ca="1">_xlfn.IFS($F29&lt;=AN$7,0,$G29&gt;AN$7,0,AND(AN$7&gt;$G29,AN$7&lt;$H29),$L29/12*0.5,$H29&lt;AN$7,$L29/12)</f>
        <v>62.5</v>
      </c>
      <c r="AO29" s="23" cm="1">
        <f t="array" aca="1" ref="AO29" ca="1">_xlfn.IFS($F29&lt;=AO$7,0,$G29&gt;AO$7,0,AND(AO$7&gt;$G29,AO$7&lt;$H29),$N29/12*0.5,$H29&lt;AO$7,$N29/12)</f>
        <v>62.5</v>
      </c>
      <c r="AP29" s="23" cm="1">
        <f t="array" aca="1" ref="AP29" ca="1">_xlfn.IFS($F29&lt;=AP$7,0,$G29&gt;AP$7,0,AND(AP$7&gt;$G29,AP$7&lt;$H29),$N29/12*0.5,$H29&lt;AP$7,$N29/12)</f>
        <v>62.5</v>
      </c>
      <c r="AQ29" s="23" cm="1">
        <f t="array" aca="1" ref="AQ29" ca="1">_xlfn.IFS($F29&lt;=AQ$7,0,$G29&gt;AQ$7,0,AND(AQ$7&gt;$G29,AQ$7&lt;$H29),$N29/12*0.5,$H29&lt;AQ$7,$N29/12)</f>
        <v>62.5</v>
      </c>
      <c r="AR29" s="23" cm="1">
        <f t="array" aca="1" ref="AR29" ca="1">_xlfn.IFS($F29&lt;=AR$7,0,$G29&gt;AR$7,0,AND(AR$7&gt;$G29,AR$7&lt;$H29),$N29/12*0.5,$H29&lt;AR$7,$N29/12)</f>
        <v>62.5</v>
      </c>
      <c r="AS29" s="23" cm="1">
        <f t="array" aca="1" ref="AS29" ca="1">_xlfn.IFS($F29&lt;=AS$7,0,$G29&gt;AS$7,0,AND(AS$7&gt;$G29,AS$7&lt;$H29),$N29/12*0.5,$H29&lt;AS$7,$N29/12)</f>
        <v>62.5</v>
      </c>
      <c r="AT29" s="23" cm="1">
        <f t="array" aca="1" ref="AT29" ca="1">_xlfn.IFS($F29&lt;=AT$7,0,$G29&gt;AT$7,0,AND(AT$7&gt;$G29,AT$7&lt;$H29),$N29/12*0.5,$H29&lt;AT$7,$N29/12)</f>
        <v>62.5</v>
      </c>
      <c r="AU29" s="23" cm="1">
        <f t="array" aca="1" ref="AU29" ca="1">_xlfn.IFS($F29&lt;=AU$7,0,$G29&gt;AU$7,0,AND(AU$7&gt;$G29,AU$7&lt;$H29),$N29/12*0.5,$H29&lt;AU$7,$N29/12)</f>
        <v>62.5</v>
      </c>
      <c r="AV29" s="23" cm="1">
        <f t="array" aca="1" ref="AV29" ca="1">_xlfn.IFS($F29&lt;=AV$7,0,$G29&gt;AV$7,0,AND(AV$7&gt;$G29,AV$7&lt;$H29),$N29/12*0.5,$H29&lt;AV$7,$N29/12)</f>
        <v>62.5</v>
      </c>
      <c r="AW29" s="23" cm="1">
        <f t="array" aca="1" ref="AW29" ca="1">_xlfn.IFS($F29&lt;=AW$7,0,$G29&gt;AW$7,0,AND(AW$7&gt;$G29,AW$7&lt;$H29),$N29/12*0.5,$H29&lt;AW$7,$N29/12)</f>
        <v>62.5</v>
      </c>
      <c r="AX29" s="23" cm="1">
        <f t="array" aca="1" ref="AX29" ca="1">_xlfn.IFS($F29&lt;=AX$7,0,$G29&gt;AX$7,0,AND(AX$7&gt;$G29,AX$7&lt;$H29),$N29/12*0.5,$H29&lt;AX$7,$N29/12)</f>
        <v>62.5</v>
      </c>
      <c r="AY29" s="23" cm="1">
        <f t="array" aca="1" ref="AY29" ca="1">_xlfn.IFS($F29&lt;=AY$7,0,$G29&gt;AY$7,0,AND(AY$7&gt;$G29,AY$7&lt;$H29),$N29/12*0.5,$H29&lt;AY$7,$N29/12)</f>
        <v>62.5</v>
      </c>
    </row>
    <row r="30" spans="1:51" ht="13" x14ac:dyDescent="0.15">
      <c r="A30" s="47"/>
      <c r="B30" s="87">
        <v>23</v>
      </c>
      <c r="C30" s="87" t="s">
        <v>63</v>
      </c>
      <c r="D30" s="89" t="s">
        <v>13</v>
      </c>
      <c r="E30" s="108">
        <v>45273</v>
      </c>
      <c r="F30" s="108">
        <v>46509</v>
      </c>
      <c r="G30" s="21">
        <f>E30+'Assumptions (START HERE)'!$C$17</f>
        <v>45453</v>
      </c>
      <c r="H30" s="21">
        <f>E30+'Assumptions (START HERE)'!$C$18</f>
        <v>45543</v>
      </c>
      <c r="I30" s="94"/>
      <c r="J30" s="23" cm="1">
        <f t="array" aca="1" ref="J30" ca="1">IF(ISBLANK(I30),
INDEX('Assumptions (START HERE)'!$B$23:$E$26,
MATCH(MID(CELL("filename",$A$1),FIND("]",CELL("filename",$A$1))+1,255),'Assumptions (START HERE)'!$B$23:$B$26,0),
MATCH(J$3,'Assumptions (START HERE)'!$B$23:$E$23,0)),I30)</f>
        <v>1350</v>
      </c>
      <c r="K30" s="94"/>
      <c r="L30" s="23" cm="1">
        <f t="array" aca="1" ref="L30" ca="1">IF(ISBLANK(K30),
INDEX('Assumptions (START HERE)'!$B$23:$E$26,
MATCH(MID(CELL("filename",$A$1),FIND("]",CELL("filename",$A$1))+1,255),'Assumptions (START HERE)'!$B$23:$B$26,0),
MATCH(L$3,'Assumptions (START HERE)'!$B$23:$E$23,0)),K30)</f>
        <v>1450</v>
      </c>
      <c r="M30" s="94"/>
      <c r="N30" s="23" cm="1">
        <f t="array" aca="1" ref="N30" ca="1">IF(ISBLANK(M30),
INDEX('Assumptions (START HERE)'!$B$23:$E$26,
MATCH(MID(CELL("filename",$A$1),FIND("]",CELL("filename",$A$1))+1,255),'Assumptions (START HERE)'!$B$23:$B$26,0),
MATCH(N$3,'Assumptions (START HERE)'!$B$23:$E$23,0)),M30)</f>
        <v>1550</v>
      </c>
      <c r="P30" s="23" cm="1">
        <f t="array" aca="1" ref="P30" ca="1">_xlfn.IFS($F30&lt;=P$7,0,$G30&gt;P$7,0,AND(P$7&gt;$G30,P$7&lt;$H30),$J30/12*0.5,$H30&lt;P$7,$J30/12)</f>
        <v>112.5</v>
      </c>
      <c r="Q30" s="23" cm="1">
        <f t="array" aca="1" ref="Q30" ca="1">_xlfn.IFS($F30&lt;=Q$7,0,$G30&gt;Q$7,0,AND(Q$7&gt;$G30,Q$7&lt;$H30),$J30/12*0.5,$H30&lt;Q$7,$J30/12)</f>
        <v>112.5</v>
      </c>
      <c r="R30" s="23" cm="1">
        <f t="array" aca="1" ref="R30" ca="1">_xlfn.IFS($F30&lt;=R$7,0,$G30&gt;R$7,0,AND(R$7&gt;$G30,R$7&lt;$H30),$J30/12*0.5,$H30&lt;R$7,$J30/12)</f>
        <v>112.5</v>
      </c>
      <c r="S30" s="23" cm="1">
        <f t="array" aca="1" ref="S30" ca="1">_xlfn.IFS($F30&lt;=S$7,0,$G30&gt;S$7,0,AND(S$7&gt;$G30,S$7&lt;$H30),$J30/12*0.5,$H30&lt;S$7,$J30/12)</f>
        <v>112.5</v>
      </c>
      <c r="T30" s="23" cm="1">
        <f t="array" aca="1" ref="T30" ca="1">_xlfn.IFS($F30&lt;=T$7,0,$G30&gt;T$7,0,AND(T$7&gt;$G30,T$7&lt;$H30),$J30/12*0.5,$H30&lt;T$7,$J30/12)</f>
        <v>112.5</v>
      </c>
      <c r="U30" s="23" cm="1">
        <f t="array" aca="1" ref="U30" ca="1">_xlfn.IFS($F30&lt;=U$7,0,$G30&gt;U$7,0,AND(U$7&gt;$G30,U$7&lt;$H30),$J30/12*0.5,$H30&lt;U$7,$J30/12)</f>
        <v>112.5</v>
      </c>
      <c r="V30" s="23" cm="1">
        <f t="array" aca="1" ref="V30" ca="1">_xlfn.IFS($F30&lt;=V$7,0,$G30&gt;V$7,0,AND(V$7&gt;$G30,V$7&lt;$H30),$J30/12*0.5,$H30&lt;V$7,$J30/12)</f>
        <v>112.5</v>
      </c>
      <c r="W30" s="23" cm="1">
        <f t="array" aca="1" ref="W30" ca="1">_xlfn.IFS($F30&lt;=W$7,0,$G30&gt;W$7,0,AND(W$7&gt;$G30,W$7&lt;$H30),$J30/12*0.5,$H30&lt;W$7,$J30/12)</f>
        <v>112.5</v>
      </c>
      <c r="X30" s="23" cm="1">
        <f t="array" aca="1" ref="X30" ca="1">_xlfn.IFS($F30&lt;=X$7,0,$G30&gt;X$7,0,AND(X$7&gt;$G30,X$7&lt;$H30),$J30/12*0.5,$H30&lt;X$7,$J30/12)</f>
        <v>112.5</v>
      </c>
      <c r="Y30" s="23" cm="1">
        <f t="array" aca="1" ref="Y30" ca="1">_xlfn.IFS($F30&lt;=Y$7,0,$G30&gt;Y$7,0,AND(Y$7&gt;$G30,Y$7&lt;$H30),$J30/12*0.5,$H30&lt;Y$7,$J30/12)</f>
        <v>112.5</v>
      </c>
      <c r="Z30" s="23" cm="1">
        <f t="array" aca="1" ref="Z30" ca="1">_xlfn.IFS($F30&lt;=Z$7,0,$G30&gt;Z$7,0,AND(Z$7&gt;$G30,Z$7&lt;$H30),$J30/12*0.5,$H30&lt;Z$7,$J30/12)</f>
        <v>112.5</v>
      </c>
      <c r="AA30" s="23" cm="1">
        <f t="array" aca="1" ref="AA30" ca="1">_xlfn.IFS($F30&lt;=AA$7,0,$G30&gt;AA$7,0,AND(AA$7&gt;$G30,AA$7&lt;$H30),$J30/12*0.5,$H30&lt;AA$7,$J30/12)</f>
        <v>112.5</v>
      </c>
      <c r="AB30" s="23" cm="1">
        <f t="array" aca="1" ref="AB30" ca="1">_xlfn.IFS($F30&lt;=AB$7,0,$G30&gt;AB$7,0,AND(AB$7&gt;$G30,AB$7&lt;$H30),$J30/12*0.5,$H30&lt;AB$7,$J30/12)</f>
        <v>112.5</v>
      </c>
      <c r="AC30" s="23" cm="1">
        <f t="array" aca="1" ref="AC30" ca="1">_xlfn.IFS($F30&lt;=AC$7,0,$G30&gt;AC$7,0,AND(AC$7&gt;$G30,AC$7&lt;$H30),$L30/12*0.5,$H30&lt;AC$7,$L30/12)</f>
        <v>120.83333333333333</v>
      </c>
      <c r="AD30" s="23" cm="1">
        <f t="array" aca="1" ref="AD30" ca="1">_xlfn.IFS($F30&lt;=AD$7,0,$G30&gt;AD$7,0,AND(AD$7&gt;$G30,AD$7&lt;$H30),$L30/12*0.5,$H30&lt;AD$7,$L30/12)</f>
        <v>120.83333333333333</v>
      </c>
      <c r="AE30" s="23" cm="1">
        <f t="array" aca="1" ref="AE30" ca="1">_xlfn.IFS($F30&lt;=AE$7,0,$G30&gt;AE$7,0,AND(AE$7&gt;$G30,AE$7&lt;$H30),$L30/12*0.5,$H30&lt;AE$7,$L30/12)</f>
        <v>120.83333333333333</v>
      </c>
      <c r="AF30" s="23" cm="1">
        <f t="array" aca="1" ref="AF30" ca="1">_xlfn.IFS($F30&lt;=AF$7,0,$G30&gt;AF$7,0,AND(AF$7&gt;$G30,AF$7&lt;$H30),$L30/12*0.5,$H30&lt;AF$7,$L30/12)</f>
        <v>120.83333333333333</v>
      </c>
      <c r="AG30" s="23" cm="1">
        <f t="array" aca="1" ref="AG30" ca="1">_xlfn.IFS($F30&lt;=AG$7,0,$G30&gt;AG$7,0,AND(AG$7&gt;$G30,AG$7&lt;$H30),$L30/12*0.5,$H30&lt;AG$7,$L30/12)</f>
        <v>120.83333333333333</v>
      </c>
      <c r="AH30" s="23" cm="1">
        <f t="array" aca="1" ref="AH30" ca="1">_xlfn.IFS($F30&lt;=AH$7,0,$G30&gt;AH$7,0,AND(AH$7&gt;$G30,AH$7&lt;$H30),$L30/12*0.5,$H30&lt;AH$7,$L30/12)</f>
        <v>120.83333333333333</v>
      </c>
      <c r="AI30" s="23" cm="1">
        <f t="array" aca="1" ref="AI30" ca="1">_xlfn.IFS($F30&lt;=AI$7,0,$G30&gt;AI$7,0,AND(AI$7&gt;$G30,AI$7&lt;$H30),$L30/12*0.5,$H30&lt;AI$7,$L30/12)</f>
        <v>120.83333333333333</v>
      </c>
      <c r="AJ30" s="23" cm="1">
        <f t="array" aca="1" ref="AJ30" ca="1">_xlfn.IFS($F30&lt;=AJ$7,0,$G30&gt;AJ$7,0,AND(AJ$7&gt;$G30,AJ$7&lt;$H30),$L30/12*0.5,$H30&lt;AJ$7,$L30/12)</f>
        <v>120.83333333333333</v>
      </c>
      <c r="AK30" s="23" cm="1">
        <f t="array" aca="1" ref="AK30" ca="1">_xlfn.IFS($F30&lt;=AK$7,0,$G30&gt;AK$7,0,AND(AK$7&gt;$G30,AK$7&lt;$H30),$L30/12*0.5,$H30&lt;AK$7,$L30/12)</f>
        <v>120.83333333333333</v>
      </c>
      <c r="AL30" s="23" cm="1">
        <f t="array" aca="1" ref="AL30" ca="1">_xlfn.IFS($F30&lt;=AL$7,0,$G30&gt;AL$7,0,AND(AL$7&gt;$G30,AL$7&lt;$H30),$L30/12*0.5,$H30&lt;AL$7,$L30/12)</f>
        <v>120.83333333333333</v>
      </c>
      <c r="AM30" s="23" cm="1">
        <f t="array" aca="1" ref="AM30" ca="1">_xlfn.IFS($F30&lt;=AM$7,0,$G30&gt;AM$7,0,AND(AM$7&gt;$G30,AM$7&lt;$H30),$L30/12*0.5,$H30&lt;AM$7,$L30/12)</f>
        <v>120.83333333333333</v>
      </c>
      <c r="AN30" s="23" cm="1">
        <f t="array" aca="1" ref="AN30" ca="1">_xlfn.IFS($F30&lt;=AN$7,0,$G30&gt;AN$7,0,AND(AN$7&gt;$G30,AN$7&lt;$H30),$L30/12*0.5,$H30&lt;AN$7,$L30/12)</f>
        <v>120.83333333333333</v>
      </c>
      <c r="AO30" s="23" cm="1">
        <f t="array" aca="1" ref="AO30" ca="1">_xlfn.IFS($F30&lt;=AO$7,0,$G30&gt;AO$7,0,AND(AO$7&gt;$G30,AO$7&lt;$H30),$N30/12*0.5,$H30&lt;AO$7,$N30/12)</f>
        <v>129.16666666666666</v>
      </c>
      <c r="AP30" s="23" cm="1">
        <f t="array" aca="1" ref="AP30" ca="1">_xlfn.IFS($F30&lt;=AP$7,0,$G30&gt;AP$7,0,AND(AP$7&gt;$G30,AP$7&lt;$H30),$N30/12*0.5,$H30&lt;AP$7,$N30/12)</f>
        <v>129.16666666666666</v>
      </c>
      <c r="AQ30" s="23" cm="1">
        <f t="array" aca="1" ref="AQ30" ca="1">_xlfn.IFS($F30&lt;=AQ$7,0,$G30&gt;AQ$7,0,AND(AQ$7&gt;$G30,AQ$7&lt;$H30),$N30/12*0.5,$H30&lt;AQ$7,$N30/12)</f>
        <v>129.16666666666666</v>
      </c>
      <c r="AR30" s="23" cm="1">
        <f t="array" aca="1" ref="AR30" ca="1">_xlfn.IFS($F30&lt;=AR$7,0,$G30&gt;AR$7,0,AND(AR$7&gt;$G30,AR$7&lt;$H30),$N30/12*0.5,$H30&lt;AR$7,$N30/12)</f>
        <v>129.16666666666666</v>
      </c>
      <c r="AS30" s="23" cm="1">
        <f t="array" aca="1" ref="AS30" ca="1">_xlfn.IFS($F30&lt;=AS$7,0,$G30&gt;AS$7,0,AND(AS$7&gt;$G30,AS$7&lt;$H30),$N30/12*0.5,$H30&lt;AS$7,$N30/12)</f>
        <v>0</v>
      </c>
      <c r="AT30" s="23" cm="1">
        <f t="array" aca="1" ref="AT30" ca="1">_xlfn.IFS($F30&lt;=AT$7,0,$G30&gt;AT$7,0,AND(AT$7&gt;$G30,AT$7&lt;$H30),$N30/12*0.5,$H30&lt;AT$7,$N30/12)</f>
        <v>0</v>
      </c>
      <c r="AU30" s="23" cm="1">
        <f t="array" aca="1" ref="AU30" ca="1">_xlfn.IFS($F30&lt;=AU$7,0,$G30&gt;AU$7,0,AND(AU$7&gt;$G30,AU$7&lt;$H30),$N30/12*0.5,$H30&lt;AU$7,$N30/12)</f>
        <v>0</v>
      </c>
      <c r="AV30" s="23" cm="1">
        <f t="array" aca="1" ref="AV30" ca="1">_xlfn.IFS($F30&lt;=AV$7,0,$G30&gt;AV$7,0,AND(AV$7&gt;$G30,AV$7&lt;$H30),$N30/12*0.5,$H30&lt;AV$7,$N30/12)</f>
        <v>0</v>
      </c>
      <c r="AW30" s="23" cm="1">
        <f t="array" aca="1" ref="AW30" ca="1">_xlfn.IFS($F30&lt;=AW$7,0,$G30&gt;AW$7,0,AND(AW$7&gt;$G30,AW$7&lt;$H30),$N30/12*0.5,$H30&lt;AW$7,$N30/12)</f>
        <v>0</v>
      </c>
      <c r="AX30" s="23" cm="1">
        <f t="array" aca="1" ref="AX30" ca="1">_xlfn.IFS($F30&lt;=AX$7,0,$G30&gt;AX$7,0,AND(AX$7&gt;$G30,AX$7&lt;$H30),$N30/12*0.5,$H30&lt;AX$7,$N30/12)</f>
        <v>0</v>
      </c>
      <c r="AY30" s="23" cm="1">
        <f t="array" aca="1" ref="AY30" ca="1">_xlfn.IFS($F30&lt;=AY$7,0,$G30&gt;AY$7,0,AND(AY$7&gt;$G30,AY$7&lt;$H30),$N30/12*0.5,$H30&lt;AY$7,$N30/12)</f>
        <v>0</v>
      </c>
    </row>
    <row r="31" spans="1:51" ht="13" x14ac:dyDescent="0.15">
      <c r="A31" s="47"/>
      <c r="B31" s="87">
        <v>24</v>
      </c>
      <c r="C31" s="87" t="s">
        <v>64</v>
      </c>
      <c r="D31" s="88" t="s">
        <v>14</v>
      </c>
      <c r="E31" s="108">
        <v>45301</v>
      </c>
      <c r="F31" s="108">
        <v>46509</v>
      </c>
      <c r="G31" s="21">
        <f>E31+'Assumptions (START HERE)'!$C$17</f>
        <v>45481</v>
      </c>
      <c r="H31" s="21">
        <f>E31+'Assumptions (START HERE)'!$C$18</f>
        <v>45571</v>
      </c>
      <c r="I31" s="94"/>
      <c r="J31" s="23" cm="1">
        <f t="array" aca="1" ref="J31" ca="1">IF(ISBLANK(I31),
INDEX('Assumptions (START HERE)'!$B$23:$E$26,
MATCH(MID(CELL("filename",$A$1),FIND("]",CELL("filename",$A$1))+1,255),'Assumptions (START HERE)'!$B$23:$B$26,0),
MATCH(J$3,'Assumptions (START HERE)'!$B$23:$E$23,0)),I31)</f>
        <v>1350</v>
      </c>
      <c r="K31" s="94"/>
      <c r="L31" s="23" cm="1">
        <f t="array" aca="1" ref="L31" ca="1">IF(ISBLANK(K31),
INDEX('Assumptions (START HERE)'!$B$23:$E$26,
MATCH(MID(CELL("filename",$A$1),FIND("]",CELL("filename",$A$1))+1,255),'Assumptions (START HERE)'!$B$23:$B$26,0),
MATCH(L$3,'Assumptions (START HERE)'!$B$23:$E$23,0)),K31)</f>
        <v>1450</v>
      </c>
      <c r="M31" s="94"/>
      <c r="N31" s="23" cm="1">
        <f t="array" aca="1" ref="N31" ca="1">IF(ISBLANK(M31),
INDEX('Assumptions (START HERE)'!$B$23:$E$26,
MATCH(MID(CELL("filename",$A$1),FIND("]",CELL("filename",$A$1))+1,255),'Assumptions (START HERE)'!$B$23:$B$26,0),
MATCH(N$3,'Assumptions (START HERE)'!$B$23:$E$23,0)),M31)</f>
        <v>1550</v>
      </c>
      <c r="P31" s="23" cm="1">
        <f t="array" aca="1" ref="P31" ca="1">_xlfn.IFS($F31&lt;=P$7,0,$G31&gt;P$7,0,AND(P$7&gt;$G31,P$7&lt;$H31),$J31/12*0.5,$H31&lt;P$7,$J31/12)</f>
        <v>112.5</v>
      </c>
      <c r="Q31" s="23" cm="1">
        <f t="array" aca="1" ref="Q31" ca="1">_xlfn.IFS($F31&lt;=Q$7,0,$G31&gt;Q$7,0,AND(Q$7&gt;$G31,Q$7&lt;$H31),$J31/12*0.5,$H31&lt;Q$7,$J31/12)</f>
        <v>112.5</v>
      </c>
      <c r="R31" s="23" cm="1">
        <f t="array" aca="1" ref="R31" ca="1">_xlfn.IFS($F31&lt;=R$7,0,$G31&gt;R$7,0,AND(R$7&gt;$G31,R$7&lt;$H31),$J31/12*0.5,$H31&lt;R$7,$J31/12)</f>
        <v>112.5</v>
      </c>
      <c r="S31" s="23" cm="1">
        <f t="array" aca="1" ref="S31" ca="1">_xlfn.IFS($F31&lt;=S$7,0,$G31&gt;S$7,0,AND(S$7&gt;$G31,S$7&lt;$H31),$J31/12*0.5,$H31&lt;S$7,$J31/12)</f>
        <v>112.5</v>
      </c>
      <c r="T31" s="23" cm="1">
        <f t="array" aca="1" ref="T31" ca="1">_xlfn.IFS($F31&lt;=T$7,0,$G31&gt;T$7,0,AND(T$7&gt;$G31,T$7&lt;$H31),$J31/12*0.5,$H31&lt;T$7,$J31/12)</f>
        <v>112.5</v>
      </c>
      <c r="U31" s="23" cm="1">
        <f t="array" aca="1" ref="U31" ca="1">_xlfn.IFS($F31&lt;=U$7,0,$G31&gt;U$7,0,AND(U$7&gt;$G31,U$7&lt;$H31),$J31/12*0.5,$H31&lt;U$7,$J31/12)</f>
        <v>112.5</v>
      </c>
      <c r="V31" s="23" cm="1">
        <f t="array" aca="1" ref="V31" ca="1">_xlfn.IFS($F31&lt;=V$7,0,$G31&gt;V$7,0,AND(V$7&gt;$G31,V$7&lt;$H31),$J31/12*0.5,$H31&lt;V$7,$J31/12)</f>
        <v>112.5</v>
      </c>
      <c r="W31" s="23" cm="1">
        <f t="array" aca="1" ref="W31" ca="1">_xlfn.IFS($F31&lt;=W$7,0,$G31&gt;W$7,0,AND(W$7&gt;$G31,W$7&lt;$H31),$J31/12*0.5,$H31&lt;W$7,$J31/12)</f>
        <v>112.5</v>
      </c>
      <c r="X31" s="23" cm="1">
        <f t="array" aca="1" ref="X31" ca="1">_xlfn.IFS($F31&lt;=X$7,0,$G31&gt;X$7,0,AND(X$7&gt;$G31,X$7&lt;$H31),$J31/12*0.5,$H31&lt;X$7,$J31/12)</f>
        <v>112.5</v>
      </c>
      <c r="Y31" s="23" cm="1">
        <f t="array" aca="1" ref="Y31" ca="1">_xlfn.IFS($F31&lt;=Y$7,0,$G31&gt;Y$7,0,AND(Y$7&gt;$G31,Y$7&lt;$H31),$J31/12*0.5,$H31&lt;Y$7,$J31/12)</f>
        <v>112.5</v>
      </c>
      <c r="Z31" s="23" cm="1">
        <f t="array" aca="1" ref="Z31" ca="1">_xlfn.IFS($F31&lt;=Z$7,0,$G31&gt;Z$7,0,AND(Z$7&gt;$G31,Z$7&lt;$H31),$J31/12*0.5,$H31&lt;Z$7,$J31/12)</f>
        <v>112.5</v>
      </c>
      <c r="AA31" s="23" cm="1">
        <f t="array" aca="1" ref="AA31" ca="1">_xlfn.IFS($F31&lt;=AA$7,0,$G31&gt;AA$7,0,AND(AA$7&gt;$G31,AA$7&lt;$H31),$J31/12*0.5,$H31&lt;AA$7,$J31/12)</f>
        <v>112.5</v>
      </c>
      <c r="AB31" s="23" cm="1">
        <f t="array" aca="1" ref="AB31" ca="1">_xlfn.IFS($F31&lt;=AB$7,0,$G31&gt;AB$7,0,AND(AB$7&gt;$G31,AB$7&lt;$H31),$J31/12*0.5,$H31&lt;AB$7,$J31/12)</f>
        <v>112.5</v>
      </c>
      <c r="AC31" s="23" cm="1">
        <f t="array" aca="1" ref="AC31" ca="1">_xlfn.IFS($F31&lt;=AC$7,0,$G31&gt;AC$7,0,AND(AC$7&gt;$G31,AC$7&lt;$H31),$L31/12*0.5,$H31&lt;AC$7,$L31/12)</f>
        <v>120.83333333333333</v>
      </c>
      <c r="AD31" s="23" cm="1">
        <f t="array" aca="1" ref="AD31" ca="1">_xlfn.IFS($F31&lt;=AD$7,0,$G31&gt;AD$7,0,AND(AD$7&gt;$G31,AD$7&lt;$H31),$L31/12*0.5,$H31&lt;AD$7,$L31/12)</f>
        <v>120.83333333333333</v>
      </c>
      <c r="AE31" s="23" cm="1">
        <f t="array" aca="1" ref="AE31" ca="1">_xlfn.IFS($F31&lt;=AE$7,0,$G31&gt;AE$7,0,AND(AE$7&gt;$G31,AE$7&lt;$H31),$L31/12*0.5,$H31&lt;AE$7,$L31/12)</f>
        <v>120.83333333333333</v>
      </c>
      <c r="AF31" s="23" cm="1">
        <f t="array" aca="1" ref="AF31" ca="1">_xlfn.IFS($F31&lt;=AF$7,0,$G31&gt;AF$7,0,AND(AF$7&gt;$G31,AF$7&lt;$H31),$L31/12*0.5,$H31&lt;AF$7,$L31/12)</f>
        <v>120.83333333333333</v>
      </c>
      <c r="AG31" s="23" cm="1">
        <f t="array" aca="1" ref="AG31" ca="1">_xlfn.IFS($F31&lt;=AG$7,0,$G31&gt;AG$7,0,AND(AG$7&gt;$G31,AG$7&lt;$H31),$L31/12*0.5,$H31&lt;AG$7,$L31/12)</f>
        <v>120.83333333333333</v>
      </c>
      <c r="AH31" s="23" cm="1">
        <f t="array" aca="1" ref="AH31" ca="1">_xlfn.IFS($F31&lt;=AH$7,0,$G31&gt;AH$7,0,AND(AH$7&gt;$G31,AH$7&lt;$H31),$L31/12*0.5,$H31&lt;AH$7,$L31/12)</f>
        <v>120.83333333333333</v>
      </c>
      <c r="AI31" s="23" cm="1">
        <f t="array" aca="1" ref="AI31" ca="1">_xlfn.IFS($F31&lt;=AI$7,0,$G31&gt;AI$7,0,AND(AI$7&gt;$G31,AI$7&lt;$H31),$L31/12*0.5,$H31&lt;AI$7,$L31/12)</f>
        <v>120.83333333333333</v>
      </c>
      <c r="AJ31" s="23" cm="1">
        <f t="array" aca="1" ref="AJ31" ca="1">_xlfn.IFS($F31&lt;=AJ$7,0,$G31&gt;AJ$7,0,AND(AJ$7&gt;$G31,AJ$7&lt;$H31),$L31/12*0.5,$H31&lt;AJ$7,$L31/12)</f>
        <v>120.83333333333333</v>
      </c>
      <c r="AK31" s="23" cm="1">
        <f t="array" aca="1" ref="AK31" ca="1">_xlfn.IFS($F31&lt;=AK$7,0,$G31&gt;AK$7,0,AND(AK$7&gt;$G31,AK$7&lt;$H31),$L31/12*0.5,$H31&lt;AK$7,$L31/12)</f>
        <v>120.83333333333333</v>
      </c>
      <c r="AL31" s="23" cm="1">
        <f t="array" aca="1" ref="AL31" ca="1">_xlfn.IFS($F31&lt;=AL$7,0,$G31&gt;AL$7,0,AND(AL$7&gt;$G31,AL$7&lt;$H31),$L31/12*0.5,$H31&lt;AL$7,$L31/12)</f>
        <v>120.83333333333333</v>
      </c>
      <c r="AM31" s="23" cm="1">
        <f t="array" aca="1" ref="AM31" ca="1">_xlfn.IFS($F31&lt;=AM$7,0,$G31&gt;AM$7,0,AND(AM$7&gt;$G31,AM$7&lt;$H31),$L31/12*0.5,$H31&lt;AM$7,$L31/12)</f>
        <v>120.83333333333333</v>
      </c>
      <c r="AN31" s="23" cm="1">
        <f t="array" aca="1" ref="AN31" ca="1">_xlfn.IFS($F31&lt;=AN$7,0,$G31&gt;AN$7,0,AND(AN$7&gt;$G31,AN$7&lt;$H31),$L31/12*0.5,$H31&lt;AN$7,$L31/12)</f>
        <v>120.83333333333333</v>
      </c>
      <c r="AO31" s="23" cm="1">
        <f t="array" aca="1" ref="AO31" ca="1">_xlfn.IFS($F31&lt;=AO$7,0,$G31&gt;AO$7,0,AND(AO$7&gt;$G31,AO$7&lt;$H31),$N31/12*0.5,$H31&lt;AO$7,$N31/12)</f>
        <v>129.16666666666666</v>
      </c>
      <c r="AP31" s="23" cm="1">
        <f t="array" aca="1" ref="AP31" ca="1">_xlfn.IFS($F31&lt;=AP$7,0,$G31&gt;AP$7,0,AND(AP$7&gt;$G31,AP$7&lt;$H31),$N31/12*0.5,$H31&lt;AP$7,$N31/12)</f>
        <v>129.16666666666666</v>
      </c>
      <c r="AQ31" s="23" cm="1">
        <f t="array" aca="1" ref="AQ31" ca="1">_xlfn.IFS($F31&lt;=AQ$7,0,$G31&gt;AQ$7,0,AND(AQ$7&gt;$G31,AQ$7&lt;$H31),$N31/12*0.5,$H31&lt;AQ$7,$N31/12)</f>
        <v>129.16666666666666</v>
      </c>
      <c r="AR31" s="23" cm="1">
        <f t="array" aca="1" ref="AR31" ca="1">_xlfn.IFS($F31&lt;=AR$7,0,$G31&gt;AR$7,0,AND(AR$7&gt;$G31,AR$7&lt;$H31),$N31/12*0.5,$H31&lt;AR$7,$N31/12)</f>
        <v>129.16666666666666</v>
      </c>
      <c r="AS31" s="23" cm="1">
        <f t="array" aca="1" ref="AS31" ca="1">_xlfn.IFS($F31&lt;=AS$7,0,$G31&gt;AS$7,0,AND(AS$7&gt;$G31,AS$7&lt;$H31),$N31/12*0.5,$H31&lt;AS$7,$N31/12)</f>
        <v>0</v>
      </c>
      <c r="AT31" s="23" cm="1">
        <f t="array" aca="1" ref="AT31" ca="1">_xlfn.IFS($F31&lt;=AT$7,0,$G31&gt;AT$7,0,AND(AT$7&gt;$G31,AT$7&lt;$H31),$N31/12*0.5,$H31&lt;AT$7,$N31/12)</f>
        <v>0</v>
      </c>
      <c r="AU31" s="23" cm="1">
        <f t="array" aca="1" ref="AU31" ca="1">_xlfn.IFS($F31&lt;=AU$7,0,$G31&gt;AU$7,0,AND(AU$7&gt;$G31,AU$7&lt;$H31),$N31/12*0.5,$H31&lt;AU$7,$N31/12)</f>
        <v>0</v>
      </c>
      <c r="AV31" s="23" cm="1">
        <f t="array" aca="1" ref="AV31" ca="1">_xlfn.IFS($F31&lt;=AV$7,0,$G31&gt;AV$7,0,AND(AV$7&gt;$G31,AV$7&lt;$H31),$N31/12*0.5,$H31&lt;AV$7,$N31/12)</f>
        <v>0</v>
      </c>
      <c r="AW31" s="23" cm="1">
        <f t="array" aca="1" ref="AW31" ca="1">_xlfn.IFS($F31&lt;=AW$7,0,$G31&gt;AW$7,0,AND(AW$7&gt;$G31,AW$7&lt;$H31),$N31/12*0.5,$H31&lt;AW$7,$N31/12)</f>
        <v>0</v>
      </c>
      <c r="AX31" s="23" cm="1">
        <f t="array" aca="1" ref="AX31" ca="1">_xlfn.IFS($F31&lt;=AX$7,0,$G31&gt;AX$7,0,AND(AX$7&gt;$G31,AX$7&lt;$H31),$N31/12*0.5,$H31&lt;AX$7,$N31/12)</f>
        <v>0</v>
      </c>
      <c r="AY31" s="23" cm="1">
        <f t="array" aca="1" ref="AY31" ca="1">_xlfn.IFS($F31&lt;=AY$7,0,$G31&gt;AY$7,0,AND(AY$7&gt;$G31,AY$7&lt;$H31),$N31/12*0.5,$H31&lt;AY$7,$N31/12)</f>
        <v>0</v>
      </c>
    </row>
    <row r="32" spans="1:51" ht="13" x14ac:dyDescent="0.15">
      <c r="A32" s="47"/>
      <c r="B32" s="87">
        <v>25</v>
      </c>
      <c r="C32" s="87" t="s">
        <v>65</v>
      </c>
      <c r="D32" s="89" t="s">
        <v>13</v>
      </c>
      <c r="E32" s="108">
        <v>45343</v>
      </c>
      <c r="F32" s="108" t="s">
        <v>7</v>
      </c>
      <c r="G32" s="21">
        <f>E32+'Assumptions (START HERE)'!$C$17</f>
        <v>45523</v>
      </c>
      <c r="H32" s="21">
        <f>E32+'Assumptions (START HERE)'!$C$18</f>
        <v>45613</v>
      </c>
      <c r="I32" s="94">
        <v>500</v>
      </c>
      <c r="J32" s="23" cm="1">
        <f t="array" aca="1" ref="J32" ca="1">IF(ISBLANK(I32),
INDEX('Assumptions (START HERE)'!$B$23:$E$26,
MATCH(MID(CELL("filename",$A$1),FIND("]",CELL("filename",$A$1))+1,255),'Assumptions (START HERE)'!$B$23:$B$26,0),
MATCH(J$3,'Assumptions (START HERE)'!$B$23:$E$23,0)),I32)</f>
        <v>500</v>
      </c>
      <c r="K32" s="94">
        <v>500</v>
      </c>
      <c r="L32" s="23" cm="1">
        <f t="array" aca="1" ref="L32" ca="1">IF(ISBLANK(K32),
INDEX('Assumptions (START HERE)'!$B$23:$E$26,
MATCH(MID(CELL("filename",$A$1),FIND("]",CELL("filename",$A$1))+1,255),'Assumptions (START HERE)'!$B$23:$B$26,0),
MATCH(L$3,'Assumptions (START HERE)'!$B$23:$E$23,0)),K32)</f>
        <v>500</v>
      </c>
      <c r="M32" s="94">
        <v>500</v>
      </c>
      <c r="N32" s="23" cm="1">
        <f t="array" aca="1" ref="N32" ca="1">IF(ISBLANK(M32),
INDEX('Assumptions (START HERE)'!$B$23:$E$26,
MATCH(MID(CELL("filename",$A$1),FIND("]",CELL("filename",$A$1))+1,255),'Assumptions (START HERE)'!$B$23:$B$26,0),
MATCH(N$3,'Assumptions (START HERE)'!$B$23:$E$23,0)),M32)</f>
        <v>500</v>
      </c>
      <c r="P32" s="23" cm="1">
        <f t="array" aca="1" ref="P32" ca="1">_xlfn.IFS($F32&lt;=P$7,0,$G32&gt;P$7,0,AND(P$7&gt;$G32,P$7&lt;$H32),$J32/12*0.5,$H32&lt;P$7,$J32/12)</f>
        <v>41.666666666666664</v>
      </c>
      <c r="Q32" s="23" cm="1">
        <f t="array" aca="1" ref="Q32" ca="1">_xlfn.IFS($F32&lt;=Q$7,0,$G32&gt;Q$7,0,AND(Q$7&gt;$G32,Q$7&lt;$H32),$J32/12*0.5,$H32&lt;Q$7,$J32/12)</f>
        <v>41.666666666666664</v>
      </c>
      <c r="R32" s="23" cm="1">
        <f t="array" aca="1" ref="R32" ca="1">_xlfn.IFS($F32&lt;=R$7,0,$G32&gt;R$7,0,AND(R$7&gt;$G32,R$7&lt;$H32),$J32/12*0.5,$H32&lt;R$7,$J32/12)</f>
        <v>41.666666666666664</v>
      </c>
      <c r="S32" s="23" cm="1">
        <f t="array" aca="1" ref="S32" ca="1">_xlfn.IFS($F32&lt;=S$7,0,$G32&gt;S$7,0,AND(S$7&gt;$G32,S$7&lt;$H32),$J32/12*0.5,$H32&lt;S$7,$J32/12)</f>
        <v>41.666666666666664</v>
      </c>
      <c r="T32" s="23" cm="1">
        <f t="array" aca="1" ref="T32" ca="1">_xlfn.IFS($F32&lt;=T$7,0,$G32&gt;T$7,0,AND(T$7&gt;$G32,T$7&lt;$H32),$J32/12*0.5,$H32&lt;T$7,$J32/12)</f>
        <v>41.666666666666664</v>
      </c>
      <c r="U32" s="23" cm="1">
        <f t="array" aca="1" ref="U32" ca="1">_xlfn.IFS($F32&lt;=U$7,0,$G32&gt;U$7,0,AND(U$7&gt;$G32,U$7&lt;$H32),$J32/12*0.5,$H32&lt;U$7,$J32/12)</f>
        <v>41.666666666666664</v>
      </c>
      <c r="V32" s="23" cm="1">
        <f t="array" aca="1" ref="V32" ca="1">_xlfn.IFS($F32&lt;=V$7,0,$G32&gt;V$7,0,AND(V$7&gt;$G32,V$7&lt;$H32),$J32/12*0.5,$H32&lt;V$7,$J32/12)</f>
        <v>41.666666666666664</v>
      </c>
      <c r="W32" s="23" cm="1">
        <f t="array" aca="1" ref="W32" ca="1">_xlfn.IFS($F32&lt;=W$7,0,$G32&gt;W$7,0,AND(W$7&gt;$G32,W$7&lt;$H32),$J32/12*0.5,$H32&lt;W$7,$J32/12)</f>
        <v>41.666666666666664</v>
      </c>
      <c r="X32" s="23" cm="1">
        <f t="array" aca="1" ref="X32" ca="1">_xlfn.IFS($F32&lt;=X$7,0,$G32&gt;X$7,0,AND(X$7&gt;$G32,X$7&lt;$H32),$J32/12*0.5,$H32&lt;X$7,$J32/12)</f>
        <v>41.666666666666664</v>
      </c>
      <c r="Y32" s="23" cm="1">
        <f t="array" aca="1" ref="Y32" ca="1">_xlfn.IFS($F32&lt;=Y$7,0,$G32&gt;Y$7,0,AND(Y$7&gt;$G32,Y$7&lt;$H32),$J32/12*0.5,$H32&lt;Y$7,$J32/12)</f>
        <v>41.666666666666664</v>
      </c>
      <c r="Z32" s="23" cm="1">
        <f t="array" aca="1" ref="Z32" ca="1">_xlfn.IFS($F32&lt;=Z$7,0,$G32&gt;Z$7,0,AND(Z$7&gt;$G32,Z$7&lt;$H32),$J32/12*0.5,$H32&lt;Z$7,$J32/12)</f>
        <v>41.666666666666664</v>
      </c>
      <c r="AA32" s="23" cm="1">
        <f t="array" aca="1" ref="AA32" ca="1">_xlfn.IFS($F32&lt;=AA$7,0,$G32&gt;AA$7,0,AND(AA$7&gt;$G32,AA$7&lt;$H32),$J32/12*0.5,$H32&lt;AA$7,$J32/12)</f>
        <v>41.666666666666664</v>
      </c>
      <c r="AB32" s="23" cm="1">
        <f t="array" aca="1" ref="AB32" ca="1">_xlfn.IFS($F32&lt;=AB$7,0,$G32&gt;AB$7,0,AND(AB$7&gt;$G32,AB$7&lt;$H32),$J32/12*0.5,$H32&lt;AB$7,$J32/12)</f>
        <v>41.666666666666664</v>
      </c>
      <c r="AC32" s="23" cm="1">
        <f t="array" aca="1" ref="AC32" ca="1">_xlfn.IFS($F32&lt;=AC$7,0,$G32&gt;AC$7,0,AND(AC$7&gt;$G32,AC$7&lt;$H32),$L32/12*0.5,$H32&lt;AC$7,$L32/12)</f>
        <v>41.666666666666664</v>
      </c>
      <c r="AD32" s="23" cm="1">
        <f t="array" aca="1" ref="AD32" ca="1">_xlfn.IFS($F32&lt;=AD$7,0,$G32&gt;AD$7,0,AND(AD$7&gt;$G32,AD$7&lt;$H32),$L32/12*0.5,$H32&lt;AD$7,$L32/12)</f>
        <v>41.666666666666664</v>
      </c>
      <c r="AE32" s="23" cm="1">
        <f t="array" aca="1" ref="AE32" ca="1">_xlfn.IFS($F32&lt;=AE$7,0,$G32&gt;AE$7,0,AND(AE$7&gt;$G32,AE$7&lt;$H32),$L32/12*0.5,$H32&lt;AE$7,$L32/12)</f>
        <v>41.666666666666664</v>
      </c>
      <c r="AF32" s="23" cm="1">
        <f t="array" aca="1" ref="AF32" ca="1">_xlfn.IFS($F32&lt;=AF$7,0,$G32&gt;AF$7,0,AND(AF$7&gt;$G32,AF$7&lt;$H32),$L32/12*0.5,$H32&lt;AF$7,$L32/12)</f>
        <v>41.666666666666664</v>
      </c>
      <c r="AG32" s="23" cm="1">
        <f t="array" aca="1" ref="AG32" ca="1">_xlfn.IFS($F32&lt;=AG$7,0,$G32&gt;AG$7,0,AND(AG$7&gt;$G32,AG$7&lt;$H32),$L32/12*0.5,$H32&lt;AG$7,$L32/12)</f>
        <v>41.666666666666664</v>
      </c>
      <c r="AH32" s="23" cm="1">
        <f t="array" aca="1" ref="AH32" ca="1">_xlfn.IFS($F32&lt;=AH$7,0,$G32&gt;AH$7,0,AND(AH$7&gt;$G32,AH$7&lt;$H32),$L32/12*0.5,$H32&lt;AH$7,$L32/12)</f>
        <v>41.666666666666664</v>
      </c>
      <c r="AI32" s="23" cm="1">
        <f t="array" aca="1" ref="AI32" ca="1">_xlfn.IFS($F32&lt;=AI$7,0,$G32&gt;AI$7,0,AND(AI$7&gt;$G32,AI$7&lt;$H32),$L32/12*0.5,$H32&lt;AI$7,$L32/12)</f>
        <v>41.666666666666664</v>
      </c>
      <c r="AJ32" s="23" cm="1">
        <f t="array" aca="1" ref="AJ32" ca="1">_xlfn.IFS($F32&lt;=AJ$7,0,$G32&gt;AJ$7,0,AND(AJ$7&gt;$G32,AJ$7&lt;$H32),$L32/12*0.5,$H32&lt;AJ$7,$L32/12)</f>
        <v>41.666666666666664</v>
      </c>
      <c r="AK32" s="23" cm="1">
        <f t="array" aca="1" ref="AK32" ca="1">_xlfn.IFS($F32&lt;=AK$7,0,$G32&gt;AK$7,0,AND(AK$7&gt;$G32,AK$7&lt;$H32),$L32/12*0.5,$H32&lt;AK$7,$L32/12)</f>
        <v>41.666666666666664</v>
      </c>
      <c r="AL32" s="23" cm="1">
        <f t="array" aca="1" ref="AL32" ca="1">_xlfn.IFS($F32&lt;=AL$7,0,$G32&gt;AL$7,0,AND(AL$7&gt;$G32,AL$7&lt;$H32),$L32/12*0.5,$H32&lt;AL$7,$L32/12)</f>
        <v>41.666666666666664</v>
      </c>
      <c r="AM32" s="23" cm="1">
        <f t="array" aca="1" ref="AM32" ca="1">_xlfn.IFS($F32&lt;=AM$7,0,$G32&gt;AM$7,0,AND(AM$7&gt;$G32,AM$7&lt;$H32),$L32/12*0.5,$H32&lt;AM$7,$L32/12)</f>
        <v>41.666666666666664</v>
      </c>
      <c r="AN32" s="23" cm="1">
        <f t="array" aca="1" ref="AN32" ca="1">_xlfn.IFS($F32&lt;=AN$7,0,$G32&gt;AN$7,0,AND(AN$7&gt;$G32,AN$7&lt;$H32),$L32/12*0.5,$H32&lt;AN$7,$L32/12)</f>
        <v>41.666666666666664</v>
      </c>
      <c r="AO32" s="23" cm="1">
        <f t="array" aca="1" ref="AO32" ca="1">_xlfn.IFS($F32&lt;=AO$7,0,$G32&gt;AO$7,0,AND(AO$7&gt;$G32,AO$7&lt;$H32),$N32/12*0.5,$H32&lt;AO$7,$N32/12)</f>
        <v>41.666666666666664</v>
      </c>
      <c r="AP32" s="23" cm="1">
        <f t="array" aca="1" ref="AP32" ca="1">_xlfn.IFS($F32&lt;=AP$7,0,$G32&gt;AP$7,0,AND(AP$7&gt;$G32,AP$7&lt;$H32),$N32/12*0.5,$H32&lt;AP$7,$N32/12)</f>
        <v>41.666666666666664</v>
      </c>
      <c r="AQ32" s="23" cm="1">
        <f t="array" aca="1" ref="AQ32" ca="1">_xlfn.IFS($F32&lt;=AQ$7,0,$G32&gt;AQ$7,0,AND(AQ$7&gt;$G32,AQ$7&lt;$H32),$N32/12*0.5,$H32&lt;AQ$7,$N32/12)</f>
        <v>41.666666666666664</v>
      </c>
      <c r="AR32" s="23" cm="1">
        <f t="array" aca="1" ref="AR32" ca="1">_xlfn.IFS($F32&lt;=AR$7,0,$G32&gt;AR$7,0,AND(AR$7&gt;$G32,AR$7&lt;$H32),$N32/12*0.5,$H32&lt;AR$7,$N32/12)</f>
        <v>41.666666666666664</v>
      </c>
      <c r="AS32" s="23" cm="1">
        <f t="array" aca="1" ref="AS32" ca="1">_xlfn.IFS($F32&lt;=AS$7,0,$G32&gt;AS$7,0,AND(AS$7&gt;$G32,AS$7&lt;$H32),$N32/12*0.5,$H32&lt;AS$7,$N32/12)</f>
        <v>41.666666666666664</v>
      </c>
      <c r="AT32" s="23" cm="1">
        <f t="array" aca="1" ref="AT32" ca="1">_xlfn.IFS($F32&lt;=AT$7,0,$G32&gt;AT$7,0,AND(AT$7&gt;$G32,AT$7&lt;$H32),$N32/12*0.5,$H32&lt;AT$7,$N32/12)</f>
        <v>41.666666666666664</v>
      </c>
      <c r="AU32" s="23" cm="1">
        <f t="array" aca="1" ref="AU32" ca="1">_xlfn.IFS($F32&lt;=AU$7,0,$G32&gt;AU$7,0,AND(AU$7&gt;$G32,AU$7&lt;$H32),$N32/12*0.5,$H32&lt;AU$7,$N32/12)</f>
        <v>41.666666666666664</v>
      </c>
      <c r="AV32" s="23" cm="1">
        <f t="array" aca="1" ref="AV32" ca="1">_xlfn.IFS($F32&lt;=AV$7,0,$G32&gt;AV$7,0,AND(AV$7&gt;$G32,AV$7&lt;$H32),$N32/12*0.5,$H32&lt;AV$7,$N32/12)</f>
        <v>41.666666666666664</v>
      </c>
      <c r="AW32" s="23" cm="1">
        <f t="array" aca="1" ref="AW32" ca="1">_xlfn.IFS($F32&lt;=AW$7,0,$G32&gt;AW$7,0,AND(AW$7&gt;$G32,AW$7&lt;$H32),$N32/12*0.5,$H32&lt;AW$7,$N32/12)</f>
        <v>41.666666666666664</v>
      </c>
      <c r="AX32" s="23" cm="1">
        <f t="array" aca="1" ref="AX32" ca="1">_xlfn.IFS($F32&lt;=AX$7,0,$G32&gt;AX$7,0,AND(AX$7&gt;$G32,AX$7&lt;$H32),$N32/12*0.5,$H32&lt;AX$7,$N32/12)</f>
        <v>41.666666666666664</v>
      </c>
      <c r="AY32" s="23" cm="1">
        <f t="array" aca="1" ref="AY32" ca="1">_xlfn.IFS($F32&lt;=AY$7,0,$G32&gt;AY$7,0,AND(AY$7&gt;$G32,AY$7&lt;$H32),$N32/12*0.5,$H32&lt;AY$7,$N32/12)</f>
        <v>41.666666666666664</v>
      </c>
    </row>
    <row r="33" spans="1:51" ht="13" x14ac:dyDescent="0.15">
      <c r="A33" s="47"/>
      <c r="B33" s="87">
        <v>26</v>
      </c>
      <c r="C33" s="87" t="s">
        <v>66</v>
      </c>
      <c r="D33" s="88" t="s">
        <v>16</v>
      </c>
      <c r="E33" s="108">
        <v>45350</v>
      </c>
      <c r="F33" s="108">
        <v>46249</v>
      </c>
      <c r="G33" s="21">
        <f>E33+'Assumptions (START HERE)'!$C$17</f>
        <v>45530</v>
      </c>
      <c r="H33" s="21">
        <f>E33+'Assumptions (START HERE)'!$C$18</f>
        <v>45620</v>
      </c>
      <c r="I33" s="94"/>
      <c r="J33" s="23" cm="1">
        <f t="array" aca="1" ref="J33" ca="1">IF(ISBLANK(I33),
INDEX('Assumptions (START HERE)'!$B$23:$E$26,
MATCH(MID(CELL("filename",$A$1),FIND("]",CELL("filename",$A$1))+1,255),'Assumptions (START HERE)'!$B$23:$B$26,0),
MATCH(J$3,'Assumptions (START HERE)'!$B$23:$E$23,0)),I33)</f>
        <v>1350</v>
      </c>
      <c r="K33" s="94"/>
      <c r="L33" s="23" cm="1">
        <f t="array" aca="1" ref="L33" ca="1">IF(ISBLANK(K33),
INDEX('Assumptions (START HERE)'!$B$23:$E$26,
MATCH(MID(CELL("filename",$A$1),FIND("]",CELL("filename",$A$1))+1,255),'Assumptions (START HERE)'!$B$23:$B$26,0),
MATCH(L$3,'Assumptions (START HERE)'!$B$23:$E$23,0)),K33)</f>
        <v>1450</v>
      </c>
      <c r="M33" s="94"/>
      <c r="N33" s="23" cm="1">
        <f t="array" aca="1" ref="N33" ca="1">IF(ISBLANK(M33),
INDEX('Assumptions (START HERE)'!$B$23:$E$26,
MATCH(MID(CELL("filename",$A$1),FIND("]",CELL("filename",$A$1))+1,255),'Assumptions (START HERE)'!$B$23:$B$26,0),
MATCH(N$3,'Assumptions (START HERE)'!$B$23:$E$23,0)),M33)</f>
        <v>1550</v>
      </c>
      <c r="P33" s="23" cm="1">
        <f t="array" aca="1" ref="P33" ca="1">_xlfn.IFS($F33&lt;=P$7,0,$G33&gt;P$7,0,AND(P$7&gt;$G33,P$7&lt;$H33),$J33/12*0.5,$H33&lt;P$7,$J33/12)</f>
        <v>112.5</v>
      </c>
      <c r="Q33" s="23" cm="1">
        <f t="array" aca="1" ref="Q33" ca="1">_xlfn.IFS($F33&lt;=Q$7,0,$G33&gt;Q$7,0,AND(Q$7&gt;$G33,Q$7&lt;$H33),$J33/12*0.5,$H33&lt;Q$7,$J33/12)</f>
        <v>112.5</v>
      </c>
      <c r="R33" s="23" cm="1">
        <f t="array" aca="1" ref="R33" ca="1">_xlfn.IFS($F33&lt;=R$7,0,$G33&gt;R$7,0,AND(R$7&gt;$G33,R$7&lt;$H33),$J33/12*0.5,$H33&lt;R$7,$J33/12)</f>
        <v>112.5</v>
      </c>
      <c r="S33" s="23" cm="1">
        <f t="array" aca="1" ref="S33" ca="1">_xlfn.IFS($F33&lt;=S$7,0,$G33&gt;S$7,0,AND(S$7&gt;$G33,S$7&lt;$H33),$J33/12*0.5,$H33&lt;S$7,$J33/12)</f>
        <v>112.5</v>
      </c>
      <c r="T33" s="23" cm="1">
        <f t="array" aca="1" ref="T33" ca="1">_xlfn.IFS($F33&lt;=T$7,0,$G33&gt;T$7,0,AND(T$7&gt;$G33,T$7&lt;$H33),$J33/12*0.5,$H33&lt;T$7,$J33/12)</f>
        <v>112.5</v>
      </c>
      <c r="U33" s="23" cm="1">
        <f t="array" aca="1" ref="U33" ca="1">_xlfn.IFS($F33&lt;=U$7,0,$G33&gt;U$7,0,AND(U$7&gt;$G33,U$7&lt;$H33),$J33/12*0.5,$H33&lt;U$7,$J33/12)</f>
        <v>112.5</v>
      </c>
      <c r="V33" s="23" cm="1">
        <f t="array" aca="1" ref="V33" ca="1">_xlfn.IFS($F33&lt;=V$7,0,$G33&gt;V$7,0,AND(V$7&gt;$G33,V$7&lt;$H33),$J33/12*0.5,$H33&lt;V$7,$J33/12)</f>
        <v>112.5</v>
      </c>
      <c r="W33" s="23" cm="1">
        <f t="array" aca="1" ref="W33" ca="1">_xlfn.IFS($F33&lt;=W$7,0,$G33&gt;W$7,0,AND(W$7&gt;$G33,W$7&lt;$H33),$J33/12*0.5,$H33&lt;W$7,$J33/12)</f>
        <v>112.5</v>
      </c>
      <c r="X33" s="23" cm="1">
        <f t="array" aca="1" ref="X33" ca="1">_xlfn.IFS($F33&lt;=X$7,0,$G33&gt;X$7,0,AND(X$7&gt;$G33,X$7&lt;$H33),$J33/12*0.5,$H33&lt;X$7,$J33/12)</f>
        <v>112.5</v>
      </c>
      <c r="Y33" s="23" cm="1">
        <f t="array" aca="1" ref="Y33" ca="1">_xlfn.IFS($F33&lt;=Y$7,0,$G33&gt;Y$7,0,AND(Y$7&gt;$G33,Y$7&lt;$H33),$J33/12*0.5,$H33&lt;Y$7,$J33/12)</f>
        <v>112.5</v>
      </c>
      <c r="Z33" s="23" cm="1">
        <f t="array" aca="1" ref="Z33" ca="1">_xlfn.IFS($F33&lt;=Z$7,0,$G33&gt;Z$7,0,AND(Z$7&gt;$G33,Z$7&lt;$H33),$J33/12*0.5,$H33&lt;Z$7,$J33/12)</f>
        <v>112.5</v>
      </c>
      <c r="AA33" s="23" cm="1">
        <f t="array" aca="1" ref="AA33" ca="1">_xlfn.IFS($F33&lt;=AA$7,0,$G33&gt;AA$7,0,AND(AA$7&gt;$G33,AA$7&lt;$H33),$J33/12*0.5,$H33&lt;AA$7,$J33/12)</f>
        <v>112.5</v>
      </c>
      <c r="AB33" s="23" cm="1">
        <f t="array" aca="1" ref="AB33" ca="1">_xlfn.IFS($F33&lt;=AB$7,0,$G33&gt;AB$7,0,AND(AB$7&gt;$G33,AB$7&lt;$H33),$J33/12*0.5,$H33&lt;AB$7,$J33/12)</f>
        <v>112.5</v>
      </c>
      <c r="AC33" s="23" cm="1">
        <f t="array" aca="1" ref="AC33" ca="1">_xlfn.IFS($F33&lt;=AC$7,0,$G33&gt;AC$7,0,AND(AC$7&gt;$G33,AC$7&lt;$H33),$L33/12*0.5,$H33&lt;AC$7,$L33/12)</f>
        <v>120.83333333333333</v>
      </c>
      <c r="AD33" s="23" cm="1">
        <f t="array" aca="1" ref="AD33" ca="1">_xlfn.IFS($F33&lt;=AD$7,0,$G33&gt;AD$7,0,AND(AD$7&gt;$G33,AD$7&lt;$H33),$L33/12*0.5,$H33&lt;AD$7,$L33/12)</f>
        <v>120.83333333333333</v>
      </c>
      <c r="AE33" s="23" cm="1">
        <f t="array" aca="1" ref="AE33" ca="1">_xlfn.IFS($F33&lt;=AE$7,0,$G33&gt;AE$7,0,AND(AE$7&gt;$G33,AE$7&lt;$H33),$L33/12*0.5,$H33&lt;AE$7,$L33/12)</f>
        <v>120.83333333333333</v>
      </c>
      <c r="AF33" s="23" cm="1">
        <f t="array" aca="1" ref="AF33" ca="1">_xlfn.IFS($F33&lt;=AF$7,0,$G33&gt;AF$7,0,AND(AF$7&gt;$G33,AF$7&lt;$H33),$L33/12*0.5,$H33&lt;AF$7,$L33/12)</f>
        <v>120.83333333333333</v>
      </c>
      <c r="AG33" s="23" cm="1">
        <f t="array" aca="1" ref="AG33" ca="1">_xlfn.IFS($F33&lt;=AG$7,0,$G33&gt;AG$7,0,AND(AG$7&gt;$G33,AG$7&lt;$H33),$L33/12*0.5,$H33&lt;AG$7,$L33/12)</f>
        <v>120.83333333333333</v>
      </c>
      <c r="AH33" s="23" cm="1">
        <f t="array" aca="1" ref="AH33" ca="1">_xlfn.IFS($F33&lt;=AH$7,0,$G33&gt;AH$7,0,AND(AH$7&gt;$G33,AH$7&lt;$H33),$L33/12*0.5,$H33&lt;AH$7,$L33/12)</f>
        <v>120.83333333333333</v>
      </c>
      <c r="AI33" s="23" cm="1">
        <f t="array" aca="1" ref="AI33" ca="1">_xlfn.IFS($F33&lt;=AI$7,0,$G33&gt;AI$7,0,AND(AI$7&gt;$G33,AI$7&lt;$H33),$L33/12*0.5,$H33&lt;AI$7,$L33/12)</f>
        <v>120.83333333333333</v>
      </c>
      <c r="AJ33" s="23" cm="1">
        <f t="array" aca="1" ref="AJ33" ca="1">_xlfn.IFS($F33&lt;=AJ$7,0,$G33&gt;AJ$7,0,AND(AJ$7&gt;$G33,AJ$7&lt;$H33),$L33/12*0.5,$H33&lt;AJ$7,$L33/12)</f>
        <v>0</v>
      </c>
      <c r="AK33" s="23" cm="1">
        <f t="array" aca="1" ref="AK33" ca="1">_xlfn.IFS($F33&lt;=AK$7,0,$G33&gt;AK$7,0,AND(AK$7&gt;$G33,AK$7&lt;$H33),$L33/12*0.5,$H33&lt;AK$7,$L33/12)</f>
        <v>0</v>
      </c>
      <c r="AL33" s="23" cm="1">
        <f t="array" aca="1" ref="AL33" ca="1">_xlfn.IFS($F33&lt;=AL$7,0,$G33&gt;AL$7,0,AND(AL$7&gt;$G33,AL$7&lt;$H33),$L33/12*0.5,$H33&lt;AL$7,$L33/12)</f>
        <v>0</v>
      </c>
      <c r="AM33" s="23" cm="1">
        <f t="array" aca="1" ref="AM33" ca="1">_xlfn.IFS($F33&lt;=AM$7,0,$G33&gt;AM$7,0,AND(AM$7&gt;$G33,AM$7&lt;$H33),$L33/12*0.5,$H33&lt;AM$7,$L33/12)</f>
        <v>0</v>
      </c>
      <c r="AN33" s="23" cm="1">
        <f t="array" aca="1" ref="AN33" ca="1">_xlfn.IFS($F33&lt;=AN$7,0,$G33&gt;AN$7,0,AND(AN$7&gt;$G33,AN$7&lt;$H33),$L33/12*0.5,$H33&lt;AN$7,$L33/12)</f>
        <v>0</v>
      </c>
      <c r="AO33" s="23" cm="1">
        <f t="array" aca="1" ref="AO33" ca="1">_xlfn.IFS($F33&lt;=AO$7,0,$G33&gt;AO$7,0,AND(AO$7&gt;$G33,AO$7&lt;$H33),$N33/12*0.5,$H33&lt;AO$7,$N33/12)</f>
        <v>0</v>
      </c>
      <c r="AP33" s="23" cm="1">
        <f t="array" aca="1" ref="AP33" ca="1">_xlfn.IFS($F33&lt;=AP$7,0,$G33&gt;AP$7,0,AND(AP$7&gt;$G33,AP$7&lt;$H33),$N33/12*0.5,$H33&lt;AP$7,$N33/12)</f>
        <v>0</v>
      </c>
      <c r="AQ33" s="23" cm="1">
        <f t="array" aca="1" ref="AQ33" ca="1">_xlfn.IFS($F33&lt;=AQ$7,0,$G33&gt;AQ$7,0,AND(AQ$7&gt;$G33,AQ$7&lt;$H33),$N33/12*0.5,$H33&lt;AQ$7,$N33/12)</f>
        <v>0</v>
      </c>
      <c r="AR33" s="23" cm="1">
        <f t="array" aca="1" ref="AR33" ca="1">_xlfn.IFS($F33&lt;=AR$7,0,$G33&gt;AR$7,0,AND(AR$7&gt;$G33,AR$7&lt;$H33),$N33/12*0.5,$H33&lt;AR$7,$N33/12)</f>
        <v>0</v>
      </c>
      <c r="AS33" s="23" cm="1">
        <f t="array" aca="1" ref="AS33" ca="1">_xlfn.IFS($F33&lt;=AS$7,0,$G33&gt;AS$7,0,AND(AS$7&gt;$G33,AS$7&lt;$H33),$N33/12*0.5,$H33&lt;AS$7,$N33/12)</f>
        <v>0</v>
      </c>
      <c r="AT33" s="23" cm="1">
        <f t="array" aca="1" ref="AT33" ca="1">_xlfn.IFS($F33&lt;=AT$7,0,$G33&gt;AT$7,0,AND(AT$7&gt;$G33,AT$7&lt;$H33),$N33/12*0.5,$H33&lt;AT$7,$N33/12)</f>
        <v>0</v>
      </c>
      <c r="AU33" s="23" cm="1">
        <f t="array" aca="1" ref="AU33" ca="1">_xlfn.IFS($F33&lt;=AU$7,0,$G33&gt;AU$7,0,AND(AU$7&gt;$G33,AU$7&lt;$H33),$N33/12*0.5,$H33&lt;AU$7,$N33/12)</f>
        <v>0</v>
      </c>
      <c r="AV33" s="23" cm="1">
        <f t="array" aca="1" ref="AV33" ca="1">_xlfn.IFS($F33&lt;=AV$7,0,$G33&gt;AV$7,0,AND(AV$7&gt;$G33,AV$7&lt;$H33),$N33/12*0.5,$H33&lt;AV$7,$N33/12)</f>
        <v>0</v>
      </c>
      <c r="AW33" s="23" cm="1">
        <f t="array" aca="1" ref="AW33" ca="1">_xlfn.IFS($F33&lt;=AW$7,0,$G33&gt;AW$7,0,AND(AW$7&gt;$G33,AW$7&lt;$H33),$N33/12*0.5,$H33&lt;AW$7,$N33/12)</f>
        <v>0</v>
      </c>
      <c r="AX33" s="23" cm="1">
        <f t="array" aca="1" ref="AX33" ca="1">_xlfn.IFS($F33&lt;=AX$7,0,$G33&gt;AX$7,0,AND(AX$7&gt;$G33,AX$7&lt;$H33),$N33/12*0.5,$H33&lt;AX$7,$N33/12)</f>
        <v>0</v>
      </c>
      <c r="AY33" s="23" cm="1">
        <f t="array" aca="1" ref="AY33" ca="1">_xlfn.IFS($F33&lt;=AY$7,0,$G33&gt;AY$7,0,AND(AY$7&gt;$G33,AY$7&lt;$H33),$N33/12*0.5,$H33&lt;AY$7,$N33/12)</f>
        <v>0</v>
      </c>
    </row>
    <row r="34" spans="1:51" ht="13" x14ac:dyDescent="0.15">
      <c r="A34" s="47"/>
      <c r="B34" s="87">
        <v>27</v>
      </c>
      <c r="C34" s="87" t="s">
        <v>67</v>
      </c>
      <c r="D34" s="88" t="s">
        <v>16</v>
      </c>
      <c r="E34" s="108">
        <v>45364</v>
      </c>
      <c r="F34" s="108" t="s">
        <v>7</v>
      </c>
      <c r="G34" s="21">
        <f>E34+'Assumptions (START HERE)'!$C$17</f>
        <v>45544</v>
      </c>
      <c r="H34" s="21">
        <f>E34+'Assumptions (START HERE)'!$C$18</f>
        <v>45634</v>
      </c>
      <c r="I34" s="94">
        <v>500</v>
      </c>
      <c r="J34" s="23" cm="1">
        <f t="array" aca="1" ref="J34" ca="1">IF(ISBLANK(I34),
INDEX('Assumptions (START HERE)'!$B$23:$E$26,
MATCH(MID(CELL("filename",$A$1),FIND("]",CELL("filename",$A$1))+1,255),'Assumptions (START HERE)'!$B$23:$B$26,0),
MATCH(J$3,'Assumptions (START HERE)'!$B$23:$E$23,0)),I34)</f>
        <v>500</v>
      </c>
      <c r="K34" s="94">
        <v>500</v>
      </c>
      <c r="L34" s="23" cm="1">
        <f t="array" aca="1" ref="L34" ca="1">IF(ISBLANK(K34),
INDEX('Assumptions (START HERE)'!$B$23:$E$26,
MATCH(MID(CELL("filename",$A$1),FIND("]",CELL("filename",$A$1))+1,255),'Assumptions (START HERE)'!$B$23:$B$26,0),
MATCH(L$3,'Assumptions (START HERE)'!$B$23:$E$23,0)),K34)</f>
        <v>500</v>
      </c>
      <c r="M34" s="94">
        <v>500</v>
      </c>
      <c r="N34" s="23" cm="1">
        <f t="array" aca="1" ref="N34" ca="1">IF(ISBLANK(M34),
INDEX('Assumptions (START HERE)'!$B$23:$E$26,
MATCH(MID(CELL("filename",$A$1),FIND("]",CELL("filename",$A$1))+1,255),'Assumptions (START HERE)'!$B$23:$B$26,0),
MATCH(N$3,'Assumptions (START HERE)'!$B$23:$E$23,0)),M34)</f>
        <v>500</v>
      </c>
      <c r="P34" s="23" cm="1">
        <f t="array" aca="1" ref="P34" ca="1">_xlfn.IFS($F34&lt;=P$7,0,$G34&gt;P$7,0,AND(P$7&gt;$G34,P$7&lt;$H34),$J34/12*0.5,$H34&lt;P$7,$J34/12)</f>
        <v>41.666666666666664</v>
      </c>
      <c r="Q34" s="23" cm="1">
        <f t="array" aca="1" ref="Q34" ca="1">_xlfn.IFS($F34&lt;=Q$7,0,$G34&gt;Q$7,0,AND(Q$7&gt;$G34,Q$7&lt;$H34),$J34/12*0.5,$H34&lt;Q$7,$J34/12)</f>
        <v>41.666666666666664</v>
      </c>
      <c r="R34" s="23" cm="1">
        <f t="array" aca="1" ref="R34" ca="1">_xlfn.IFS($F34&lt;=R$7,0,$G34&gt;R$7,0,AND(R$7&gt;$G34,R$7&lt;$H34),$J34/12*0.5,$H34&lt;R$7,$J34/12)</f>
        <v>41.666666666666664</v>
      </c>
      <c r="S34" s="23" cm="1">
        <f t="array" aca="1" ref="S34" ca="1">_xlfn.IFS($F34&lt;=S$7,0,$G34&gt;S$7,0,AND(S$7&gt;$G34,S$7&lt;$H34),$J34/12*0.5,$H34&lt;S$7,$J34/12)</f>
        <v>41.666666666666664</v>
      </c>
      <c r="T34" s="23" cm="1">
        <f t="array" aca="1" ref="T34" ca="1">_xlfn.IFS($F34&lt;=T$7,0,$G34&gt;T$7,0,AND(T$7&gt;$G34,T$7&lt;$H34),$J34/12*0.5,$H34&lt;T$7,$J34/12)</f>
        <v>41.666666666666664</v>
      </c>
      <c r="U34" s="23" cm="1">
        <f t="array" aca="1" ref="U34" ca="1">_xlfn.IFS($F34&lt;=U$7,0,$G34&gt;U$7,0,AND(U$7&gt;$G34,U$7&lt;$H34),$J34/12*0.5,$H34&lt;U$7,$J34/12)</f>
        <v>41.666666666666664</v>
      </c>
      <c r="V34" s="23" cm="1">
        <f t="array" aca="1" ref="V34" ca="1">_xlfn.IFS($F34&lt;=V$7,0,$G34&gt;V$7,0,AND(V$7&gt;$G34,V$7&lt;$H34),$J34/12*0.5,$H34&lt;V$7,$J34/12)</f>
        <v>41.666666666666664</v>
      </c>
      <c r="W34" s="23" cm="1">
        <f t="array" aca="1" ref="W34" ca="1">_xlfn.IFS($F34&lt;=W$7,0,$G34&gt;W$7,0,AND(W$7&gt;$G34,W$7&lt;$H34),$J34/12*0.5,$H34&lt;W$7,$J34/12)</f>
        <v>41.666666666666664</v>
      </c>
      <c r="X34" s="23" cm="1">
        <f t="array" aca="1" ref="X34" ca="1">_xlfn.IFS($F34&lt;=X$7,0,$G34&gt;X$7,0,AND(X$7&gt;$G34,X$7&lt;$H34),$J34/12*0.5,$H34&lt;X$7,$J34/12)</f>
        <v>41.666666666666664</v>
      </c>
      <c r="Y34" s="23" cm="1">
        <f t="array" aca="1" ref="Y34" ca="1">_xlfn.IFS($F34&lt;=Y$7,0,$G34&gt;Y$7,0,AND(Y$7&gt;$G34,Y$7&lt;$H34),$J34/12*0.5,$H34&lt;Y$7,$J34/12)</f>
        <v>41.666666666666664</v>
      </c>
      <c r="Z34" s="23" cm="1">
        <f t="array" aca="1" ref="Z34" ca="1">_xlfn.IFS($F34&lt;=Z$7,0,$G34&gt;Z$7,0,AND(Z$7&gt;$G34,Z$7&lt;$H34),$J34/12*0.5,$H34&lt;Z$7,$J34/12)</f>
        <v>41.666666666666664</v>
      </c>
      <c r="AA34" s="23" cm="1">
        <f t="array" aca="1" ref="AA34" ca="1">_xlfn.IFS($F34&lt;=AA$7,0,$G34&gt;AA$7,0,AND(AA$7&gt;$G34,AA$7&lt;$H34),$J34/12*0.5,$H34&lt;AA$7,$J34/12)</f>
        <v>41.666666666666664</v>
      </c>
      <c r="AB34" s="23" cm="1">
        <f t="array" aca="1" ref="AB34" ca="1">_xlfn.IFS($F34&lt;=AB$7,0,$G34&gt;AB$7,0,AND(AB$7&gt;$G34,AB$7&lt;$H34),$J34/12*0.5,$H34&lt;AB$7,$J34/12)</f>
        <v>41.666666666666664</v>
      </c>
      <c r="AC34" s="23" cm="1">
        <f t="array" aca="1" ref="AC34" ca="1">_xlfn.IFS($F34&lt;=AC$7,0,$G34&gt;AC$7,0,AND(AC$7&gt;$G34,AC$7&lt;$H34),$L34/12*0.5,$H34&lt;AC$7,$L34/12)</f>
        <v>41.666666666666664</v>
      </c>
      <c r="AD34" s="23" cm="1">
        <f t="array" aca="1" ref="AD34" ca="1">_xlfn.IFS($F34&lt;=AD$7,0,$G34&gt;AD$7,0,AND(AD$7&gt;$G34,AD$7&lt;$H34),$L34/12*0.5,$H34&lt;AD$7,$L34/12)</f>
        <v>41.666666666666664</v>
      </c>
      <c r="AE34" s="23" cm="1">
        <f t="array" aca="1" ref="AE34" ca="1">_xlfn.IFS($F34&lt;=AE$7,0,$G34&gt;AE$7,0,AND(AE$7&gt;$G34,AE$7&lt;$H34),$L34/12*0.5,$H34&lt;AE$7,$L34/12)</f>
        <v>41.666666666666664</v>
      </c>
      <c r="AF34" s="23" cm="1">
        <f t="array" aca="1" ref="AF34" ca="1">_xlfn.IFS($F34&lt;=AF$7,0,$G34&gt;AF$7,0,AND(AF$7&gt;$G34,AF$7&lt;$H34),$L34/12*0.5,$H34&lt;AF$7,$L34/12)</f>
        <v>41.666666666666664</v>
      </c>
      <c r="AG34" s="23" cm="1">
        <f t="array" aca="1" ref="AG34" ca="1">_xlfn.IFS($F34&lt;=AG$7,0,$G34&gt;AG$7,0,AND(AG$7&gt;$G34,AG$7&lt;$H34),$L34/12*0.5,$H34&lt;AG$7,$L34/12)</f>
        <v>41.666666666666664</v>
      </c>
      <c r="AH34" s="23" cm="1">
        <f t="array" aca="1" ref="AH34" ca="1">_xlfn.IFS($F34&lt;=AH$7,0,$G34&gt;AH$7,0,AND(AH$7&gt;$G34,AH$7&lt;$H34),$L34/12*0.5,$H34&lt;AH$7,$L34/12)</f>
        <v>41.666666666666664</v>
      </c>
      <c r="AI34" s="23" cm="1">
        <f t="array" aca="1" ref="AI34" ca="1">_xlfn.IFS($F34&lt;=AI$7,0,$G34&gt;AI$7,0,AND(AI$7&gt;$G34,AI$7&lt;$H34),$L34/12*0.5,$H34&lt;AI$7,$L34/12)</f>
        <v>41.666666666666664</v>
      </c>
      <c r="AJ34" s="23" cm="1">
        <f t="array" aca="1" ref="AJ34" ca="1">_xlfn.IFS($F34&lt;=AJ$7,0,$G34&gt;AJ$7,0,AND(AJ$7&gt;$G34,AJ$7&lt;$H34),$L34/12*0.5,$H34&lt;AJ$7,$L34/12)</f>
        <v>41.666666666666664</v>
      </c>
      <c r="AK34" s="23" cm="1">
        <f t="array" aca="1" ref="AK34" ca="1">_xlfn.IFS($F34&lt;=AK$7,0,$G34&gt;AK$7,0,AND(AK$7&gt;$G34,AK$7&lt;$H34),$L34/12*0.5,$H34&lt;AK$7,$L34/12)</f>
        <v>41.666666666666664</v>
      </c>
      <c r="AL34" s="23" cm="1">
        <f t="array" aca="1" ref="AL34" ca="1">_xlfn.IFS($F34&lt;=AL$7,0,$G34&gt;AL$7,0,AND(AL$7&gt;$G34,AL$7&lt;$H34),$L34/12*0.5,$H34&lt;AL$7,$L34/12)</f>
        <v>41.666666666666664</v>
      </c>
      <c r="AM34" s="23" cm="1">
        <f t="array" aca="1" ref="AM34" ca="1">_xlfn.IFS($F34&lt;=AM$7,0,$G34&gt;AM$7,0,AND(AM$7&gt;$G34,AM$7&lt;$H34),$L34/12*0.5,$H34&lt;AM$7,$L34/12)</f>
        <v>41.666666666666664</v>
      </c>
      <c r="AN34" s="23" cm="1">
        <f t="array" aca="1" ref="AN34" ca="1">_xlfn.IFS($F34&lt;=AN$7,0,$G34&gt;AN$7,0,AND(AN$7&gt;$G34,AN$7&lt;$H34),$L34/12*0.5,$H34&lt;AN$7,$L34/12)</f>
        <v>41.666666666666664</v>
      </c>
      <c r="AO34" s="23" cm="1">
        <f t="array" aca="1" ref="AO34" ca="1">_xlfn.IFS($F34&lt;=AO$7,0,$G34&gt;AO$7,0,AND(AO$7&gt;$G34,AO$7&lt;$H34),$N34/12*0.5,$H34&lt;AO$7,$N34/12)</f>
        <v>41.666666666666664</v>
      </c>
      <c r="AP34" s="23" cm="1">
        <f t="array" aca="1" ref="AP34" ca="1">_xlfn.IFS($F34&lt;=AP$7,0,$G34&gt;AP$7,0,AND(AP$7&gt;$G34,AP$7&lt;$H34),$N34/12*0.5,$H34&lt;AP$7,$N34/12)</f>
        <v>41.666666666666664</v>
      </c>
      <c r="AQ34" s="23" cm="1">
        <f t="array" aca="1" ref="AQ34" ca="1">_xlfn.IFS($F34&lt;=AQ$7,0,$G34&gt;AQ$7,0,AND(AQ$7&gt;$G34,AQ$7&lt;$H34),$N34/12*0.5,$H34&lt;AQ$7,$N34/12)</f>
        <v>41.666666666666664</v>
      </c>
      <c r="AR34" s="23" cm="1">
        <f t="array" aca="1" ref="AR34" ca="1">_xlfn.IFS($F34&lt;=AR$7,0,$G34&gt;AR$7,0,AND(AR$7&gt;$G34,AR$7&lt;$H34),$N34/12*0.5,$H34&lt;AR$7,$N34/12)</f>
        <v>41.666666666666664</v>
      </c>
      <c r="AS34" s="23" cm="1">
        <f t="array" aca="1" ref="AS34" ca="1">_xlfn.IFS($F34&lt;=AS$7,0,$G34&gt;AS$7,0,AND(AS$7&gt;$G34,AS$7&lt;$H34),$N34/12*0.5,$H34&lt;AS$7,$N34/12)</f>
        <v>41.666666666666664</v>
      </c>
      <c r="AT34" s="23" cm="1">
        <f t="array" aca="1" ref="AT34" ca="1">_xlfn.IFS($F34&lt;=AT$7,0,$G34&gt;AT$7,0,AND(AT$7&gt;$G34,AT$7&lt;$H34),$N34/12*0.5,$H34&lt;AT$7,$N34/12)</f>
        <v>41.666666666666664</v>
      </c>
      <c r="AU34" s="23" cm="1">
        <f t="array" aca="1" ref="AU34" ca="1">_xlfn.IFS($F34&lt;=AU$7,0,$G34&gt;AU$7,0,AND(AU$7&gt;$G34,AU$7&lt;$H34),$N34/12*0.5,$H34&lt;AU$7,$N34/12)</f>
        <v>41.666666666666664</v>
      </c>
      <c r="AV34" s="23" cm="1">
        <f t="array" aca="1" ref="AV34" ca="1">_xlfn.IFS($F34&lt;=AV$7,0,$G34&gt;AV$7,0,AND(AV$7&gt;$G34,AV$7&lt;$H34),$N34/12*0.5,$H34&lt;AV$7,$N34/12)</f>
        <v>41.666666666666664</v>
      </c>
      <c r="AW34" s="23" cm="1">
        <f t="array" aca="1" ref="AW34" ca="1">_xlfn.IFS($F34&lt;=AW$7,0,$G34&gt;AW$7,0,AND(AW$7&gt;$G34,AW$7&lt;$H34),$N34/12*0.5,$H34&lt;AW$7,$N34/12)</f>
        <v>41.666666666666664</v>
      </c>
      <c r="AX34" s="23" cm="1">
        <f t="array" aca="1" ref="AX34" ca="1">_xlfn.IFS($F34&lt;=AX$7,0,$G34&gt;AX$7,0,AND(AX$7&gt;$G34,AX$7&lt;$H34),$N34/12*0.5,$H34&lt;AX$7,$N34/12)</f>
        <v>41.666666666666664</v>
      </c>
      <c r="AY34" s="23" cm="1">
        <f t="array" aca="1" ref="AY34" ca="1">_xlfn.IFS($F34&lt;=AY$7,0,$G34&gt;AY$7,0,AND(AY$7&gt;$G34,AY$7&lt;$H34),$N34/12*0.5,$H34&lt;AY$7,$N34/12)</f>
        <v>41.666666666666664</v>
      </c>
    </row>
    <row r="35" spans="1:51" ht="13" x14ac:dyDescent="0.15">
      <c r="A35" s="47"/>
      <c r="B35" s="87">
        <v>28</v>
      </c>
      <c r="C35" s="87" t="s">
        <v>68</v>
      </c>
      <c r="D35" s="88" t="s">
        <v>16</v>
      </c>
      <c r="E35" s="108">
        <v>45413</v>
      </c>
      <c r="F35" s="108">
        <v>46096</v>
      </c>
      <c r="G35" s="21">
        <f>E35+'Assumptions (START HERE)'!$C$17</f>
        <v>45593</v>
      </c>
      <c r="H35" s="21">
        <f>E35+'Assumptions (START HERE)'!$C$18</f>
        <v>45683</v>
      </c>
      <c r="I35" s="94"/>
      <c r="J35" s="23" cm="1">
        <f t="array" aca="1" ref="J35" ca="1">IF(ISBLANK(I35),
INDEX('Assumptions (START HERE)'!$B$23:$E$26,
MATCH(MID(CELL("filename",$A$1),FIND("]",CELL("filename",$A$1))+1,255),'Assumptions (START HERE)'!$B$23:$B$26,0),
MATCH(J$3,'Assumptions (START HERE)'!$B$23:$E$23,0)),I35)</f>
        <v>1350</v>
      </c>
      <c r="K35" s="94"/>
      <c r="L35" s="23" cm="1">
        <f t="array" aca="1" ref="L35" ca="1">IF(ISBLANK(K35),
INDEX('Assumptions (START HERE)'!$B$23:$E$26,
MATCH(MID(CELL("filename",$A$1),FIND("]",CELL("filename",$A$1))+1,255),'Assumptions (START HERE)'!$B$23:$B$26,0),
MATCH(L$3,'Assumptions (START HERE)'!$B$23:$E$23,0)),K35)</f>
        <v>1450</v>
      </c>
      <c r="M35" s="94"/>
      <c r="N35" s="23" cm="1">
        <f t="array" aca="1" ref="N35" ca="1">IF(ISBLANK(M35),
INDEX('Assumptions (START HERE)'!$B$23:$E$26,
MATCH(MID(CELL("filename",$A$1),FIND("]",CELL("filename",$A$1))+1,255),'Assumptions (START HERE)'!$B$23:$B$26,0),
MATCH(N$3,'Assumptions (START HERE)'!$B$23:$E$23,0)),M35)</f>
        <v>1550</v>
      </c>
      <c r="P35" s="23" cm="1">
        <f t="array" aca="1" ref="P35" ca="1">_xlfn.IFS($F35&lt;=P$7,0,$G35&gt;P$7,0,AND(P$7&gt;$G35,P$7&lt;$H35),$J35/12*0.5,$H35&lt;P$7,$J35/12)</f>
        <v>56.25</v>
      </c>
      <c r="Q35" s="23" cm="1">
        <f t="array" aca="1" ref="Q35" ca="1">_xlfn.IFS($F35&lt;=Q$7,0,$G35&gt;Q$7,0,AND(Q$7&gt;$G35,Q$7&lt;$H35),$J35/12*0.5,$H35&lt;Q$7,$J35/12)</f>
        <v>112.5</v>
      </c>
      <c r="R35" s="23" cm="1">
        <f t="array" aca="1" ref="R35" ca="1">_xlfn.IFS($F35&lt;=R$7,0,$G35&gt;R$7,0,AND(R$7&gt;$G35,R$7&lt;$H35),$J35/12*0.5,$H35&lt;R$7,$J35/12)</f>
        <v>112.5</v>
      </c>
      <c r="S35" s="23" cm="1">
        <f t="array" aca="1" ref="S35" ca="1">_xlfn.IFS($F35&lt;=S$7,0,$G35&gt;S$7,0,AND(S$7&gt;$G35,S$7&lt;$H35),$J35/12*0.5,$H35&lt;S$7,$J35/12)</f>
        <v>112.5</v>
      </c>
      <c r="T35" s="23" cm="1">
        <f t="array" aca="1" ref="T35" ca="1">_xlfn.IFS($F35&lt;=T$7,0,$G35&gt;T$7,0,AND(T$7&gt;$G35,T$7&lt;$H35),$J35/12*0.5,$H35&lt;T$7,$J35/12)</f>
        <v>112.5</v>
      </c>
      <c r="U35" s="23" cm="1">
        <f t="array" aca="1" ref="U35" ca="1">_xlfn.IFS($F35&lt;=U$7,0,$G35&gt;U$7,0,AND(U$7&gt;$G35,U$7&lt;$H35),$J35/12*0.5,$H35&lt;U$7,$J35/12)</f>
        <v>112.5</v>
      </c>
      <c r="V35" s="23" cm="1">
        <f t="array" aca="1" ref="V35" ca="1">_xlfn.IFS($F35&lt;=V$7,0,$G35&gt;V$7,0,AND(V$7&gt;$G35,V$7&lt;$H35),$J35/12*0.5,$H35&lt;V$7,$J35/12)</f>
        <v>112.5</v>
      </c>
      <c r="W35" s="23" cm="1">
        <f t="array" aca="1" ref="W35" ca="1">_xlfn.IFS($F35&lt;=W$7,0,$G35&gt;W$7,0,AND(W$7&gt;$G35,W$7&lt;$H35),$J35/12*0.5,$H35&lt;W$7,$J35/12)</f>
        <v>112.5</v>
      </c>
      <c r="X35" s="23" cm="1">
        <f t="array" aca="1" ref="X35" ca="1">_xlfn.IFS($F35&lt;=X$7,0,$G35&gt;X$7,0,AND(X$7&gt;$G35,X$7&lt;$H35),$J35/12*0.5,$H35&lt;X$7,$J35/12)</f>
        <v>112.5</v>
      </c>
      <c r="Y35" s="23" cm="1">
        <f t="array" aca="1" ref="Y35" ca="1">_xlfn.IFS($F35&lt;=Y$7,0,$G35&gt;Y$7,0,AND(Y$7&gt;$G35,Y$7&lt;$H35),$J35/12*0.5,$H35&lt;Y$7,$J35/12)</f>
        <v>112.5</v>
      </c>
      <c r="Z35" s="23" cm="1">
        <f t="array" aca="1" ref="Z35" ca="1">_xlfn.IFS($F35&lt;=Z$7,0,$G35&gt;Z$7,0,AND(Z$7&gt;$G35,Z$7&lt;$H35),$J35/12*0.5,$H35&lt;Z$7,$J35/12)</f>
        <v>112.5</v>
      </c>
      <c r="AA35" s="23" cm="1">
        <f t="array" aca="1" ref="AA35" ca="1">_xlfn.IFS($F35&lt;=AA$7,0,$G35&gt;AA$7,0,AND(AA$7&gt;$G35,AA$7&lt;$H35),$J35/12*0.5,$H35&lt;AA$7,$J35/12)</f>
        <v>112.5</v>
      </c>
      <c r="AB35" s="23" cm="1">
        <f t="array" aca="1" ref="AB35" ca="1">_xlfn.IFS($F35&lt;=AB$7,0,$G35&gt;AB$7,0,AND(AB$7&gt;$G35,AB$7&lt;$H35),$J35/12*0.5,$H35&lt;AB$7,$J35/12)</f>
        <v>112.5</v>
      </c>
      <c r="AC35" s="23" cm="1">
        <f t="array" aca="1" ref="AC35" ca="1">_xlfn.IFS($F35&lt;=AC$7,0,$G35&gt;AC$7,0,AND(AC$7&gt;$G35,AC$7&lt;$H35),$L35/12*0.5,$H35&lt;AC$7,$L35/12)</f>
        <v>120.83333333333333</v>
      </c>
      <c r="AD35" s="23" cm="1">
        <f t="array" aca="1" ref="AD35" ca="1">_xlfn.IFS($F35&lt;=AD$7,0,$G35&gt;AD$7,0,AND(AD$7&gt;$G35,AD$7&lt;$H35),$L35/12*0.5,$H35&lt;AD$7,$L35/12)</f>
        <v>120.83333333333333</v>
      </c>
      <c r="AE35" s="23" cm="1">
        <f t="array" aca="1" ref="AE35" ca="1">_xlfn.IFS($F35&lt;=AE$7,0,$G35&gt;AE$7,0,AND(AE$7&gt;$G35,AE$7&lt;$H35),$L35/12*0.5,$H35&lt;AE$7,$L35/12)</f>
        <v>0</v>
      </c>
      <c r="AF35" s="23" cm="1">
        <f t="array" aca="1" ref="AF35" ca="1">_xlfn.IFS($F35&lt;=AF$7,0,$G35&gt;AF$7,0,AND(AF$7&gt;$G35,AF$7&lt;$H35),$L35/12*0.5,$H35&lt;AF$7,$L35/12)</f>
        <v>0</v>
      </c>
      <c r="AG35" s="23" cm="1">
        <f t="array" aca="1" ref="AG35" ca="1">_xlfn.IFS($F35&lt;=AG$7,0,$G35&gt;AG$7,0,AND(AG$7&gt;$G35,AG$7&lt;$H35),$L35/12*0.5,$H35&lt;AG$7,$L35/12)</f>
        <v>0</v>
      </c>
      <c r="AH35" s="23" cm="1">
        <f t="array" aca="1" ref="AH35" ca="1">_xlfn.IFS($F35&lt;=AH$7,0,$G35&gt;AH$7,0,AND(AH$7&gt;$G35,AH$7&lt;$H35),$L35/12*0.5,$H35&lt;AH$7,$L35/12)</f>
        <v>0</v>
      </c>
      <c r="AI35" s="23" cm="1">
        <f t="array" aca="1" ref="AI35" ca="1">_xlfn.IFS($F35&lt;=AI$7,0,$G35&gt;AI$7,0,AND(AI$7&gt;$G35,AI$7&lt;$H35),$L35/12*0.5,$H35&lt;AI$7,$L35/12)</f>
        <v>0</v>
      </c>
      <c r="AJ35" s="23" cm="1">
        <f t="array" aca="1" ref="AJ35" ca="1">_xlfn.IFS($F35&lt;=AJ$7,0,$G35&gt;AJ$7,0,AND(AJ$7&gt;$G35,AJ$7&lt;$H35),$L35/12*0.5,$H35&lt;AJ$7,$L35/12)</f>
        <v>0</v>
      </c>
      <c r="AK35" s="23" cm="1">
        <f t="array" aca="1" ref="AK35" ca="1">_xlfn.IFS($F35&lt;=AK$7,0,$G35&gt;AK$7,0,AND(AK$7&gt;$G35,AK$7&lt;$H35),$L35/12*0.5,$H35&lt;AK$7,$L35/12)</f>
        <v>0</v>
      </c>
      <c r="AL35" s="23" cm="1">
        <f t="array" aca="1" ref="AL35" ca="1">_xlfn.IFS($F35&lt;=AL$7,0,$G35&gt;AL$7,0,AND(AL$7&gt;$G35,AL$7&lt;$H35),$L35/12*0.5,$H35&lt;AL$7,$L35/12)</f>
        <v>0</v>
      </c>
      <c r="AM35" s="23" cm="1">
        <f t="array" aca="1" ref="AM35" ca="1">_xlfn.IFS($F35&lt;=AM$7,0,$G35&gt;AM$7,0,AND(AM$7&gt;$G35,AM$7&lt;$H35),$L35/12*0.5,$H35&lt;AM$7,$L35/12)</f>
        <v>0</v>
      </c>
      <c r="AN35" s="23" cm="1">
        <f t="array" aca="1" ref="AN35" ca="1">_xlfn.IFS($F35&lt;=AN$7,0,$G35&gt;AN$7,0,AND(AN$7&gt;$G35,AN$7&lt;$H35),$L35/12*0.5,$H35&lt;AN$7,$L35/12)</f>
        <v>0</v>
      </c>
      <c r="AO35" s="23" cm="1">
        <f t="array" aca="1" ref="AO35" ca="1">_xlfn.IFS($F35&lt;=AO$7,0,$G35&gt;AO$7,0,AND(AO$7&gt;$G35,AO$7&lt;$H35),$N35/12*0.5,$H35&lt;AO$7,$N35/12)</f>
        <v>0</v>
      </c>
      <c r="AP35" s="23" cm="1">
        <f t="array" aca="1" ref="AP35" ca="1">_xlfn.IFS($F35&lt;=AP$7,0,$G35&gt;AP$7,0,AND(AP$7&gt;$G35,AP$7&lt;$H35),$N35/12*0.5,$H35&lt;AP$7,$N35/12)</f>
        <v>0</v>
      </c>
      <c r="AQ35" s="23" cm="1">
        <f t="array" aca="1" ref="AQ35" ca="1">_xlfn.IFS($F35&lt;=AQ$7,0,$G35&gt;AQ$7,0,AND(AQ$7&gt;$G35,AQ$7&lt;$H35),$N35/12*0.5,$H35&lt;AQ$7,$N35/12)</f>
        <v>0</v>
      </c>
      <c r="AR35" s="23" cm="1">
        <f t="array" aca="1" ref="AR35" ca="1">_xlfn.IFS($F35&lt;=AR$7,0,$G35&gt;AR$7,0,AND(AR$7&gt;$G35,AR$7&lt;$H35),$N35/12*0.5,$H35&lt;AR$7,$N35/12)</f>
        <v>0</v>
      </c>
      <c r="AS35" s="23" cm="1">
        <f t="array" aca="1" ref="AS35" ca="1">_xlfn.IFS($F35&lt;=AS$7,0,$G35&gt;AS$7,0,AND(AS$7&gt;$G35,AS$7&lt;$H35),$N35/12*0.5,$H35&lt;AS$7,$N35/12)</f>
        <v>0</v>
      </c>
      <c r="AT35" s="23" cm="1">
        <f t="array" aca="1" ref="AT35" ca="1">_xlfn.IFS($F35&lt;=AT$7,0,$G35&gt;AT$7,0,AND(AT$7&gt;$G35,AT$7&lt;$H35),$N35/12*0.5,$H35&lt;AT$7,$N35/12)</f>
        <v>0</v>
      </c>
      <c r="AU35" s="23" cm="1">
        <f t="array" aca="1" ref="AU35" ca="1">_xlfn.IFS($F35&lt;=AU$7,0,$G35&gt;AU$7,0,AND(AU$7&gt;$G35,AU$7&lt;$H35),$N35/12*0.5,$H35&lt;AU$7,$N35/12)</f>
        <v>0</v>
      </c>
      <c r="AV35" s="23" cm="1">
        <f t="array" aca="1" ref="AV35" ca="1">_xlfn.IFS($F35&lt;=AV$7,0,$G35&gt;AV$7,0,AND(AV$7&gt;$G35,AV$7&lt;$H35),$N35/12*0.5,$H35&lt;AV$7,$N35/12)</f>
        <v>0</v>
      </c>
      <c r="AW35" s="23" cm="1">
        <f t="array" aca="1" ref="AW35" ca="1">_xlfn.IFS($F35&lt;=AW$7,0,$G35&gt;AW$7,0,AND(AW$7&gt;$G35,AW$7&lt;$H35),$N35/12*0.5,$H35&lt;AW$7,$N35/12)</f>
        <v>0</v>
      </c>
      <c r="AX35" s="23" cm="1">
        <f t="array" aca="1" ref="AX35" ca="1">_xlfn.IFS($F35&lt;=AX$7,0,$G35&gt;AX$7,0,AND(AX$7&gt;$G35,AX$7&lt;$H35),$N35/12*0.5,$H35&lt;AX$7,$N35/12)</f>
        <v>0</v>
      </c>
      <c r="AY35" s="23" cm="1">
        <f t="array" aca="1" ref="AY35" ca="1">_xlfn.IFS($F35&lt;=AY$7,0,$G35&gt;AY$7,0,AND(AY$7&gt;$G35,AY$7&lt;$H35),$N35/12*0.5,$H35&lt;AY$7,$N35/12)</f>
        <v>0</v>
      </c>
    </row>
    <row r="36" spans="1:51" ht="13" x14ac:dyDescent="0.15">
      <c r="A36" s="47"/>
      <c r="B36" s="87">
        <v>29</v>
      </c>
      <c r="C36" s="87" t="s">
        <v>69</v>
      </c>
      <c r="D36" s="89" t="s">
        <v>20</v>
      </c>
      <c r="E36" s="108">
        <v>45455</v>
      </c>
      <c r="F36" s="108" t="s">
        <v>7</v>
      </c>
      <c r="G36" s="21">
        <f>E36+'Assumptions (START HERE)'!$C$17</f>
        <v>45635</v>
      </c>
      <c r="H36" s="21">
        <f>E36+'Assumptions (START HERE)'!$C$18</f>
        <v>45725</v>
      </c>
      <c r="I36" s="94">
        <v>500</v>
      </c>
      <c r="J36" s="23" cm="1">
        <f t="array" aca="1" ref="J36" ca="1">IF(ISBLANK(I36),
INDEX('Assumptions (START HERE)'!$B$23:$E$26,
MATCH(MID(CELL("filename",$A$1),FIND("]",CELL("filename",$A$1))+1,255),'Assumptions (START HERE)'!$B$23:$B$26,0),
MATCH(J$3,'Assumptions (START HERE)'!$B$23:$E$23,0)),I36)</f>
        <v>500</v>
      </c>
      <c r="K36" s="94">
        <v>500</v>
      </c>
      <c r="L36" s="23" cm="1">
        <f t="array" aca="1" ref="L36" ca="1">IF(ISBLANK(K36),
INDEX('Assumptions (START HERE)'!$B$23:$E$26,
MATCH(MID(CELL("filename",$A$1),FIND("]",CELL("filename",$A$1))+1,255),'Assumptions (START HERE)'!$B$23:$B$26,0),
MATCH(L$3,'Assumptions (START HERE)'!$B$23:$E$23,0)),K36)</f>
        <v>500</v>
      </c>
      <c r="M36" s="94">
        <v>500</v>
      </c>
      <c r="N36" s="23" cm="1">
        <f t="array" aca="1" ref="N36" ca="1">IF(ISBLANK(M36),
INDEX('Assumptions (START HERE)'!$B$23:$E$26,
MATCH(MID(CELL("filename",$A$1),FIND("]",CELL("filename",$A$1))+1,255),'Assumptions (START HERE)'!$B$23:$B$26,0),
MATCH(N$3,'Assumptions (START HERE)'!$B$23:$E$23,0)),M36)</f>
        <v>500</v>
      </c>
      <c r="P36" s="23" cm="1">
        <f t="array" aca="1" ref="P36" ca="1">_xlfn.IFS($F36&lt;=P$7,0,$G36&gt;P$7,0,AND(P$7&gt;$G36,P$7&lt;$H36),$J36/12*0.5,$H36&lt;P$7,$J36/12)</f>
        <v>20.833333333333332</v>
      </c>
      <c r="Q36" s="23" cm="1">
        <f t="array" aca="1" ref="Q36" ca="1">_xlfn.IFS($F36&lt;=Q$7,0,$G36&gt;Q$7,0,AND(Q$7&gt;$G36,Q$7&lt;$H36),$J36/12*0.5,$H36&lt;Q$7,$J36/12)</f>
        <v>20.833333333333332</v>
      </c>
      <c r="R36" s="23" cm="1">
        <f t="array" aca="1" ref="R36" ca="1">_xlfn.IFS($F36&lt;=R$7,0,$G36&gt;R$7,0,AND(R$7&gt;$G36,R$7&lt;$H36),$J36/12*0.5,$H36&lt;R$7,$J36/12)</f>
        <v>20.833333333333332</v>
      </c>
      <c r="S36" s="23" cm="1">
        <f t="array" aca="1" ref="S36" ca="1">_xlfn.IFS($F36&lt;=S$7,0,$G36&gt;S$7,0,AND(S$7&gt;$G36,S$7&lt;$H36),$J36/12*0.5,$H36&lt;S$7,$J36/12)</f>
        <v>41.666666666666664</v>
      </c>
      <c r="T36" s="23" cm="1">
        <f t="array" aca="1" ref="T36" ca="1">_xlfn.IFS($F36&lt;=T$7,0,$G36&gt;T$7,0,AND(T$7&gt;$G36,T$7&lt;$H36),$J36/12*0.5,$H36&lt;T$7,$J36/12)</f>
        <v>41.666666666666664</v>
      </c>
      <c r="U36" s="23" cm="1">
        <f t="array" aca="1" ref="U36" ca="1">_xlfn.IFS($F36&lt;=U$7,0,$G36&gt;U$7,0,AND(U$7&gt;$G36,U$7&lt;$H36),$J36/12*0.5,$H36&lt;U$7,$J36/12)</f>
        <v>41.666666666666664</v>
      </c>
      <c r="V36" s="23" cm="1">
        <f t="array" aca="1" ref="V36" ca="1">_xlfn.IFS($F36&lt;=V$7,0,$G36&gt;V$7,0,AND(V$7&gt;$G36,V$7&lt;$H36),$J36/12*0.5,$H36&lt;V$7,$J36/12)</f>
        <v>41.666666666666664</v>
      </c>
      <c r="W36" s="23" cm="1">
        <f t="array" aca="1" ref="W36" ca="1">_xlfn.IFS($F36&lt;=W$7,0,$G36&gt;W$7,0,AND(W$7&gt;$G36,W$7&lt;$H36),$J36/12*0.5,$H36&lt;W$7,$J36/12)</f>
        <v>41.666666666666664</v>
      </c>
      <c r="X36" s="23" cm="1">
        <f t="array" aca="1" ref="X36" ca="1">_xlfn.IFS($F36&lt;=X$7,0,$G36&gt;X$7,0,AND(X$7&gt;$G36,X$7&lt;$H36),$J36/12*0.5,$H36&lt;X$7,$J36/12)</f>
        <v>41.666666666666664</v>
      </c>
      <c r="Y36" s="23" cm="1">
        <f t="array" aca="1" ref="Y36" ca="1">_xlfn.IFS($F36&lt;=Y$7,0,$G36&gt;Y$7,0,AND(Y$7&gt;$G36,Y$7&lt;$H36),$J36/12*0.5,$H36&lt;Y$7,$J36/12)</f>
        <v>41.666666666666664</v>
      </c>
      <c r="Z36" s="23" cm="1">
        <f t="array" aca="1" ref="Z36" ca="1">_xlfn.IFS($F36&lt;=Z$7,0,$G36&gt;Z$7,0,AND(Z$7&gt;$G36,Z$7&lt;$H36),$J36/12*0.5,$H36&lt;Z$7,$J36/12)</f>
        <v>41.666666666666664</v>
      </c>
      <c r="AA36" s="23" cm="1">
        <f t="array" aca="1" ref="AA36" ca="1">_xlfn.IFS($F36&lt;=AA$7,0,$G36&gt;AA$7,0,AND(AA$7&gt;$G36,AA$7&lt;$H36),$J36/12*0.5,$H36&lt;AA$7,$J36/12)</f>
        <v>41.666666666666664</v>
      </c>
      <c r="AB36" s="23" cm="1">
        <f t="array" aca="1" ref="AB36" ca="1">_xlfn.IFS($F36&lt;=AB$7,0,$G36&gt;AB$7,0,AND(AB$7&gt;$G36,AB$7&lt;$H36),$J36/12*0.5,$H36&lt;AB$7,$J36/12)</f>
        <v>41.666666666666664</v>
      </c>
      <c r="AC36" s="23" cm="1">
        <f t="array" aca="1" ref="AC36" ca="1">_xlfn.IFS($F36&lt;=AC$7,0,$G36&gt;AC$7,0,AND(AC$7&gt;$G36,AC$7&lt;$H36),$L36/12*0.5,$H36&lt;AC$7,$L36/12)</f>
        <v>41.666666666666664</v>
      </c>
      <c r="AD36" s="23" cm="1">
        <f t="array" aca="1" ref="AD36" ca="1">_xlfn.IFS($F36&lt;=AD$7,0,$G36&gt;AD$7,0,AND(AD$7&gt;$G36,AD$7&lt;$H36),$L36/12*0.5,$H36&lt;AD$7,$L36/12)</f>
        <v>41.666666666666664</v>
      </c>
      <c r="AE36" s="23" cm="1">
        <f t="array" aca="1" ref="AE36" ca="1">_xlfn.IFS($F36&lt;=AE$7,0,$G36&gt;AE$7,0,AND(AE$7&gt;$G36,AE$7&lt;$H36),$L36/12*0.5,$H36&lt;AE$7,$L36/12)</f>
        <v>41.666666666666664</v>
      </c>
      <c r="AF36" s="23" cm="1">
        <f t="array" aca="1" ref="AF36" ca="1">_xlfn.IFS($F36&lt;=AF$7,0,$G36&gt;AF$7,0,AND(AF$7&gt;$G36,AF$7&lt;$H36),$L36/12*0.5,$H36&lt;AF$7,$L36/12)</f>
        <v>41.666666666666664</v>
      </c>
      <c r="AG36" s="23" cm="1">
        <f t="array" aca="1" ref="AG36" ca="1">_xlfn.IFS($F36&lt;=AG$7,0,$G36&gt;AG$7,0,AND(AG$7&gt;$G36,AG$7&lt;$H36),$L36/12*0.5,$H36&lt;AG$7,$L36/12)</f>
        <v>41.666666666666664</v>
      </c>
      <c r="AH36" s="23" cm="1">
        <f t="array" aca="1" ref="AH36" ca="1">_xlfn.IFS($F36&lt;=AH$7,0,$G36&gt;AH$7,0,AND(AH$7&gt;$G36,AH$7&lt;$H36),$L36/12*0.5,$H36&lt;AH$7,$L36/12)</f>
        <v>41.666666666666664</v>
      </c>
      <c r="AI36" s="23" cm="1">
        <f t="array" aca="1" ref="AI36" ca="1">_xlfn.IFS($F36&lt;=AI$7,0,$G36&gt;AI$7,0,AND(AI$7&gt;$G36,AI$7&lt;$H36),$L36/12*0.5,$H36&lt;AI$7,$L36/12)</f>
        <v>41.666666666666664</v>
      </c>
      <c r="AJ36" s="23" cm="1">
        <f t="array" aca="1" ref="AJ36" ca="1">_xlfn.IFS($F36&lt;=AJ$7,0,$G36&gt;AJ$7,0,AND(AJ$7&gt;$G36,AJ$7&lt;$H36),$L36/12*0.5,$H36&lt;AJ$7,$L36/12)</f>
        <v>41.666666666666664</v>
      </c>
      <c r="AK36" s="23" cm="1">
        <f t="array" aca="1" ref="AK36" ca="1">_xlfn.IFS($F36&lt;=AK$7,0,$G36&gt;AK$7,0,AND(AK$7&gt;$G36,AK$7&lt;$H36),$L36/12*0.5,$H36&lt;AK$7,$L36/12)</f>
        <v>41.666666666666664</v>
      </c>
      <c r="AL36" s="23" cm="1">
        <f t="array" aca="1" ref="AL36" ca="1">_xlfn.IFS($F36&lt;=AL$7,0,$G36&gt;AL$7,0,AND(AL$7&gt;$G36,AL$7&lt;$H36),$L36/12*0.5,$H36&lt;AL$7,$L36/12)</f>
        <v>41.666666666666664</v>
      </c>
      <c r="AM36" s="23" cm="1">
        <f t="array" aca="1" ref="AM36" ca="1">_xlfn.IFS($F36&lt;=AM$7,0,$G36&gt;AM$7,0,AND(AM$7&gt;$G36,AM$7&lt;$H36),$L36/12*0.5,$H36&lt;AM$7,$L36/12)</f>
        <v>41.666666666666664</v>
      </c>
      <c r="AN36" s="23" cm="1">
        <f t="array" aca="1" ref="AN36" ca="1">_xlfn.IFS($F36&lt;=AN$7,0,$G36&gt;AN$7,0,AND(AN$7&gt;$G36,AN$7&lt;$H36),$L36/12*0.5,$H36&lt;AN$7,$L36/12)</f>
        <v>41.666666666666664</v>
      </c>
      <c r="AO36" s="23" cm="1">
        <f t="array" aca="1" ref="AO36" ca="1">_xlfn.IFS($F36&lt;=AO$7,0,$G36&gt;AO$7,0,AND(AO$7&gt;$G36,AO$7&lt;$H36),$N36/12*0.5,$H36&lt;AO$7,$N36/12)</f>
        <v>41.666666666666664</v>
      </c>
      <c r="AP36" s="23" cm="1">
        <f t="array" aca="1" ref="AP36" ca="1">_xlfn.IFS($F36&lt;=AP$7,0,$G36&gt;AP$7,0,AND(AP$7&gt;$G36,AP$7&lt;$H36),$N36/12*0.5,$H36&lt;AP$7,$N36/12)</f>
        <v>41.666666666666664</v>
      </c>
      <c r="AQ36" s="23" cm="1">
        <f t="array" aca="1" ref="AQ36" ca="1">_xlfn.IFS($F36&lt;=AQ$7,0,$G36&gt;AQ$7,0,AND(AQ$7&gt;$G36,AQ$7&lt;$H36),$N36/12*0.5,$H36&lt;AQ$7,$N36/12)</f>
        <v>41.666666666666664</v>
      </c>
      <c r="AR36" s="23" cm="1">
        <f t="array" aca="1" ref="AR36" ca="1">_xlfn.IFS($F36&lt;=AR$7,0,$G36&gt;AR$7,0,AND(AR$7&gt;$G36,AR$7&lt;$H36),$N36/12*0.5,$H36&lt;AR$7,$N36/12)</f>
        <v>41.666666666666664</v>
      </c>
      <c r="AS36" s="23" cm="1">
        <f t="array" aca="1" ref="AS36" ca="1">_xlfn.IFS($F36&lt;=AS$7,0,$G36&gt;AS$7,0,AND(AS$7&gt;$G36,AS$7&lt;$H36),$N36/12*0.5,$H36&lt;AS$7,$N36/12)</f>
        <v>41.666666666666664</v>
      </c>
      <c r="AT36" s="23" cm="1">
        <f t="array" aca="1" ref="AT36" ca="1">_xlfn.IFS($F36&lt;=AT$7,0,$G36&gt;AT$7,0,AND(AT$7&gt;$G36,AT$7&lt;$H36),$N36/12*0.5,$H36&lt;AT$7,$N36/12)</f>
        <v>41.666666666666664</v>
      </c>
      <c r="AU36" s="23" cm="1">
        <f t="array" aca="1" ref="AU36" ca="1">_xlfn.IFS($F36&lt;=AU$7,0,$G36&gt;AU$7,0,AND(AU$7&gt;$G36,AU$7&lt;$H36),$N36/12*0.5,$H36&lt;AU$7,$N36/12)</f>
        <v>41.666666666666664</v>
      </c>
      <c r="AV36" s="23" cm="1">
        <f t="array" aca="1" ref="AV36" ca="1">_xlfn.IFS($F36&lt;=AV$7,0,$G36&gt;AV$7,0,AND(AV$7&gt;$G36,AV$7&lt;$H36),$N36/12*0.5,$H36&lt;AV$7,$N36/12)</f>
        <v>41.666666666666664</v>
      </c>
      <c r="AW36" s="23" cm="1">
        <f t="array" aca="1" ref="AW36" ca="1">_xlfn.IFS($F36&lt;=AW$7,0,$G36&gt;AW$7,0,AND(AW$7&gt;$G36,AW$7&lt;$H36),$N36/12*0.5,$H36&lt;AW$7,$N36/12)</f>
        <v>41.666666666666664</v>
      </c>
      <c r="AX36" s="23" cm="1">
        <f t="array" aca="1" ref="AX36" ca="1">_xlfn.IFS($F36&lt;=AX$7,0,$G36&gt;AX$7,0,AND(AX$7&gt;$G36,AX$7&lt;$H36),$N36/12*0.5,$H36&lt;AX$7,$N36/12)</f>
        <v>41.666666666666664</v>
      </c>
      <c r="AY36" s="23" cm="1">
        <f t="array" aca="1" ref="AY36" ca="1">_xlfn.IFS($F36&lt;=AY$7,0,$G36&gt;AY$7,0,AND(AY$7&gt;$G36,AY$7&lt;$H36),$N36/12*0.5,$H36&lt;AY$7,$N36/12)</f>
        <v>41.666666666666664</v>
      </c>
    </row>
    <row r="37" spans="1:51" ht="15" customHeight="1" x14ac:dyDescent="0.15">
      <c r="A37" s="47"/>
      <c r="B37" s="87">
        <v>30</v>
      </c>
      <c r="C37" s="87" t="s">
        <v>70</v>
      </c>
      <c r="D37" s="88" t="s">
        <v>18</v>
      </c>
      <c r="E37" s="108">
        <v>45483</v>
      </c>
      <c r="F37" s="108">
        <v>46157</v>
      </c>
      <c r="G37" s="21">
        <f>E37+'Assumptions (START HERE)'!$C$17</f>
        <v>45663</v>
      </c>
      <c r="H37" s="21">
        <f>E37+'Assumptions (START HERE)'!$C$18</f>
        <v>45753</v>
      </c>
      <c r="I37" s="96"/>
      <c r="J37" s="23" cm="1">
        <f t="array" aca="1" ref="J37" ca="1">IF(ISBLANK(I37),
INDEX('Assumptions (START HERE)'!$B$23:$E$26,
MATCH(MID(CELL("filename",$A$1),FIND("]",CELL("filename",$A$1))+1,255),'Assumptions (START HERE)'!$B$23:$B$26,0),
MATCH(J$3,'Assumptions (START HERE)'!$B$23:$E$23,0)),I37)</f>
        <v>1350</v>
      </c>
      <c r="K37" s="96"/>
      <c r="L37" s="23" cm="1">
        <f t="array" aca="1" ref="L37" ca="1">IF(ISBLANK(K37),
INDEX('Assumptions (START HERE)'!$B$23:$E$26,
MATCH(MID(CELL("filename",$A$1),FIND("]",CELL("filename",$A$1))+1,255),'Assumptions (START HERE)'!$B$23:$B$26,0),
MATCH(L$3,'Assumptions (START HERE)'!$B$23:$E$23,0)),K37)</f>
        <v>1450</v>
      </c>
      <c r="M37" s="96"/>
      <c r="N37" s="23" cm="1">
        <f t="array" aca="1" ref="N37" ca="1">IF(ISBLANK(M37),
INDEX('Assumptions (START HERE)'!$B$23:$E$26,
MATCH(MID(CELL("filename",$A$1),FIND("]",CELL("filename",$A$1))+1,255),'Assumptions (START HERE)'!$B$23:$B$26,0),
MATCH(N$3,'Assumptions (START HERE)'!$B$23:$E$23,0)),M37)</f>
        <v>1550</v>
      </c>
      <c r="P37" s="23" cm="1">
        <f t="array" aca="1" ref="P37" ca="1">_xlfn.IFS($F37&lt;=P$7,0,$G37&gt;P$7,0,AND(P$7&gt;$G37,P$7&lt;$H37),$J37/12*0.5,$H37&lt;P$7,$J37/12)</f>
        <v>0</v>
      </c>
      <c r="Q37" s="23" cm="1">
        <f t="array" aca="1" ref="Q37" ca="1">_xlfn.IFS($F37&lt;=Q$7,0,$G37&gt;Q$7,0,AND(Q$7&gt;$G37,Q$7&lt;$H37),$J37/12*0.5,$H37&lt;Q$7,$J37/12)</f>
        <v>56.25</v>
      </c>
      <c r="R37" s="23" cm="1">
        <f t="array" aca="1" ref="R37" ca="1">_xlfn.IFS($F37&lt;=R$7,0,$G37&gt;R$7,0,AND(R$7&gt;$G37,R$7&lt;$H37),$J37/12*0.5,$H37&lt;R$7,$J37/12)</f>
        <v>56.25</v>
      </c>
      <c r="S37" s="23" cm="1">
        <f t="array" aca="1" ref="S37" ca="1">_xlfn.IFS($F37&lt;=S$7,0,$G37&gt;S$7,0,AND(S$7&gt;$G37,S$7&lt;$H37),$J37/12*0.5,$H37&lt;S$7,$J37/12)</f>
        <v>56.25</v>
      </c>
      <c r="T37" s="23" cm="1">
        <f t="array" aca="1" ref="T37" ca="1">_xlfn.IFS($F37&lt;=T$7,0,$G37&gt;T$7,0,AND(T$7&gt;$G37,T$7&lt;$H37),$J37/12*0.5,$H37&lt;T$7,$J37/12)</f>
        <v>112.5</v>
      </c>
      <c r="U37" s="23" cm="1">
        <f t="array" aca="1" ref="U37" ca="1">_xlfn.IFS($F37&lt;=U$7,0,$G37&gt;U$7,0,AND(U$7&gt;$G37,U$7&lt;$H37),$J37/12*0.5,$H37&lt;U$7,$J37/12)</f>
        <v>112.5</v>
      </c>
      <c r="V37" s="23" cm="1">
        <f t="array" aca="1" ref="V37" ca="1">_xlfn.IFS($F37&lt;=V$7,0,$G37&gt;V$7,0,AND(V$7&gt;$G37,V$7&lt;$H37),$J37/12*0.5,$H37&lt;V$7,$J37/12)</f>
        <v>112.5</v>
      </c>
      <c r="W37" s="23" cm="1">
        <f t="array" aca="1" ref="W37" ca="1">_xlfn.IFS($F37&lt;=W$7,0,$G37&gt;W$7,0,AND(W$7&gt;$G37,W$7&lt;$H37),$J37/12*0.5,$H37&lt;W$7,$J37/12)</f>
        <v>112.5</v>
      </c>
      <c r="X37" s="23" cm="1">
        <f t="array" aca="1" ref="X37" ca="1">_xlfn.IFS($F37&lt;=X$7,0,$G37&gt;X$7,0,AND(X$7&gt;$G37,X$7&lt;$H37),$J37/12*0.5,$H37&lt;X$7,$J37/12)</f>
        <v>112.5</v>
      </c>
      <c r="Y37" s="23" cm="1">
        <f t="array" aca="1" ref="Y37" ca="1">_xlfn.IFS($F37&lt;=Y$7,0,$G37&gt;Y$7,0,AND(Y$7&gt;$G37,Y$7&lt;$H37),$J37/12*0.5,$H37&lt;Y$7,$J37/12)</f>
        <v>112.5</v>
      </c>
      <c r="Z37" s="23" cm="1">
        <f t="array" aca="1" ref="Z37" ca="1">_xlfn.IFS($F37&lt;=Z$7,0,$G37&gt;Z$7,0,AND(Z$7&gt;$G37,Z$7&lt;$H37),$J37/12*0.5,$H37&lt;Z$7,$J37/12)</f>
        <v>112.5</v>
      </c>
      <c r="AA37" s="23" cm="1">
        <f t="array" aca="1" ref="AA37" ca="1">_xlfn.IFS($F37&lt;=AA$7,0,$G37&gt;AA$7,0,AND(AA$7&gt;$G37,AA$7&lt;$H37),$J37/12*0.5,$H37&lt;AA$7,$J37/12)</f>
        <v>112.5</v>
      </c>
      <c r="AB37" s="23" cm="1">
        <f t="array" aca="1" ref="AB37" ca="1">_xlfn.IFS($F37&lt;=AB$7,0,$G37&gt;AB$7,0,AND(AB$7&gt;$G37,AB$7&lt;$H37),$J37/12*0.5,$H37&lt;AB$7,$J37/12)</f>
        <v>112.5</v>
      </c>
      <c r="AC37" s="23" cm="1">
        <f t="array" aca="1" ref="AC37" ca="1">_xlfn.IFS($F37&lt;=AC$7,0,$G37&gt;AC$7,0,AND(AC$7&gt;$G37,AC$7&lt;$H37),$L37/12*0.5,$H37&lt;AC$7,$L37/12)</f>
        <v>120.83333333333333</v>
      </c>
      <c r="AD37" s="23" cm="1">
        <f t="array" aca="1" ref="AD37" ca="1">_xlfn.IFS($F37&lt;=AD$7,0,$G37&gt;AD$7,0,AND(AD$7&gt;$G37,AD$7&lt;$H37),$L37/12*0.5,$H37&lt;AD$7,$L37/12)</f>
        <v>120.83333333333333</v>
      </c>
      <c r="AE37" s="23" cm="1">
        <f t="array" aca="1" ref="AE37" ca="1">_xlfn.IFS($F37&lt;=AE$7,0,$G37&gt;AE$7,0,AND(AE$7&gt;$G37,AE$7&lt;$H37),$L37/12*0.5,$H37&lt;AE$7,$L37/12)</f>
        <v>120.83333333333333</v>
      </c>
      <c r="AF37" s="23" cm="1">
        <f t="array" aca="1" ref="AF37" ca="1">_xlfn.IFS($F37&lt;=AF$7,0,$G37&gt;AF$7,0,AND(AF$7&gt;$G37,AF$7&lt;$H37),$L37/12*0.5,$H37&lt;AF$7,$L37/12)</f>
        <v>120.83333333333333</v>
      </c>
      <c r="AG37" s="23" cm="1">
        <f t="array" aca="1" ref="AG37" ca="1">_xlfn.IFS($F37&lt;=AG$7,0,$G37&gt;AG$7,0,AND(AG$7&gt;$G37,AG$7&lt;$H37),$L37/12*0.5,$H37&lt;AG$7,$L37/12)</f>
        <v>0</v>
      </c>
      <c r="AH37" s="23" cm="1">
        <f t="array" aca="1" ref="AH37" ca="1">_xlfn.IFS($F37&lt;=AH$7,0,$G37&gt;AH$7,0,AND(AH$7&gt;$G37,AH$7&lt;$H37),$L37/12*0.5,$H37&lt;AH$7,$L37/12)</f>
        <v>0</v>
      </c>
      <c r="AI37" s="23" cm="1">
        <f t="array" aca="1" ref="AI37" ca="1">_xlfn.IFS($F37&lt;=AI$7,0,$G37&gt;AI$7,0,AND(AI$7&gt;$G37,AI$7&lt;$H37),$L37/12*0.5,$H37&lt;AI$7,$L37/12)</f>
        <v>0</v>
      </c>
      <c r="AJ37" s="23" cm="1">
        <f t="array" aca="1" ref="AJ37" ca="1">_xlfn.IFS($F37&lt;=AJ$7,0,$G37&gt;AJ$7,0,AND(AJ$7&gt;$G37,AJ$7&lt;$H37),$L37/12*0.5,$H37&lt;AJ$7,$L37/12)</f>
        <v>0</v>
      </c>
      <c r="AK37" s="23" cm="1">
        <f t="array" aca="1" ref="AK37" ca="1">_xlfn.IFS($F37&lt;=AK$7,0,$G37&gt;AK$7,0,AND(AK$7&gt;$G37,AK$7&lt;$H37),$L37/12*0.5,$H37&lt;AK$7,$L37/12)</f>
        <v>0</v>
      </c>
      <c r="AL37" s="23" cm="1">
        <f t="array" aca="1" ref="AL37" ca="1">_xlfn.IFS($F37&lt;=AL$7,0,$G37&gt;AL$7,0,AND(AL$7&gt;$G37,AL$7&lt;$H37),$L37/12*0.5,$H37&lt;AL$7,$L37/12)</f>
        <v>0</v>
      </c>
      <c r="AM37" s="23" cm="1">
        <f t="array" aca="1" ref="AM37" ca="1">_xlfn.IFS($F37&lt;=AM$7,0,$G37&gt;AM$7,0,AND(AM$7&gt;$G37,AM$7&lt;$H37),$L37/12*0.5,$H37&lt;AM$7,$L37/12)</f>
        <v>0</v>
      </c>
      <c r="AN37" s="23" cm="1">
        <f t="array" aca="1" ref="AN37" ca="1">_xlfn.IFS($F37&lt;=AN$7,0,$G37&gt;AN$7,0,AND(AN$7&gt;$G37,AN$7&lt;$H37),$L37/12*0.5,$H37&lt;AN$7,$L37/12)</f>
        <v>0</v>
      </c>
      <c r="AO37" s="23" cm="1">
        <f t="array" aca="1" ref="AO37" ca="1">_xlfn.IFS($F37&lt;=AO$7,0,$G37&gt;AO$7,0,AND(AO$7&gt;$G37,AO$7&lt;$H37),$N37/12*0.5,$H37&lt;AO$7,$N37/12)</f>
        <v>0</v>
      </c>
      <c r="AP37" s="23" cm="1">
        <f t="array" aca="1" ref="AP37" ca="1">_xlfn.IFS($F37&lt;=AP$7,0,$G37&gt;AP$7,0,AND(AP$7&gt;$G37,AP$7&lt;$H37),$N37/12*0.5,$H37&lt;AP$7,$N37/12)</f>
        <v>0</v>
      </c>
      <c r="AQ37" s="23" cm="1">
        <f t="array" aca="1" ref="AQ37" ca="1">_xlfn.IFS($F37&lt;=AQ$7,0,$G37&gt;AQ$7,0,AND(AQ$7&gt;$G37,AQ$7&lt;$H37),$N37/12*0.5,$H37&lt;AQ$7,$N37/12)</f>
        <v>0</v>
      </c>
      <c r="AR37" s="23" cm="1">
        <f t="array" aca="1" ref="AR37" ca="1">_xlfn.IFS($F37&lt;=AR$7,0,$G37&gt;AR$7,0,AND(AR$7&gt;$G37,AR$7&lt;$H37),$N37/12*0.5,$H37&lt;AR$7,$N37/12)</f>
        <v>0</v>
      </c>
      <c r="AS37" s="23" cm="1">
        <f t="array" aca="1" ref="AS37" ca="1">_xlfn.IFS($F37&lt;=AS$7,0,$G37&gt;AS$7,0,AND(AS$7&gt;$G37,AS$7&lt;$H37),$N37/12*0.5,$H37&lt;AS$7,$N37/12)</f>
        <v>0</v>
      </c>
      <c r="AT37" s="23" cm="1">
        <f t="array" aca="1" ref="AT37" ca="1">_xlfn.IFS($F37&lt;=AT$7,0,$G37&gt;AT$7,0,AND(AT$7&gt;$G37,AT$7&lt;$H37),$N37/12*0.5,$H37&lt;AT$7,$N37/12)</f>
        <v>0</v>
      </c>
      <c r="AU37" s="23" cm="1">
        <f t="array" aca="1" ref="AU37" ca="1">_xlfn.IFS($F37&lt;=AU$7,0,$G37&gt;AU$7,0,AND(AU$7&gt;$G37,AU$7&lt;$H37),$N37/12*0.5,$H37&lt;AU$7,$N37/12)</f>
        <v>0</v>
      </c>
      <c r="AV37" s="23" cm="1">
        <f t="array" aca="1" ref="AV37" ca="1">_xlfn.IFS($F37&lt;=AV$7,0,$G37&gt;AV$7,0,AND(AV$7&gt;$G37,AV$7&lt;$H37),$N37/12*0.5,$H37&lt;AV$7,$N37/12)</f>
        <v>0</v>
      </c>
      <c r="AW37" s="23" cm="1">
        <f t="array" aca="1" ref="AW37" ca="1">_xlfn.IFS($F37&lt;=AW$7,0,$G37&gt;AW$7,0,AND(AW$7&gt;$G37,AW$7&lt;$H37),$N37/12*0.5,$H37&lt;AW$7,$N37/12)</f>
        <v>0</v>
      </c>
      <c r="AX37" s="23" cm="1">
        <f t="array" aca="1" ref="AX37" ca="1">_xlfn.IFS($F37&lt;=AX$7,0,$G37&gt;AX$7,0,AND(AX$7&gt;$G37,AX$7&lt;$H37),$N37/12*0.5,$H37&lt;AX$7,$N37/12)</f>
        <v>0</v>
      </c>
      <c r="AY37" s="23" cm="1">
        <f t="array" aca="1" ref="AY37" ca="1">_xlfn.IFS($F37&lt;=AY$7,0,$G37&gt;AY$7,0,AND(AY$7&gt;$G37,AY$7&lt;$H37),$N37/12*0.5,$H37&lt;AY$7,$N37/12)</f>
        <v>0</v>
      </c>
    </row>
    <row r="38" spans="1:51" ht="13" x14ac:dyDescent="0.15">
      <c r="A38" s="47"/>
      <c r="B38" s="87">
        <v>31</v>
      </c>
      <c r="C38" s="87" t="s">
        <v>71</v>
      </c>
      <c r="D38" s="88" t="s">
        <v>14</v>
      </c>
      <c r="E38" s="108">
        <v>45490</v>
      </c>
      <c r="F38" s="108">
        <v>46600</v>
      </c>
      <c r="G38" s="21">
        <f>E38+'Assumptions (START HERE)'!$C$17</f>
        <v>45670</v>
      </c>
      <c r="H38" s="21">
        <f>E38+'Assumptions (START HERE)'!$C$18</f>
        <v>45760</v>
      </c>
      <c r="I38" s="96"/>
      <c r="J38" s="23" cm="1">
        <f t="array" aca="1" ref="J38" ca="1">IF(ISBLANK(I38),
INDEX('Assumptions (START HERE)'!$B$23:$E$26,
MATCH(MID(CELL("filename",$A$1),FIND("]",CELL("filename",$A$1))+1,255),'Assumptions (START HERE)'!$B$23:$B$26,0),
MATCH(J$3,'Assumptions (START HERE)'!$B$23:$E$23,0)),I38)</f>
        <v>1350</v>
      </c>
      <c r="K38" s="96"/>
      <c r="L38" s="23" cm="1">
        <f t="array" aca="1" ref="L38" ca="1">IF(ISBLANK(K38),
INDEX('Assumptions (START HERE)'!$B$23:$E$26,
MATCH(MID(CELL("filename",$A$1),FIND("]",CELL("filename",$A$1))+1,255),'Assumptions (START HERE)'!$B$23:$B$26,0),
MATCH(L$3,'Assumptions (START HERE)'!$B$23:$E$23,0)),K38)</f>
        <v>1450</v>
      </c>
      <c r="M38" s="96"/>
      <c r="N38" s="23" cm="1">
        <f t="array" aca="1" ref="N38" ca="1">IF(ISBLANK(M38),
INDEX('Assumptions (START HERE)'!$B$23:$E$26,
MATCH(MID(CELL("filename",$A$1),FIND("]",CELL("filename",$A$1))+1,255),'Assumptions (START HERE)'!$B$23:$B$26,0),
MATCH(N$3,'Assumptions (START HERE)'!$B$23:$E$23,0)),M38)</f>
        <v>1550</v>
      </c>
      <c r="P38" s="23" cm="1">
        <f t="array" aca="1" ref="P38" ca="1">_xlfn.IFS($F38&lt;=P$7,0,$G38&gt;P$7,0,AND(P$7&gt;$G38,P$7&lt;$H38),$J38/12*0.5,$H38&lt;P$7,$J38/12)</f>
        <v>0</v>
      </c>
      <c r="Q38" s="23" cm="1">
        <f t="array" aca="1" ref="Q38" ca="1">_xlfn.IFS($F38&lt;=Q$7,0,$G38&gt;Q$7,0,AND(Q$7&gt;$G38,Q$7&lt;$H38),$J38/12*0.5,$H38&lt;Q$7,$J38/12)</f>
        <v>56.25</v>
      </c>
      <c r="R38" s="23" cm="1">
        <f t="array" aca="1" ref="R38" ca="1">_xlfn.IFS($F38&lt;=R$7,0,$G38&gt;R$7,0,AND(R$7&gt;$G38,R$7&lt;$H38),$J38/12*0.5,$H38&lt;R$7,$J38/12)</f>
        <v>56.25</v>
      </c>
      <c r="S38" s="23" cm="1">
        <f t="array" aca="1" ref="S38" ca="1">_xlfn.IFS($F38&lt;=S$7,0,$G38&gt;S$7,0,AND(S$7&gt;$G38,S$7&lt;$H38),$J38/12*0.5,$H38&lt;S$7,$J38/12)</f>
        <v>56.25</v>
      </c>
      <c r="T38" s="23" cm="1">
        <f t="array" aca="1" ref="T38" ca="1">_xlfn.IFS($F38&lt;=T$7,0,$G38&gt;T$7,0,AND(T$7&gt;$G38,T$7&lt;$H38),$J38/12*0.5,$H38&lt;T$7,$J38/12)</f>
        <v>112.5</v>
      </c>
      <c r="U38" s="23" cm="1">
        <f t="array" aca="1" ref="U38" ca="1">_xlfn.IFS($F38&lt;=U$7,0,$G38&gt;U$7,0,AND(U$7&gt;$G38,U$7&lt;$H38),$J38/12*0.5,$H38&lt;U$7,$J38/12)</f>
        <v>112.5</v>
      </c>
      <c r="V38" s="23" cm="1">
        <f t="array" aca="1" ref="V38" ca="1">_xlfn.IFS($F38&lt;=V$7,0,$G38&gt;V$7,0,AND(V$7&gt;$G38,V$7&lt;$H38),$J38/12*0.5,$H38&lt;V$7,$J38/12)</f>
        <v>112.5</v>
      </c>
      <c r="W38" s="23" cm="1">
        <f t="array" aca="1" ref="W38" ca="1">_xlfn.IFS($F38&lt;=W$7,0,$G38&gt;W$7,0,AND(W$7&gt;$G38,W$7&lt;$H38),$J38/12*0.5,$H38&lt;W$7,$J38/12)</f>
        <v>112.5</v>
      </c>
      <c r="X38" s="23" cm="1">
        <f t="array" aca="1" ref="X38" ca="1">_xlfn.IFS($F38&lt;=X$7,0,$G38&gt;X$7,0,AND(X$7&gt;$G38,X$7&lt;$H38),$J38/12*0.5,$H38&lt;X$7,$J38/12)</f>
        <v>112.5</v>
      </c>
      <c r="Y38" s="23" cm="1">
        <f t="array" aca="1" ref="Y38" ca="1">_xlfn.IFS($F38&lt;=Y$7,0,$G38&gt;Y$7,0,AND(Y$7&gt;$G38,Y$7&lt;$H38),$J38/12*0.5,$H38&lt;Y$7,$J38/12)</f>
        <v>112.5</v>
      </c>
      <c r="Z38" s="23" cm="1">
        <f t="array" aca="1" ref="Z38" ca="1">_xlfn.IFS($F38&lt;=Z$7,0,$G38&gt;Z$7,0,AND(Z$7&gt;$G38,Z$7&lt;$H38),$J38/12*0.5,$H38&lt;Z$7,$J38/12)</f>
        <v>112.5</v>
      </c>
      <c r="AA38" s="23" cm="1">
        <f t="array" aca="1" ref="AA38" ca="1">_xlfn.IFS($F38&lt;=AA$7,0,$G38&gt;AA$7,0,AND(AA$7&gt;$G38,AA$7&lt;$H38),$J38/12*0.5,$H38&lt;AA$7,$J38/12)</f>
        <v>112.5</v>
      </c>
      <c r="AB38" s="23" cm="1">
        <f t="array" aca="1" ref="AB38" ca="1">_xlfn.IFS($F38&lt;=AB$7,0,$G38&gt;AB$7,0,AND(AB$7&gt;$G38,AB$7&lt;$H38),$J38/12*0.5,$H38&lt;AB$7,$J38/12)</f>
        <v>112.5</v>
      </c>
      <c r="AC38" s="23" cm="1">
        <f t="array" aca="1" ref="AC38" ca="1">_xlfn.IFS($F38&lt;=AC$7,0,$G38&gt;AC$7,0,AND(AC$7&gt;$G38,AC$7&lt;$H38),$L38/12*0.5,$H38&lt;AC$7,$L38/12)</f>
        <v>120.83333333333333</v>
      </c>
      <c r="AD38" s="23" cm="1">
        <f t="array" aca="1" ref="AD38" ca="1">_xlfn.IFS($F38&lt;=AD$7,0,$G38&gt;AD$7,0,AND(AD$7&gt;$G38,AD$7&lt;$H38),$L38/12*0.5,$H38&lt;AD$7,$L38/12)</f>
        <v>120.83333333333333</v>
      </c>
      <c r="AE38" s="23" cm="1">
        <f t="array" aca="1" ref="AE38" ca="1">_xlfn.IFS($F38&lt;=AE$7,0,$G38&gt;AE$7,0,AND(AE$7&gt;$G38,AE$7&lt;$H38),$L38/12*0.5,$H38&lt;AE$7,$L38/12)</f>
        <v>120.83333333333333</v>
      </c>
      <c r="AF38" s="23" cm="1">
        <f t="array" aca="1" ref="AF38" ca="1">_xlfn.IFS($F38&lt;=AF$7,0,$G38&gt;AF$7,0,AND(AF$7&gt;$G38,AF$7&lt;$H38),$L38/12*0.5,$H38&lt;AF$7,$L38/12)</f>
        <v>120.83333333333333</v>
      </c>
      <c r="AG38" s="23" cm="1">
        <f t="array" aca="1" ref="AG38" ca="1">_xlfn.IFS($F38&lt;=AG$7,0,$G38&gt;AG$7,0,AND(AG$7&gt;$G38,AG$7&lt;$H38),$L38/12*0.5,$H38&lt;AG$7,$L38/12)</f>
        <v>120.83333333333333</v>
      </c>
      <c r="AH38" s="23" cm="1">
        <f t="array" aca="1" ref="AH38" ca="1">_xlfn.IFS($F38&lt;=AH$7,0,$G38&gt;AH$7,0,AND(AH$7&gt;$G38,AH$7&lt;$H38),$L38/12*0.5,$H38&lt;AH$7,$L38/12)</f>
        <v>120.83333333333333</v>
      </c>
      <c r="AI38" s="23" cm="1">
        <f t="array" aca="1" ref="AI38" ca="1">_xlfn.IFS($F38&lt;=AI$7,0,$G38&gt;AI$7,0,AND(AI$7&gt;$G38,AI$7&lt;$H38),$L38/12*0.5,$H38&lt;AI$7,$L38/12)</f>
        <v>120.83333333333333</v>
      </c>
      <c r="AJ38" s="23" cm="1">
        <f t="array" aca="1" ref="AJ38" ca="1">_xlfn.IFS($F38&lt;=AJ$7,0,$G38&gt;AJ$7,0,AND(AJ$7&gt;$G38,AJ$7&lt;$H38),$L38/12*0.5,$H38&lt;AJ$7,$L38/12)</f>
        <v>120.83333333333333</v>
      </c>
      <c r="AK38" s="23" cm="1">
        <f t="array" aca="1" ref="AK38" ca="1">_xlfn.IFS($F38&lt;=AK$7,0,$G38&gt;AK$7,0,AND(AK$7&gt;$G38,AK$7&lt;$H38),$L38/12*0.5,$H38&lt;AK$7,$L38/12)</f>
        <v>120.83333333333333</v>
      </c>
      <c r="AL38" s="23" cm="1">
        <f t="array" aca="1" ref="AL38" ca="1">_xlfn.IFS($F38&lt;=AL$7,0,$G38&gt;AL$7,0,AND(AL$7&gt;$G38,AL$7&lt;$H38),$L38/12*0.5,$H38&lt;AL$7,$L38/12)</f>
        <v>120.83333333333333</v>
      </c>
      <c r="AM38" s="23" cm="1">
        <f t="array" aca="1" ref="AM38" ca="1">_xlfn.IFS($F38&lt;=AM$7,0,$G38&gt;AM$7,0,AND(AM$7&gt;$G38,AM$7&lt;$H38),$L38/12*0.5,$H38&lt;AM$7,$L38/12)</f>
        <v>120.83333333333333</v>
      </c>
      <c r="AN38" s="23" cm="1">
        <f t="array" aca="1" ref="AN38" ca="1">_xlfn.IFS($F38&lt;=AN$7,0,$G38&gt;AN$7,0,AND(AN$7&gt;$G38,AN$7&lt;$H38),$L38/12*0.5,$H38&lt;AN$7,$L38/12)</f>
        <v>120.83333333333333</v>
      </c>
      <c r="AO38" s="23" cm="1">
        <f t="array" aca="1" ref="AO38" ca="1">_xlfn.IFS($F38&lt;=AO$7,0,$G38&gt;AO$7,0,AND(AO$7&gt;$G38,AO$7&lt;$H38),$N38/12*0.5,$H38&lt;AO$7,$N38/12)</f>
        <v>129.16666666666666</v>
      </c>
      <c r="AP38" s="23" cm="1">
        <f t="array" aca="1" ref="AP38" ca="1">_xlfn.IFS($F38&lt;=AP$7,0,$G38&gt;AP$7,0,AND(AP$7&gt;$G38,AP$7&lt;$H38),$N38/12*0.5,$H38&lt;AP$7,$N38/12)</f>
        <v>129.16666666666666</v>
      </c>
      <c r="AQ38" s="23" cm="1">
        <f t="array" aca="1" ref="AQ38" ca="1">_xlfn.IFS($F38&lt;=AQ$7,0,$G38&gt;AQ$7,0,AND(AQ$7&gt;$G38,AQ$7&lt;$H38),$N38/12*0.5,$H38&lt;AQ$7,$N38/12)</f>
        <v>129.16666666666666</v>
      </c>
      <c r="AR38" s="23" cm="1">
        <f t="array" aca="1" ref="AR38" ca="1">_xlfn.IFS($F38&lt;=AR$7,0,$G38&gt;AR$7,0,AND(AR$7&gt;$G38,AR$7&lt;$H38),$N38/12*0.5,$H38&lt;AR$7,$N38/12)</f>
        <v>129.16666666666666</v>
      </c>
      <c r="AS38" s="23" cm="1">
        <f t="array" aca="1" ref="AS38" ca="1">_xlfn.IFS($F38&lt;=AS$7,0,$G38&gt;AS$7,0,AND(AS$7&gt;$G38,AS$7&lt;$H38),$N38/12*0.5,$H38&lt;AS$7,$N38/12)</f>
        <v>129.16666666666666</v>
      </c>
      <c r="AT38" s="23" cm="1">
        <f t="array" aca="1" ref="AT38" ca="1">_xlfn.IFS($F38&lt;=AT$7,0,$G38&gt;AT$7,0,AND(AT$7&gt;$G38,AT$7&lt;$H38),$N38/12*0.5,$H38&lt;AT$7,$N38/12)</f>
        <v>129.16666666666666</v>
      </c>
      <c r="AU38" s="23" cm="1">
        <f t="array" aca="1" ref="AU38" ca="1">_xlfn.IFS($F38&lt;=AU$7,0,$G38&gt;AU$7,0,AND(AU$7&gt;$G38,AU$7&lt;$H38),$N38/12*0.5,$H38&lt;AU$7,$N38/12)</f>
        <v>0</v>
      </c>
      <c r="AV38" s="23" cm="1">
        <f t="array" aca="1" ref="AV38" ca="1">_xlfn.IFS($F38&lt;=AV$7,0,$G38&gt;AV$7,0,AND(AV$7&gt;$G38,AV$7&lt;$H38),$N38/12*0.5,$H38&lt;AV$7,$N38/12)</f>
        <v>0</v>
      </c>
      <c r="AW38" s="23" cm="1">
        <f t="array" aca="1" ref="AW38" ca="1">_xlfn.IFS($F38&lt;=AW$7,0,$G38&gt;AW$7,0,AND(AW$7&gt;$G38,AW$7&lt;$H38),$N38/12*0.5,$H38&lt;AW$7,$N38/12)</f>
        <v>0</v>
      </c>
      <c r="AX38" s="23" cm="1">
        <f t="array" aca="1" ref="AX38" ca="1">_xlfn.IFS($F38&lt;=AX$7,0,$G38&gt;AX$7,0,AND(AX$7&gt;$G38,AX$7&lt;$H38),$N38/12*0.5,$H38&lt;AX$7,$N38/12)</f>
        <v>0</v>
      </c>
      <c r="AY38" s="23" cm="1">
        <f t="array" aca="1" ref="AY38" ca="1">_xlfn.IFS($F38&lt;=AY$7,0,$G38&gt;AY$7,0,AND(AY$7&gt;$G38,AY$7&lt;$H38),$N38/12*0.5,$H38&lt;AY$7,$N38/12)</f>
        <v>0</v>
      </c>
    </row>
    <row r="39" spans="1:51" ht="13" x14ac:dyDescent="0.15">
      <c r="A39" s="47"/>
      <c r="B39" s="87">
        <v>32</v>
      </c>
      <c r="C39" s="87" t="s">
        <v>72</v>
      </c>
      <c r="D39" s="88" t="s">
        <v>15</v>
      </c>
      <c r="E39" s="108">
        <v>45535</v>
      </c>
      <c r="F39" s="108">
        <v>45792</v>
      </c>
      <c r="G39" s="21">
        <f>E39+'Assumptions (START HERE)'!$C$17</f>
        <v>45715</v>
      </c>
      <c r="H39" s="21">
        <f>E39+'Assumptions (START HERE)'!$C$18</f>
        <v>45805</v>
      </c>
      <c r="I39" s="96"/>
      <c r="J39" s="23" cm="1">
        <f t="array" aca="1" ref="J39" ca="1">IF(ISBLANK(I39),
INDEX('Assumptions (START HERE)'!$B$23:$E$26,
MATCH(MID(CELL("filename",$A$1),FIND("]",CELL("filename",$A$1))+1,255),'Assumptions (START HERE)'!$B$23:$B$26,0),
MATCH(J$3,'Assumptions (START HERE)'!$B$23:$E$23,0)),I39)</f>
        <v>1350</v>
      </c>
      <c r="K39" s="96"/>
      <c r="L39" s="23" cm="1">
        <f t="array" aca="1" ref="L39" ca="1">IF(ISBLANK(K39),
INDEX('Assumptions (START HERE)'!$B$23:$E$26,
MATCH(MID(CELL("filename",$A$1),FIND("]",CELL("filename",$A$1))+1,255),'Assumptions (START HERE)'!$B$23:$B$26,0),
MATCH(L$3,'Assumptions (START HERE)'!$B$23:$E$23,0)),K39)</f>
        <v>1450</v>
      </c>
      <c r="M39" s="96"/>
      <c r="N39" s="23" cm="1">
        <f t="array" aca="1" ref="N39" ca="1">IF(ISBLANK(M39),
INDEX('Assumptions (START HERE)'!$B$23:$E$26,
MATCH(MID(CELL("filename",$A$1),FIND("]",CELL("filename",$A$1))+1,255),'Assumptions (START HERE)'!$B$23:$B$26,0),
MATCH(N$3,'Assumptions (START HERE)'!$B$23:$E$23,0)),M39)</f>
        <v>1550</v>
      </c>
      <c r="P39" s="23" cm="1">
        <f t="array" aca="1" ref="P39" ca="1">_xlfn.IFS($F39&lt;=P$7,0,$G39&gt;P$7,0,AND(P$7&gt;$G39,P$7&lt;$H39),$J39/12*0.5,$H39&lt;P$7,$J39/12)</f>
        <v>0</v>
      </c>
      <c r="Q39" s="23" cm="1">
        <f t="array" aca="1" ref="Q39" ca="1">_xlfn.IFS($F39&lt;=Q$7,0,$G39&gt;Q$7,0,AND(Q$7&gt;$G39,Q$7&lt;$H39),$J39/12*0.5,$H39&lt;Q$7,$J39/12)</f>
        <v>0</v>
      </c>
      <c r="R39" s="23" cm="1">
        <f t="array" aca="1" ref="R39" ca="1">_xlfn.IFS($F39&lt;=R$7,0,$G39&gt;R$7,0,AND(R$7&gt;$G39,R$7&lt;$H39),$J39/12*0.5,$H39&lt;R$7,$J39/12)</f>
        <v>56.25</v>
      </c>
      <c r="S39" s="23" cm="1">
        <f t="array" aca="1" ref="S39" ca="1">_xlfn.IFS($F39&lt;=S$7,0,$G39&gt;S$7,0,AND(S$7&gt;$G39,S$7&lt;$H39),$J39/12*0.5,$H39&lt;S$7,$J39/12)</f>
        <v>56.25</v>
      </c>
      <c r="T39" s="23" cm="1">
        <f t="array" aca="1" ref="T39" ca="1">_xlfn.IFS($F39&lt;=T$7,0,$G39&gt;T$7,0,AND(T$7&gt;$G39,T$7&lt;$H39),$J39/12*0.5,$H39&lt;T$7,$J39/12)</f>
        <v>56.25</v>
      </c>
      <c r="U39" s="23" cm="1">
        <f t="array" aca="1" ref="U39" ca="1">_xlfn.IFS($F39&lt;=U$7,0,$G39&gt;U$7,0,AND(U$7&gt;$G39,U$7&lt;$H39),$J39/12*0.5,$H39&lt;U$7,$J39/12)</f>
        <v>0</v>
      </c>
      <c r="V39" s="23" cm="1">
        <f t="array" aca="1" ref="V39" ca="1">_xlfn.IFS($F39&lt;=V$7,0,$G39&gt;V$7,0,AND(V$7&gt;$G39,V$7&lt;$H39),$J39/12*0.5,$H39&lt;V$7,$J39/12)</f>
        <v>0</v>
      </c>
      <c r="W39" s="23" cm="1">
        <f t="array" aca="1" ref="W39" ca="1">_xlfn.IFS($F39&lt;=W$7,0,$G39&gt;W$7,0,AND(W$7&gt;$G39,W$7&lt;$H39),$J39/12*0.5,$H39&lt;W$7,$J39/12)</f>
        <v>0</v>
      </c>
      <c r="X39" s="23" cm="1">
        <f t="array" aca="1" ref="X39" ca="1">_xlfn.IFS($F39&lt;=X$7,0,$G39&gt;X$7,0,AND(X$7&gt;$G39,X$7&lt;$H39),$J39/12*0.5,$H39&lt;X$7,$J39/12)</f>
        <v>0</v>
      </c>
      <c r="Y39" s="23" cm="1">
        <f t="array" aca="1" ref="Y39" ca="1">_xlfn.IFS($F39&lt;=Y$7,0,$G39&gt;Y$7,0,AND(Y$7&gt;$G39,Y$7&lt;$H39),$J39/12*0.5,$H39&lt;Y$7,$J39/12)</f>
        <v>0</v>
      </c>
      <c r="Z39" s="23" cm="1">
        <f t="array" aca="1" ref="Z39" ca="1">_xlfn.IFS($F39&lt;=Z$7,0,$G39&gt;Z$7,0,AND(Z$7&gt;$G39,Z$7&lt;$H39),$J39/12*0.5,$H39&lt;Z$7,$J39/12)</f>
        <v>0</v>
      </c>
      <c r="AA39" s="23" cm="1">
        <f t="array" aca="1" ref="AA39" ca="1">_xlfn.IFS($F39&lt;=AA$7,0,$G39&gt;AA$7,0,AND(AA$7&gt;$G39,AA$7&lt;$H39),$J39/12*0.5,$H39&lt;AA$7,$J39/12)</f>
        <v>0</v>
      </c>
      <c r="AB39" s="23" cm="1">
        <f t="array" aca="1" ref="AB39" ca="1">_xlfn.IFS($F39&lt;=AB$7,0,$G39&gt;AB$7,0,AND(AB$7&gt;$G39,AB$7&lt;$H39),$J39/12*0.5,$H39&lt;AB$7,$J39/12)</f>
        <v>0</v>
      </c>
      <c r="AC39" s="23" cm="1">
        <f t="array" aca="1" ref="AC39" ca="1">_xlfn.IFS($F39&lt;=AC$7,0,$G39&gt;AC$7,0,AND(AC$7&gt;$G39,AC$7&lt;$H39),$L39/12*0.5,$H39&lt;AC$7,$L39/12)</f>
        <v>0</v>
      </c>
      <c r="AD39" s="23" cm="1">
        <f t="array" aca="1" ref="AD39" ca="1">_xlfn.IFS($F39&lt;=AD$7,0,$G39&gt;AD$7,0,AND(AD$7&gt;$G39,AD$7&lt;$H39),$L39/12*0.5,$H39&lt;AD$7,$L39/12)</f>
        <v>0</v>
      </c>
      <c r="AE39" s="23" cm="1">
        <f t="array" aca="1" ref="AE39" ca="1">_xlfn.IFS($F39&lt;=AE$7,0,$G39&gt;AE$7,0,AND(AE$7&gt;$G39,AE$7&lt;$H39),$L39/12*0.5,$H39&lt;AE$7,$L39/12)</f>
        <v>0</v>
      </c>
      <c r="AF39" s="23" cm="1">
        <f t="array" aca="1" ref="AF39" ca="1">_xlfn.IFS($F39&lt;=AF$7,0,$G39&gt;AF$7,0,AND(AF$7&gt;$G39,AF$7&lt;$H39),$L39/12*0.5,$H39&lt;AF$7,$L39/12)</f>
        <v>0</v>
      </c>
      <c r="AG39" s="23" cm="1">
        <f t="array" aca="1" ref="AG39" ca="1">_xlfn.IFS($F39&lt;=AG$7,0,$G39&gt;AG$7,0,AND(AG$7&gt;$G39,AG$7&lt;$H39),$L39/12*0.5,$H39&lt;AG$7,$L39/12)</f>
        <v>0</v>
      </c>
      <c r="AH39" s="23" cm="1">
        <f t="array" aca="1" ref="AH39" ca="1">_xlfn.IFS($F39&lt;=AH$7,0,$G39&gt;AH$7,0,AND(AH$7&gt;$G39,AH$7&lt;$H39),$L39/12*0.5,$H39&lt;AH$7,$L39/12)</f>
        <v>0</v>
      </c>
      <c r="AI39" s="23" cm="1">
        <f t="array" aca="1" ref="AI39" ca="1">_xlfn.IFS($F39&lt;=AI$7,0,$G39&gt;AI$7,0,AND(AI$7&gt;$G39,AI$7&lt;$H39),$L39/12*0.5,$H39&lt;AI$7,$L39/12)</f>
        <v>0</v>
      </c>
      <c r="AJ39" s="23" cm="1">
        <f t="array" aca="1" ref="AJ39" ca="1">_xlfn.IFS($F39&lt;=AJ$7,0,$G39&gt;AJ$7,0,AND(AJ$7&gt;$G39,AJ$7&lt;$H39),$L39/12*0.5,$H39&lt;AJ$7,$L39/12)</f>
        <v>0</v>
      </c>
      <c r="AK39" s="23" cm="1">
        <f t="array" aca="1" ref="AK39" ca="1">_xlfn.IFS($F39&lt;=AK$7,0,$G39&gt;AK$7,0,AND(AK$7&gt;$G39,AK$7&lt;$H39),$L39/12*0.5,$H39&lt;AK$7,$L39/12)</f>
        <v>0</v>
      </c>
      <c r="AL39" s="23" cm="1">
        <f t="array" aca="1" ref="AL39" ca="1">_xlfn.IFS($F39&lt;=AL$7,0,$G39&gt;AL$7,0,AND(AL$7&gt;$G39,AL$7&lt;$H39),$L39/12*0.5,$H39&lt;AL$7,$L39/12)</f>
        <v>0</v>
      </c>
      <c r="AM39" s="23" cm="1">
        <f t="array" aca="1" ref="AM39" ca="1">_xlfn.IFS($F39&lt;=AM$7,0,$G39&gt;AM$7,0,AND(AM$7&gt;$G39,AM$7&lt;$H39),$L39/12*0.5,$H39&lt;AM$7,$L39/12)</f>
        <v>0</v>
      </c>
      <c r="AN39" s="23" cm="1">
        <f t="array" aca="1" ref="AN39" ca="1">_xlfn.IFS($F39&lt;=AN$7,0,$G39&gt;AN$7,0,AND(AN$7&gt;$G39,AN$7&lt;$H39),$L39/12*0.5,$H39&lt;AN$7,$L39/12)</f>
        <v>0</v>
      </c>
      <c r="AO39" s="23" cm="1">
        <f t="array" aca="1" ref="AO39" ca="1">_xlfn.IFS($F39&lt;=AO$7,0,$G39&gt;AO$7,0,AND(AO$7&gt;$G39,AO$7&lt;$H39),$N39/12*0.5,$H39&lt;AO$7,$N39/12)</f>
        <v>0</v>
      </c>
      <c r="AP39" s="23" cm="1">
        <f t="array" aca="1" ref="AP39" ca="1">_xlfn.IFS($F39&lt;=AP$7,0,$G39&gt;AP$7,0,AND(AP$7&gt;$G39,AP$7&lt;$H39),$N39/12*0.5,$H39&lt;AP$7,$N39/12)</f>
        <v>0</v>
      </c>
      <c r="AQ39" s="23" cm="1">
        <f t="array" aca="1" ref="AQ39" ca="1">_xlfn.IFS($F39&lt;=AQ$7,0,$G39&gt;AQ$7,0,AND(AQ$7&gt;$G39,AQ$7&lt;$H39),$N39/12*0.5,$H39&lt;AQ$7,$N39/12)</f>
        <v>0</v>
      </c>
      <c r="AR39" s="23" cm="1">
        <f t="array" aca="1" ref="AR39" ca="1">_xlfn.IFS($F39&lt;=AR$7,0,$G39&gt;AR$7,0,AND(AR$7&gt;$G39,AR$7&lt;$H39),$N39/12*0.5,$H39&lt;AR$7,$N39/12)</f>
        <v>0</v>
      </c>
      <c r="AS39" s="23" cm="1">
        <f t="array" aca="1" ref="AS39" ca="1">_xlfn.IFS($F39&lt;=AS$7,0,$G39&gt;AS$7,0,AND(AS$7&gt;$G39,AS$7&lt;$H39),$N39/12*0.5,$H39&lt;AS$7,$N39/12)</f>
        <v>0</v>
      </c>
      <c r="AT39" s="23" cm="1">
        <f t="array" aca="1" ref="AT39" ca="1">_xlfn.IFS($F39&lt;=AT$7,0,$G39&gt;AT$7,0,AND(AT$7&gt;$G39,AT$7&lt;$H39),$N39/12*0.5,$H39&lt;AT$7,$N39/12)</f>
        <v>0</v>
      </c>
      <c r="AU39" s="23" cm="1">
        <f t="array" aca="1" ref="AU39" ca="1">_xlfn.IFS($F39&lt;=AU$7,0,$G39&gt;AU$7,0,AND(AU$7&gt;$G39,AU$7&lt;$H39),$N39/12*0.5,$H39&lt;AU$7,$N39/12)</f>
        <v>0</v>
      </c>
      <c r="AV39" s="23" cm="1">
        <f t="array" aca="1" ref="AV39" ca="1">_xlfn.IFS($F39&lt;=AV$7,0,$G39&gt;AV$7,0,AND(AV$7&gt;$G39,AV$7&lt;$H39),$N39/12*0.5,$H39&lt;AV$7,$N39/12)</f>
        <v>0</v>
      </c>
      <c r="AW39" s="23" cm="1">
        <f t="array" aca="1" ref="AW39" ca="1">_xlfn.IFS($F39&lt;=AW$7,0,$G39&gt;AW$7,0,AND(AW$7&gt;$G39,AW$7&lt;$H39),$N39/12*0.5,$H39&lt;AW$7,$N39/12)</f>
        <v>0</v>
      </c>
      <c r="AX39" s="23" cm="1">
        <f t="array" aca="1" ref="AX39" ca="1">_xlfn.IFS($F39&lt;=AX$7,0,$G39&gt;AX$7,0,AND(AX$7&gt;$G39,AX$7&lt;$H39),$N39/12*0.5,$H39&lt;AX$7,$N39/12)</f>
        <v>0</v>
      </c>
      <c r="AY39" s="23" cm="1">
        <f t="array" aca="1" ref="AY39" ca="1">_xlfn.IFS($F39&lt;=AY$7,0,$G39&gt;AY$7,0,AND(AY$7&gt;$G39,AY$7&lt;$H39),$N39/12*0.5,$H39&lt;AY$7,$N39/12)</f>
        <v>0</v>
      </c>
    </row>
    <row r="40" spans="1:51" ht="13" x14ac:dyDescent="0.15">
      <c r="A40" s="47"/>
      <c r="B40" s="87">
        <v>33</v>
      </c>
      <c r="C40" s="87" t="s">
        <v>73</v>
      </c>
      <c r="D40" s="89" t="s">
        <v>13</v>
      </c>
      <c r="E40" s="108">
        <v>45535</v>
      </c>
      <c r="F40" s="108">
        <v>46068</v>
      </c>
      <c r="G40" s="21">
        <f>E40+'Assumptions (START HERE)'!$C$17</f>
        <v>45715</v>
      </c>
      <c r="H40" s="21">
        <f>E40+'Assumptions (START HERE)'!$C$18</f>
        <v>45805</v>
      </c>
      <c r="I40" s="96"/>
      <c r="J40" s="23" cm="1">
        <f t="array" aca="1" ref="J40" ca="1">IF(ISBLANK(I40),
INDEX('Assumptions (START HERE)'!$B$23:$E$26,
MATCH(MID(CELL("filename",$A$1),FIND("]",CELL("filename",$A$1))+1,255),'Assumptions (START HERE)'!$B$23:$B$26,0),
MATCH(J$3,'Assumptions (START HERE)'!$B$23:$E$23,0)),I40)</f>
        <v>1350</v>
      </c>
      <c r="K40" s="96"/>
      <c r="L40" s="23" cm="1">
        <f t="array" aca="1" ref="L40" ca="1">IF(ISBLANK(K40),
INDEX('Assumptions (START HERE)'!$B$23:$E$26,
MATCH(MID(CELL("filename",$A$1),FIND("]",CELL("filename",$A$1))+1,255),'Assumptions (START HERE)'!$B$23:$B$26,0),
MATCH(L$3,'Assumptions (START HERE)'!$B$23:$E$23,0)),K40)</f>
        <v>1450</v>
      </c>
      <c r="M40" s="96"/>
      <c r="N40" s="23" cm="1">
        <f t="array" aca="1" ref="N40" ca="1">IF(ISBLANK(M40),
INDEX('Assumptions (START HERE)'!$B$23:$E$26,
MATCH(MID(CELL("filename",$A$1),FIND("]",CELL("filename",$A$1))+1,255),'Assumptions (START HERE)'!$B$23:$B$26,0),
MATCH(N$3,'Assumptions (START HERE)'!$B$23:$E$23,0)),M40)</f>
        <v>1550</v>
      </c>
      <c r="P40" s="23" cm="1">
        <f t="array" aca="1" ref="P40" ca="1">_xlfn.IFS($F40&lt;=P$7,0,$G40&gt;P$7,0,AND(P$7&gt;$G40,P$7&lt;$H40),$J40/12*0.5,$H40&lt;P$7,$J40/12)</f>
        <v>0</v>
      </c>
      <c r="Q40" s="23" cm="1">
        <f t="array" aca="1" ref="Q40" ca="1">_xlfn.IFS($F40&lt;=Q$7,0,$G40&gt;Q$7,0,AND(Q$7&gt;$G40,Q$7&lt;$H40),$J40/12*0.5,$H40&lt;Q$7,$J40/12)</f>
        <v>0</v>
      </c>
      <c r="R40" s="23" cm="1">
        <f t="array" aca="1" ref="R40" ca="1">_xlfn.IFS($F40&lt;=R$7,0,$G40&gt;R$7,0,AND(R$7&gt;$G40,R$7&lt;$H40),$J40/12*0.5,$H40&lt;R$7,$J40/12)</f>
        <v>56.25</v>
      </c>
      <c r="S40" s="23" cm="1">
        <f t="array" aca="1" ref="S40" ca="1">_xlfn.IFS($F40&lt;=S$7,0,$G40&gt;S$7,0,AND(S$7&gt;$G40,S$7&lt;$H40),$J40/12*0.5,$H40&lt;S$7,$J40/12)</f>
        <v>56.25</v>
      </c>
      <c r="T40" s="23" cm="1">
        <f t="array" aca="1" ref="T40" ca="1">_xlfn.IFS($F40&lt;=T$7,0,$G40&gt;T$7,0,AND(T$7&gt;$G40,T$7&lt;$H40),$J40/12*0.5,$H40&lt;T$7,$J40/12)</f>
        <v>56.25</v>
      </c>
      <c r="U40" s="23" cm="1">
        <f t="array" aca="1" ref="U40" ca="1">_xlfn.IFS($F40&lt;=U$7,0,$G40&gt;U$7,0,AND(U$7&gt;$G40,U$7&lt;$H40),$J40/12*0.5,$H40&lt;U$7,$J40/12)</f>
        <v>112.5</v>
      </c>
      <c r="V40" s="23" cm="1">
        <f t="array" aca="1" ref="V40" ca="1">_xlfn.IFS($F40&lt;=V$7,0,$G40&gt;V$7,0,AND(V$7&gt;$G40,V$7&lt;$H40),$J40/12*0.5,$H40&lt;V$7,$J40/12)</f>
        <v>112.5</v>
      </c>
      <c r="W40" s="23" cm="1">
        <f t="array" aca="1" ref="W40" ca="1">_xlfn.IFS($F40&lt;=W$7,0,$G40&gt;W$7,0,AND(W$7&gt;$G40,W$7&lt;$H40),$J40/12*0.5,$H40&lt;W$7,$J40/12)</f>
        <v>112.5</v>
      </c>
      <c r="X40" s="23" cm="1">
        <f t="array" aca="1" ref="X40" ca="1">_xlfn.IFS($F40&lt;=X$7,0,$G40&gt;X$7,0,AND(X$7&gt;$G40,X$7&lt;$H40),$J40/12*0.5,$H40&lt;X$7,$J40/12)</f>
        <v>112.5</v>
      </c>
      <c r="Y40" s="23" cm="1">
        <f t="array" aca="1" ref="Y40" ca="1">_xlfn.IFS($F40&lt;=Y$7,0,$G40&gt;Y$7,0,AND(Y$7&gt;$G40,Y$7&lt;$H40),$J40/12*0.5,$H40&lt;Y$7,$J40/12)</f>
        <v>112.5</v>
      </c>
      <c r="Z40" s="23" cm="1">
        <f t="array" aca="1" ref="Z40" ca="1">_xlfn.IFS($F40&lt;=Z$7,0,$G40&gt;Z$7,0,AND(Z$7&gt;$G40,Z$7&lt;$H40),$J40/12*0.5,$H40&lt;Z$7,$J40/12)</f>
        <v>112.5</v>
      </c>
      <c r="AA40" s="23" cm="1">
        <f t="array" aca="1" ref="AA40" ca="1">_xlfn.IFS($F40&lt;=AA$7,0,$G40&gt;AA$7,0,AND(AA$7&gt;$G40,AA$7&lt;$H40),$J40/12*0.5,$H40&lt;AA$7,$J40/12)</f>
        <v>112.5</v>
      </c>
      <c r="AB40" s="23" cm="1">
        <f t="array" aca="1" ref="AB40" ca="1">_xlfn.IFS($F40&lt;=AB$7,0,$G40&gt;AB$7,0,AND(AB$7&gt;$G40,AB$7&lt;$H40),$J40/12*0.5,$H40&lt;AB$7,$J40/12)</f>
        <v>112.5</v>
      </c>
      <c r="AC40" s="23" cm="1">
        <f t="array" aca="1" ref="AC40" ca="1">_xlfn.IFS($F40&lt;=AC$7,0,$G40&gt;AC$7,0,AND(AC$7&gt;$G40,AC$7&lt;$H40),$L40/12*0.5,$H40&lt;AC$7,$L40/12)</f>
        <v>120.83333333333333</v>
      </c>
      <c r="AD40" s="23" cm="1">
        <f t="array" aca="1" ref="AD40" ca="1">_xlfn.IFS($F40&lt;=AD$7,0,$G40&gt;AD$7,0,AND(AD$7&gt;$G40,AD$7&lt;$H40),$L40/12*0.5,$H40&lt;AD$7,$L40/12)</f>
        <v>0</v>
      </c>
      <c r="AE40" s="23" cm="1">
        <f t="array" aca="1" ref="AE40" ca="1">_xlfn.IFS($F40&lt;=AE$7,0,$G40&gt;AE$7,0,AND(AE$7&gt;$G40,AE$7&lt;$H40),$L40/12*0.5,$H40&lt;AE$7,$L40/12)</f>
        <v>0</v>
      </c>
      <c r="AF40" s="23" cm="1">
        <f t="array" aca="1" ref="AF40" ca="1">_xlfn.IFS($F40&lt;=AF$7,0,$G40&gt;AF$7,0,AND(AF$7&gt;$G40,AF$7&lt;$H40),$L40/12*0.5,$H40&lt;AF$7,$L40/12)</f>
        <v>0</v>
      </c>
      <c r="AG40" s="23" cm="1">
        <f t="array" aca="1" ref="AG40" ca="1">_xlfn.IFS($F40&lt;=AG$7,0,$G40&gt;AG$7,0,AND(AG$7&gt;$G40,AG$7&lt;$H40),$L40/12*0.5,$H40&lt;AG$7,$L40/12)</f>
        <v>0</v>
      </c>
      <c r="AH40" s="23" cm="1">
        <f t="array" aca="1" ref="AH40" ca="1">_xlfn.IFS($F40&lt;=AH$7,0,$G40&gt;AH$7,0,AND(AH$7&gt;$G40,AH$7&lt;$H40),$L40/12*0.5,$H40&lt;AH$7,$L40/12)</f>
        <v>0</v>
      </c>
      <c r="AI40" s="23" cm="1">
        <f t="array" aca="1" ref="AI40" ca="1">_xlfn.IFS($F40&lt;=AI$7,0,$G40&gt;AI$7,0,AND(AI$7&gt;$G40,AI$7&lt;$H40),$L40/12*0.5,$H40&lt;AI$7,$L40/12)</f>
        <v>0</v>
      </c>
      <c r="AJ40" s="23" cm="1">
        <f t="array" aca="1" ref="AJ40" ca="1">_xlfn.IFS($F40&lt;=AJ$7,0,$G40&gt;AJ$7,0,AND(AJ$7&gt;$G40,AJ$7&lt;$H40),$L40/12*0.5,$H40&lt;AJ$7,$L40/12)</f>
        <v>0</v>
      </c>
      <c r="AK40" s="23" cm="1">
        <f t="array" aca="1" ref="AK40" ca="1">_xlfn.IFS($F40&lt;=AK$7,0,$G40&gt;AK$7,0,AND(AK$7&gt;$G40,AK$7&lt;$H40),$L40/12*0.5,$H40&lt;AK$7,$L40/12)</f>
        <v>0</v>
      </c>
      <c r="AL40" s="23" cm="1">
        <f t="array" aca="1" ref="AL40" ca="1">_xlfn.IFS($F40&lt;=AL$7,0,$G40&gt;AL$7,0,AND(AL$7&gt;$G40,AL$7&lt;$H40),$L40/12*0.5,$H40&lt;AL$7,$L40/12)</f>
        <v>0</v>
      </c>
      <c r="AM40" s="23" cm="1">
        <f t="array" aca="1" ref="AM40" ca="1">_xlfn.IFS($F40&lt;=AM$7,0,$G40&gt;AM$7,0,AND(AM$7&gt;$G40,AM$7&lt;$H40),$L40/12*0.5,$H40&lt;AM$7,$L40/12)</f>
        <v>0</v>
      </c>
      <c r="AN40" s="23" cm="1">
        <f t="array" aca="1" ref="AN40" ca="1">_xlfn.IFS($F40&lt;=AN$7,0,$G40&gt;AN$7,0,AND(AN$7&gt;$G40,AN$7&lt;$H40),$L40/12*0.5,$H40&lt;AN$7,$L40/12)</f>
        <v>0</v>
      </c>
      <c r="AO40" s="23" cm="1">
        <f t="array" aca="1" ref="AO40" ca="1">_xlfn.IFS($F40&lt;=AO$7,0,$G40&gt;AO$7,0,AND(AO$7&gt;$G40,AO$7&lt;$H40),$N40/12*0.5,$H40&lt;AO$7,$N40/12)</f>
        <v>0</v>
      </c>
      <c r="AP40" s="23" cm="1">
        <f t="array" aca="1" ref="AP40" ca="1">_xlfn.IFS($F40&lt;=AP$7,0,$G40&gt;AP$7,0,AND(AP$7&gt;$G40,AP$7&lt;$H40),$N40/12*0.5,$H40&lt;AP$7,$N40/12)</f>
        <v>0</v>
      </c>
      <c r="AQ40" s="23" cm="1">
        <f t="array" aca="1" ref="AQ40" ca="1">_xlfn.IFS($F40&lt;=AQ$7,0,$G40&gt;AQ$7,0,AND(AQ$7&gt;$G40,AQ$7&lt;$H40),$N40/12*0.5,$H40&lt;AQ$7,$N40/12)</f>
        <v>0</v>
      </c>
      <c r="AR40" s="23" cm="1">
        <f t="array" aca="1" ref="AR40" ca="1">_xlfn.IFS($F40&lt;=AR$7,0,$G40&gt;AR$7,0,AND(AR$7&gt;$G40,AR$7&lt;$H40),$N40/12*0.5,$H40&lt;AR$7,$N40/12)</f>
        <v>0</v>
      </c>
      <c r="AS40" s="23" cm="1">
        <f t="array" aca="1" ref="AS40" ca="1">_xlfn.IFS($F40&lt;=AS$7,0,$G40&gt;AS$7,0,AND(AS$7&gt;$G40,AS$7&lt;$H40),$N40/12*0.5,$H40&lt;AS$7,$N40/12)</f>
        <v>0</v>
      </c>
      <c r="AT40" s="23" cm="1">
        <f t="array" aca="1" ref="AT40" ca="1">_xlfn.IFS($F40&lt;=AT$7,0,$G40&gt;AT$7,0,AND(AT$7&gt;$G40,AT$7&lt;$H40),$N40/12*0.5,$H40&lt;AT$7,$N40/12)</f>
        <v>0</v>
      </c>
      <c r="AU40" s="23" cm="1">
        <f t="array" aca="1" ref="AU40" ca="1">_xlfn.IFS($F40&lt;=AU$7,0,$G40&gt;AU$7,0,AND(AU$7&gt;$G40,AU$7&lt;$H40),$N40/12*0.5,$H40&lt;AU$7,$N40/12)</f>
        <v>0</v>
      </c>
      <c r="AV40" s="23" cm="1">
        <f t="array" aca="1" ref="AV40" ca="1">_xlfn.IFS($F40&lt;=AV$7,0,$G40&gt;AV$7,0,AND(AV$7&gt;$G40,AV$7&lt;$H40),$N40/12*0.5,$H40&lt;AV$7,$N40/12)</f>
        <v>0</v>
      </c>
      <c r="AW40" s="23" cm="1">
        <f t="array" aca="1" ref="AW40" ca="1">_xlfn.IFS($F40&lt;=AW$7,0,$G40&gt;AW$7,0,AND(AW$7&gt;$G40,AW$7&lt;$H40),$N40/12*0.5,$H40&lt;AW$7,$N40/12)</f>
        <v>0</v>
      </c>
      <c r="AX40" s="23" cm="1">
        <f t="array" aca="1" ref="AX40" ca="1">_xlfn.IFS($F40&lt;=AX$7,0,$G40&gt;AX$7,0,AND(AX$7&gt;$G40,AX$7&lt;$H40),$N40/12*0.5,$H40&lt;AX$7,$N40/12)</f>
        <v>0</v>
      </c>
      <c r="AY40" s="23" cm="1">
        <f t="array" aca="1" ref="AY40" ca="1">_xlfn.IFS($F40&lt;=AY$7,0,$G40&gt;AY$7,0,AND(AY$7&gt;$G40,AY$7&lt;$H40),$N40/12*0.5,$H40&lt;AY$7,$N40/12)</f>
        <v>0</v>
      </c>
    </row>
    <row r="41" spans="1:51" ht="13" x14ac:dyDescent="0.15">
      <c r="A41" s="47"/>
      <c r="B41" s="87">
        <v>34</v>
      </c>
      <c r="C41" s="87" t="s">
        <v>74</v>
      </c>
      <c r="D41" s="88" t="s">
        <v>17</v>
      </c>
      <c r="E41" s="108">
        <v>45553</v>
      </c>
      <c r="F41" s="109">
        <v>45884</v>
      </c>
      <c r="G41" s="21">
        <f>E41+'Assumptions (START HERE)'!$C$17</f>
        <v>45733</v>
      </c>
      <c r="H41" s="21">
        <f>E41+'Assumptions (START HERE)'!$C$18</f>
        <v>45823</v>
      </c>
      <c r="I41" s="96"/>
      <c r="J41" s="23" cm="1">
        <f t="array" aca="1" ref="J41" ca="1">IF(ISBLANK(I41),
INDEX('Assumptions (START HERE)'!$B$23:$E$26,
MATCH(MID(CELL("filename",$A$1),FIND("]",CELL("filename",$A$1))+1,255),'Assumptions (START HERE)'!$B$23:$B$26,0),
MATCH(J$3,'Assumptions (START HERE)'!$B$23:$E$23,0)),I41)</f>
        <v>1350</v>
      </c>
      <c r="K41" s="96"/>
      <c r="L41" s="23" cm="1">
        <f t="array" aca="1" ref="L41" ca="1">IF(ISBLANK(K41),
INDEX('Assumptions (START HERE)'!$B$23:$E$26,
MATCH(MID(CELL("filename",$A$1),FIND("]",CELL("filename",$A$1))+1,255),'Assumptions (START HERE)'!$B$23:$B$26,0),
MATCH(L$3,'Assumptions (START HERE)'!$B$23:$E$23,0)),K41)</f>
        <v>1450</v>
      </c>
      <c r="M41" s="96"/>
      <c r="N41" s="23" cm="1">
        <f t="array" aca="1" ref="N41" ca="1">IF(ISBLANK(M41),
INDEX('Assumptions (START HERE)'!$B$23:$E$26,
MATCH(MID(CELL("filename",$A$1),FIND("]",CELL("filename",$A$1))+1,255),'Assumptions (START HERE)'!$B$23:$B$26,0),
MATCH(N$3,'Assumptions (START HERE)'!$B$23:$E$23,0)),M41)</f>
        <v>1550</v>
      </c>
      <c r="P41" s="23" cm="1">
        <f t="array" aca="1" ref="P41" ca="1">_xlfn.IFS($F41&lt;=P$7,0,$G41&gt;P$7,0,AND(P$7&gt;$G41,P$7&lt;$H41),$J41/12*0.5,$H41&lt;P$7,$J41/12)</f>
        <v>0</v>
      </c>
      <c r="Q41" s="23" cm="1">
        <f t="array" aca="1" ref="Q41" ca="1">_xlfn.IFS($F41&lt;=Q$7,0,$G41&gt;Q$7,0,AND(Q$7&gt;$G41,Q$7&lt;$H41),$J41/12*0.5,$H41&lt;Q$7,$J41/12)</f>
        <v>0</v>
      </c>
      <c r="R41" s="23" cm="1">
        <f t="array" aca="1" ref="R41" ca="1">_xlfn.IFS($F41&lt;=R$7,0,$G41&gt;R$7,0,AND(R$7&gt;$G41,R$7&lt;$H41),$J41/12*0.5,$H41&lt;R$7,$J41/12)</f>
        <v>0</v>
      </c>
      <c r="S41" s="23" cm="1">
        <f t="array" aca="1" ref="S41" ca="1">_xlfn.IFS($F41&lt;=S$7,0,$G41&gt;S$7,0,AND(S$7&gt;$G41,S$7&lt;$H41),$J41/12*0.5,$H41&lt;S$7,$J41/12)</f>
        <v>56.25</v>
      </c>
      <c r="T41" s="23" cm="1">
        <f t="array" aca="1" ref="T41" ca="1">_xlfn.IFS($F41&lt;=T$7,0,$G41&gt;T$7,0,AND(T$7&gt;$G41,T$7&lt;$H41),$J41/12*0.5,$H41&lt;T$7,$J41/12)</f>
        <v>56.25</v>
      </c>
      <c r="U41" s="23" cm="1">
        <f t="array" aca="1" ref="U41" ca="1">_xlfn.IFS($F41&lt;=U$7,0,$G41&gt;U$7,0,AND(U$7&gt;$G41,U$7&lt;$H41),$J41/12*0.5,$H41&lt;U$7,$J41/12)</f>
        <v>56.25</v>
      </c>
      <c r="V41" s="23" cm="1">
        <f t="array" aca="1" ref="V41" ca="1">_xlfn.IFS($F41&lt;=V$7,0,$G41&gt;V$7,0,AND(V$7&gt;$G41,V$7&lt;$H41),$J41/12*0.5,$H41&lt;V$7,$J41/12)</f>
        <v>112.5</v>
      </c>
      <c r="W41" s="23" cm="1">
        <f t="array" aca="1" ref="W41" ca="1">_xlfn.IFS($F41&lt;=W$7,0,$G41&gt;W$7,0,AND(W$7&gt;$G41,W$7&lt;$H41),$J41/12*0.5,$H41&lt;W$7,$J41/12)</f>
        <v>112.5</v>
      </c>
      <c r="X41" s="23" cm="1">
        <f t="array" aca="1" ref="X41" ca="1">_xlfn.IFS($F41&lt;=X$7,0,$G41&gt;X$7,0,AND(X$7&gt;$G41,X$7&lt;$H41),$J41/12*0.5,$H41&lt;X$7,$J41/12)</f>
        <v>0</v>
      </c>
      <c r="Y41" s="23" cm="1">
        <f t="array" aca="1" ref="Y41" ca="1">_xlfn.IFS($F41&lt;=Y$7,0,$G41&gt;Y$7,0,AND(Y$7&gt;$G41,Y$7&lt;$H41),$J41/12*0.5,$H41&lt;Y$7,$J41/12)</f>
        <v>0</v>
      </c>
      <c r="Z41" s="23" cm="1">
        <f t="array" aca="1" ref="Z41" ca="1">_xlfn.IFS($F41&lt;=Z$7,0,$G41&gt;Z$7,0,AND(Z$7&gt;$G41,Z$7&lt;$H41),$J41/12*0.5,$H41&lt;Z$7,$J41/12)</f>
        <v>0</v>
      </c>
      <c r="AA41" s="23" cm="1">
        <f t="array" aca="1" ref="AA41" ca="1">_xlfn.IFS($F41&lt;=AA$7,0,$G41&gt;AA$7,0,AND(AA$7&gt;$G41,AA$7&lt;$H41),$J41/12*0.5,$H41&lt;AA$7,$J41/12)</f>
        <v>0</v>
      </c>
      <c r="AB41" s="23" cm="1">
        <f t="array" aca="1" ref="AB41" ca="1">_xlfn.IFS($F41&lt;=AB$7,0,$G41&gt;AB$7,0,AND(AB$7&gt;$G41,AB$7&lt;$H41),$J41/12*0.5,$H41&lt;AB$7,$J41/12)</f>
        <v>0</v>
      </c>
      <c r="AC41" s="23" cm="1">
        <f t="array" aca="1" ref="AC41" ca="1">_xlfn.IFS($F41&lt;=AC$7,0,$G41&gt;AC$7,0,AND(AC$7&gt;$G41,AC$7&lt;$H41),$L41/12*0.5,$H41&lt;AC$7,$L41/12)</f>
        <v>0</v>
      </c>
      <c r="AD41" s="23" cm="1">
        <f t="array" aca="1" ref="AD41" ca="1">_xlfn.IFS($F41&lt;=AD$7,0,$G41&gt;AD$7,0,AND(AD$7&gt;$G41,AD$7&lt;$H41),$L41/12*0.5,$H41&lt;AD$7,$L41/12)</f>
        <v>0</v>
      </c>
      <c r="AE41" s="23" cm="1">
        <f t="array" aca="1" ref="AE41" ca="1">_xlfn.IFS($F41&lt;=AE$7,0,$G41&gt;AE$7,0,AND(AE$7&gt;$G41,AE$7&lt;$H41),$L41/12*0.5,$H41&lt;AE$7,$L41/12)</f>
        <v>0</v>
      </c>
      <c r="AF41" s="23" cm="1">
        <f t="array" aca="1" ref="AF41" ca="1">_xlfn.IFS($F41&lt;=AF$7,0,$G41&gt;AF$7,0,AND(AF$7&gt;$G41,AF$7&lt;$H41),$L41/12*0.5,$H41&lt;AF$7,$L41/12)</f>
        <v>0</v>
      </c>
      <c r="AG41" s="23" cm="1">
        <f t="array" aca="1" ref="AG41" ca="1">_xlfn.IFS($F41&lt;=AG$7,0,$G41&gt;AG$7,0,AND(AG$7&gt;$G41,AG$7&lt;$H41),$L41/12*0.5,$H41&lt;AG$7,$L41/12)</f>
        <v>0</v>
      </c>
      <c r="AH41" s="23" cm="1">
        <f t="array" aca="1" ref="AH41" ca="1">_xlfn.IFS($F41&lt;=AH$7,0,$G41&gt;AH$7,0,AND(AH$7&gt;$G41,AH$7&lt;$H41),$L41/12*0.5,$H41&lt;AH$7,$L41/12)</f>
        <v>0</v>
      </c>
      <c r="AI41" s="23" cm="1">
        <f t="array" aca="1" ref="AI41" ca="1">_xlfn.IFS($F41&lt;=AI$7,0,$G41&gt;AI$7,0,AND(AI$7&gt;$G41,AI$7&lt;$H41),$L41/12*0.5,$H41&lt;AI$7,$L41/12)</f>
        <v>0</v>
      </c>
      <c r="AJ41" s="23" cm="1">
        <f t="array" aca="1" ref="AJ41" ca="1">_xlfn.IFS($F41&lt;=AJ$7,0,$G41&gt;AJ$7,0,AND(AJ$7&gt;$G41,AJ$7&lt;$H41),$L41/12*0.5,$H41&lt;AJ$7,$L41/12)</f>
        <v>0</v>
      </c>
      <c r="AK41" s="23" cm="1">
        <f t="array" aca="1" ref="AK41" ca="1">_xlfn.IFS($F41&lt;=AK$7,0,$G41&gt;AK$7,0,AND(AK$7&gt;$G41,AK$7&lt;$H41),$L41/12*0.5,$H41&lt;AK$7,$L41/12)</f>
        <v>0</v>
      </c>
      <c r="AL41" s="23" cm="1">
        <f t="array" aca="1" ref="AL41" ca="1">_xlfn.IFS($F41&lt;=AL$7,0,$G41&gt;AL$7,0,AND(AL$7&gt;$G41,AL$7&lt;$H41),$L41/12*0.5,$H41&lt;AL$7,$L41/12)</f>
        <v>0</v>
      </c>
      <c r="AM41" s="23" cm="1">
        <f t="array" aca="1" ref="AM41" ca="1">_xlfn.IFS($F41&lt;=AM$7,0,$G41&gt;AM$7,0,AND(AM$7&gt;$G41,AM$7&lt;$H41),$L41/12*0.5,$H41&lt;AM$7,$L41/12)</f>
        <v>0</v>
      </c>
      <c r="AN41" s="23" cm="1">
        <f t="array" aca="1" ref="AN41" ca="1">_xlfn.IFS($F41&lt;=AN$7,0,$G41&gt;AN$7,0,AND(AN$7&gt;$G41,AN$7&lt;$H41),$L41/12*0.5,$H41&lt;AN$7,$L41/12)</f>
        <v>0</v>
      </c>
      <c r="AO41" s="23" cm="1">
        <f t="array" aca="1" ref="AO41" ca="1">_xlfn.IFS($F41&lt;=AO$7,0,$G41&gt;AO$7,0,AND(AO$7&gt;$G41,AO$7&lt;$H41),$N41/12*0.5,$H41&lt;AO$7,$N41/12)</f>
        <v>0</v>
      </c>
      <c r="AP41" s="23" cm="1">
        <f t="array" aca="1" ref="AP41" ca="1">_xlfn.IFS($F41&lt;=AP$7,0,$G41&gt;AP$7,0,AND(AP$7&gt;$G41,AP$7&lt;$H41),$N41/12*0.5,$H41&lt;AP$7,$N41/12)</f>
        <v>0</v>
      </c>
      <c r="AQ41" s="23" cm="1">
        <f t="array" aca="1" ref="AQ41" ca="1">_xlfn.IFS($F41&lt;=AQ$7,0,$G41&gt;AQ$7,0,AND(AQ$7&gt;$G41,AQ$7&lt;$H41),$N41/12*0.5,$H41&lt;AQ$7,$N41/12)</f>
        <v>0</v>
      </c>
      <c r="AR41" s="23" cm="1">
        <f t="array" aca="1" ref="AR41" ca="1">_xlfn.IFS($F41&lt;=AR$7,0,$G41&gt;AR$7,0,AND(AR$7&gt;$G41,AR$7&lt;$H41),$N41/12*0.5,$H41&lt;AR$7,$N41/12)</f>
        <v>0</v>
      </c>
      <c r="AS41" s="23" cm="1">
        <f t="array" aca="1" ref="AS41" ca="1">_xlfn.IFS($F41&lt;=AS$7,0,$G41&gt;AS$7,0,AND(AS$7&gt;$G41,AS$7&lt;$H41),$N41/12*0.5,$H41&lt;AS$7,$N41/12)</f>
        <v>0</v>
      </c>
      <c r="AT41" s="23" cm="1">
        <f t="array" aca="1" ref="AT41" ca="1">_xlfn.IFS($F41&lt;=AT$7,0,$G41&gt;AT$7,0,AND(AT$7&gt;$G41,AT$7&lt;$H41),$N41/12*0.5,$H41&lt;AT$7,$N41/12)</f>
        <v>0</v>
      </c>
      <c r="AU41" s="23" cm="1">
        <f t="array" aca="1" ref="AU41" ca="1">_xlfn.IFS($F41&lt;=AU$7,0,$G41&gt;AU$7,0,AND(AU$7&gt;$G41,AU$7&lt;$H41),$N41/12*0.5,$H41&lt;AU$7,$N41/12)</f>
        <v>0</v>
      </c>
      <c r="AV41" s="23" cm="1">
        <f t="array" aca="1" ref="AV41" ca="1">_xlfn.IFS($F41&lt;=AV$7,0,$G41&gt;AV$7,0,AND(AV$7&gt;$G41,AV$7&lt;$H41),$N41/12*0.5,$H41&lt;AV$7,$N41/12)</f>
        <v>0</v>
      </c>
      <c r="AW41" s="23" cm="1">
        <f t="array" aca="1" ref="AW41" ca="1">_xlfn.IFS($F41&lt;=AW$7,0,$G41&gt;AW$7,0,AND(AW$7&gt;$G41,AW$7&lt;$H41),$N41/12*0.5,$H41&lt;AW$7,$N41/12)</f>
        <v>0</v>
      </c>
      <c r="AX41" s="23" cm="1">
        <f t="array" aca="1" ref="AX41" ca="1">_xlfn.IFS($F41&lt;=AX$7,0,$G41&gt;AX$7,0,AND(AX$7&gt;$G41,AX$7&lt;$H41),$N41/12*0.5,$H41&lt;AX$7,$N41/12)</f>
        <v>0</v>
      </c>
      <c r="AY41" s="23" cm="1">
        <f t="array" aca="1" ref="AY41" ca="1">_xlfn.IFS($F41&lt;=AY$7,0,$G41&gt;AY$7,0,AND(AY$7&gt;$G41,AY$7&lt;$H41),$N41/12*0.5,$H41&lt;AY$7,$N41/12)</f>
        <v>0</v>
      </c>
    </row>
    <row r="42" spans="1:51" ht="13" x14ac:dyDescent="0.15">
      <c r="A42" s="47"/>
      <c r="B42" s="87">
        <v>35</v>
      </c>
      <c r="C42" s="87" t="s">
        <v>75</v>
      </c>
      <c r="D42" s="88" t="s">
        <v>14</v>
      </c>
      <c r="E42" s="108">
        <v>45571</v>
      </c>
      <c r="F42" s="108">
        <v>46068</v>
      </c>
      <c r="G42" s="21">
        <f>E42+'Assumptions (START HERE)'!$C$17</f>
        <v>45751</v>
      </c>
      <c r="H42" s="21">
        <f>E42+'Assumptions (START HERE)'!$C$18</f>
        <v>45841</v>
      </c>
      <c r="I42" s="96"/>
      <c r="J42" s="23" cm="1">
        <f t="array" aca="1" ref="J42" ca="1">IF(ISBLANK(I42),
INDEX('Assumptions (START HERE)'!$B$23:$E$26,
MATCH(MID(CELL("filename",$A$1),FIND("]",CELL("filename",$A$1))+1,255),'Assumptions (START HERE)'!$B$23:$B$26,0),
MATCH(J$3,'Assumptions (START HERE)'!$B$23:$E$23,0)),I42)</f>
        <v>1350</v>
      </c>
      <c r="K42" s="96"/>
      <c r="L42" s="23" cm="1">
        <f t="array" aca="1" ref="L42" ca="1">IF(ISBLANK(K42),
INDEX('Assumptions (START HERE)'!$B$23:$E$26,
MATCH(MID(CELL("filename",$A$1),FIND("]",CELL("filename",$A$1))+1,255),'Assumptions (START HERE)'!$B$23:$B$26,0),
MATCH(L$3,'Assumptions (START HERE)'!$B$23:$E$23,0)),K42)</f>
        <v>1450</v>
      </c>
      <c r="M42" s="96"/>
      <c r="N42" s="23" cm="1">
        <f t="array" aca="1" ref="N42" ca="1">IF(ISBLANK(M42),
INDEX('Assumptions (START HERE)'!$B$23:$E$26,
MATCH(MID(CELL("filename",$A$1),FIND("]",CELL("filename",$A$1))+1,255),'Assumptions (START HERE)'!$B$23:$B$26,0),
MATCH(N$3,'Assumptions (START HERE)'!$B$23:$E$23,0)),M42)</f>
        <v>1550</v>
      </c>
      <c r="P42" s="23" cm="1">
        <f t="array" aca="1" ref="P42" ca="1">_xlfn.IFS($F42&lt;=P$7,0,$G42&gt;P$7,0,AND(P$7&gt;$G42,P$7&lt;$H42),$J42/12*0.5,$H42&lt;P$7,$J42/12)</f>
        <v>0</v>
      </c>
      <c r="Q42" s="23" cm="1">
        <f t="array" aca="1" ref="Q42" ca="1">_xlfn.IFS($F42&lt;=Q$7,0,$G42&gt;Q$7,0,AND(Q$7&gt;$G42,Q$7&lt;$H42),$J42/12*0.5,$H42&lt;Q$7,$J42/12)</f>
        <v>0</v>
      </c>
      <c r="R42" s="23" cm="1">
        <f t="array" aca="1" ref="R42" ca="1">_xlfn.IFS($F42&lt;=R$7,0,$G42&gt;R$7,0,AND(R$7&gt;$G42,R$7&lt;$H42),$J42/12*0.5,$H42&lt;R$7,$J42/12)</f>
        <v>0</v>
      </c>
      <c r="S42" s="23" cm="1">
        <f t="array" aca="1" ref="S42" ca="1">_xlfn.IFS($F42&lt;=S$7,0,$G42&gt;S$7,0,AND(S$7&gt;$G42,S$7&lt;$H42),$J42/12*0.5,$H42&lt;S$7,$J42/12)</f>
        <v>0</v>
      </c>
      <c r="T42" s="23" cm="1">
        <f t="array" aca="1" ref="T42" ca="1">_xlfn.IFS($F42&lt;=T$7,0,$G42&gt;T$7,0,AND(T$7&gt;$G42,T$7&lt;$H42),$J42/12*0.5,$H42&lt;T$7,$J42/12)</f>
        <v>56.25</v>
      </c>
      <c r="U42" s="23" cm="1">
        <f t="array" aca="1" ref="U42" ca="1">_xlfn.IFS($F42&lt;=U$7,0,$G42&gt;U$7,0,AND(U$7&gt;$G42,U$7&lt;$H42),$J42/12*0.5,$H42&lt;U$7,$J42/12)</f>
        <v>56.25</v>
      </c>
      <c r="V42" s="23" cm="1">
        <f t="array" aca="1" ref="V42" ca="1">_xlfn.IFS($F42&lt;=V$7,0,$G42&gt;V$7,0,AND(V$7&gt;$G42,V$7&lt;$H42),$J42/12*0.5,$H42&lt;V$7,$J42/12)</f>
        <v>56.25</v>
      </c>
      <c r="W42" s="23" cm="1">
        <f t="array" aca="1" ref="W42" ca="1">_xlfn.IFS($F42&lt;=W$7,0,$G42&gt;W$7,0,AND(W$7&gt;$G42,W$7&lt;$H42),$J42/12*0.5,$H42&lt;W$7,$J42/12)</f>
        <v>112.5</v>
      </c>
      <c r="X42" s="23" cm="1">
        <f t="array" aca="1" ref="X42" ca="1">_xlfn.IFS($F42&lt;=X$7,0,$G42&gt;X$7,0,AND(X$7&gt;$G42,X$7&lt;$H42),$J42/12*0.5,$H42&lt;X$7,$J42/12)</f>
        <v>112.5</v>
      </c>
      <c r="Y42" s="23" cm="1">
        <f t="array" aca="1" ref="Y42" ca="1">_xlfn.IFS($F42&lt;=Y$7,0,$G42&gt;Y$7,0,AND(Y$7&gt;$G42,Y$7&lt;$H42),$J42/12*0.5,$H42&lt;Y$7,$J42/12)</f>
        <v>112.5</v>
      </c>
      <c r="Z42" s="23" cm="1">
        <f t="array" aca="1" ref="Z42" ca="1">_xlfn.IFS($F42&lt;=Z$7,0,$G42&gt;Z$7,0,AND(Z$7&gt;$G42,Z$7&lt;$H42),$J42/12*0.5,$H42&lt;Z$7,$J42/12)</f>
        <v>112.5</v>
      </c>
      <c r="AA42" s="23" cm="1">
        <f t="array" aca="1" ref="AA42" ca="1">_xlfn.IFS($F42&lt;=AA$7,0,$G42&gt;AA$7,0,AND(AA$7&gt;$G42,AA$7&lt;$H42),$J42/12*0.5,$H42&lt;AA$7,$J42/12)</f>
        <v>112.5</v>
      </c>
      <c r="AB42" s="23" cm="1">
        <f t="array" aca="1" ref="AB42" ca="1">_xlfn.IFS($F42&lt;=AB$7,0,$G42&gt;AB$7,0,AND(AB$7&gt;$G42,AB$7&lt;$H42),$J42/12*0.5,$H42&lt;AB$7,$J42/12)</f>
        <v>112.5</v>
      </c>
      <c r="AC42" s="23" cm="1">
        <f t="array" aca="1" ref="AC42" ca="1">_xlfn.IFS($F42&lt;=AC$7,0,$G42&gt;AC$7,0,AND(AC$7&gt;$G42,AC$7&lt;$H42),$L42/12*0.5,$H42&lt;AC$7,$L42/12)</f>
        <v>120.83333333333333</v>
      </c>
      <c r="AD42" s="23" cm="1">
        <f t="array" aca="1" ref="AD42" ca="1">_xlfn.IFS($F42&lt;=AD$7,0,$G42&gt;AD$7,0,AND(AD$7&gt;$G42,AD$7&lt;$H42),$L42/12*0.5,$H42&lt;AD$7,$L42/12)</f>
        <v>0</v>
      </c>
      <c r="AE42" s="23" cm="1">
        <f t="array" aca="1" ref="AE42" ca="1">_xlfn.IFS($F42&lt;=AE$7,0,$G42&gt;AE$7,0,AND(AE$7&gt;$G42,AE$7&lt;$H42),$L42/12*0.5,$H42&lt;AE$7,$L42/12)</f>
        <v>0</v>
      </c>
      <c r="AF42" s="23" cm="1">
        <f t="array" aca="1" ref="AF42" ca="1">_xlfn.IFS($F42&lt;=AF$7,0,$G42&gt;AF$7,0,AND(AF$7&gt;$G42,AF$7&lt;$H42),$L42/12*0.5,$H42&lt;AF$7,$L42/12)</f>
        <v>0</v>
      </c>
      <c r="AG42" s="23" cm="1">
        <f t="array" aca="1" ref="AG42" ca="1">_xlfn.IFS($F42&lt;=AG$7,0,$G42&gt;AG$7,0,AND(AG$7&gt;$G42,AG$7&lt;$H42),$L42/12*0.5,$H42&lt;AG$7,$L42/12)</f>
        <v>0</v>
      </c>
      <c r="AH42" s="23" cm="1">
        <f t="array" aca="1" ref="AH42" ca="1">_xlfn.IFS($F42&lt;=AH$7,0,$G42&gt;AH$7,0,AND(AH$7&gt;$G42,AH$7&lt;$H42),$L42/12*0.5,$H42&lt;AH$7,$L42/12)</f>
        <v>0</v>
      </c>
      <c r="AI42" s="23" cm="1">
        <f t="array" aca="1" ref="AI42" ca="1">_xlfn.IFS($F42&lt;=AI$7,0,$G42&gt;AI$7,0,AND(AI$7&gt;$G42,AI$7&lt;$H42),$L42/12*0.5,$H42&lt;AI$7,$L42/12)</f>
        <v>0</v>
      </c>
      <c r="AJ42" s="23" cm="1">
        <f t="array" aca="1" ref="AJ42" ca="1">_xlfn.IFS($F42&lt;=AJ$7,0,$G42&gt;AJ$7,0,AND(AJ$7&gt;$G42,AJ$7&lt;$H42),$L42/12*0.5,$H42&lt;AJ$7,$L42/12)</f>
        <v>0</v>
      </c>
      <c r="AK42" s="23" cm="1">
        <f t="array" aca="1" ref="AK42" ca="1">_xlfn.IFS($F42&lt;=AK$7,0,$G42&gt;AK$7,0,AND(AK$7&gt;$G42,AK$7&lt;$H42),$L42/12*0.5,$H42&lt;AK$7,$L42/12)</f>
        <v>0</v>
      </c>
      <c r="AL42" s="23" cm="1">
        <f t="array" aca="1" ref="AL42" ca="1">_xlfn.IFS($F42&lt;=AL$7,0,$G42&gt;AL$7,0,AND(AL$7&gt;$G42,AL$7&lt;$H42),$L42/12*0.5,$H42&lt;AL$7,$L42/12)</f>
        <v>0</v>
      </c>
      <c r="AM42" s="23" cm="1">
        <f t="array" aca="1" ref="AM42" ca="1">_xlfn.IFS($F42&lt;=AM$7,0,$G42&gt;AM$7,0,AND(AM$7&gt;$G42,AM$7&lt;$H42),$L42/12*0.5,$H42&lt;AM$7,$L42/12)</f>
        <v>0</v>
      </c>
      <c r="AN42" s="23" cm="1">
        <f t="array" aca="1" ref="AN42" ca="1">_xlfn.IFS($F42&lt;=AN$7,0,$G42&gt;AN$7,0,AND(AN$7&gt;$G42,AN$7&lt;$H42),$L42/12*0.5,$H42&lt;AN$7,$L42/12)</f>
        <v>0</v>
      </c>
      <c r="AO42" s="23" cm="1">
        <f t="array" aca="1" ref="AO42" ca="1">_xlfn.IFS($F42&lt;=AO$7,0,$G42&gt;AO$7,0,AND(AO$7&gt;$G42,AO$7&lt;$H42),$N42/12*0.5,$H42&lt;AO$7,$N42/12)</f>
        <v>0</v>
      </c>
      <c r="AP42" s="23" cm="1">
        <f t="array" aca="1" ref="AP42" ca="1">_xlfn.IFS($F42&lt;=AP$7,0,$G42&gt;AP$7,0,AND(AP$7&gt;$G42,AP$7&lt;$H42),$N42/12*0.5,$H42&lt;AP$7,$N42/12)</f>
        <v>0</v>
      </c>
      <c r="AQ42" s="23" cm="1">
        <f t="array" aca="1" ref="AQ42" ca="1">_xlfn.IFS($F42&lt;=AQ$7,0,$G42&gt;AQ$7,0,AND(AQ$7&gt;$G42,AQ$7&lt;$H42),$N42/12*0.5,$H42&lt;AQ$7,$N42/12)</f>
        <v>0</v>
      </c>
      <c r="AR42" s="23" cm="1">
        <f t="array" aca="1" ref="AR42" ca="1">_xlfn.IFS($F42&lt;=AR$7,0,$G42&gt;AR$7,0,AND(AR$7&gt;$G42,AR$7&lt;$H42),$N42/12*0.5,$H42&lt;AR$7,$N42/12)</f>
        <v>0</v>
      </c>
      <c r="AS42" s="23" cm="1">
        <f t="array" aca="1" ref="AS42" ca="1">_xlfn.IFS($F42&lt;=AS$7,0,$G42&gt;AS$7,0,AND(AS$7&gt;$G42,AS$7&lt;$H42),$N42/12*0.5,$H42&lt;AS$7,$N42/12)</f>
        <v>0</v>
      </c>
      <c r="AT42" s="23" cm="1">
        <f t="array" aca="1" ref="AT42" ca="1">_xlfn.IFS($F42&lt;=AT$7,0,$G42&gt;AT$7,0,AND(AT$7&gt;$G42,AT$7&lt;$H42),$N42/12*0.5,$H42&lt;AT$7,$N42/12)</f>
        <v>0</v>
      </c>
      <c r="AU42" s="23" cm="1">
        <f t="array" aca="1" ref="AU42" ca="1">_xlfn.IFS($F42&lt;=AU$7,0,$G42&gt;AU$7,0,AND(AU$7&gt;$G42,AU$7&lt;$H42),$N42/12*0.5,$H42&lt;AU$7,$N42/12)</f>
        <v>0</v>
      </c>
      <c r="AV42" s="23" cm="1">
        <f t="array" aca="1" ref="AV42" ca="1">_xlfn.IFS($F42&lt;=AV$7,0,$G42&gt;AV$7,0,AND(AV$7&gt;$G42,AV$7&lt;$H42),$N42/12*0.5,$H42&lt;AV$7,$N42/12)</f>
        <v>0</v>
      </c>
      <c r="AW42" s="23" cm="1">
        <f t="array" aca="1" ref="AW42" ca="1">_xlfn.IFS($F42&lt;=AW$7,0,$G42&gt;AW$7,0,AND(AW$7&gt;$G42,AW$7&lt;$H42),$N42/12*0.5,$H42&lt;AW$7,$N42/12)</f>
        <v>0</v>
      </c>
      <c r="AX42" s="23" cm="1">
        <f t="array" aca="1" ref="AX42" ca="1">_xlfn.IFS($F42&lt;=AX$7,0,$G42&gt;AX$7,0,AND(AX$7&gt;$G42,AX$7&lt;$H42),$N42/12*0.5,$H42&lt;AX$7,$N42/12)</f>
        <v>0</v>
      </c>
      <c r="AY42" s="23" cm="1">
        <f t="array" aca="1" ref="AY42" ca="1">_xlfn.IFS($F42&lt;=AY$7,0,$G42&gt;AY$7,0,AND(AY$7&gt;$G42,AY$7&lt;$H42),$N42/12*0.5,$H42&lt;AY$7,$N42/12)</f>
        <v>0</v>
      </c>
    </row>
    <row r="43" spans="1:51" ht="13" x14ac:dyDescent="0.15">
      <c r="A43" s="47"/>
      <c r="B43" s="87">
        <v>36</v>
      </c>
      <c r="C43" s="87" t="s">
        <v>76</v>
      </c>
      <c r="D43" s="88" t="s">
        <v>15</v>
      </c>
      <c r="E43" s="108">
        <v>45595</v>
      </c>
      <c r="F43" s="108" t="s">
        <v>7</v>
      </c>
      <c r="G43" s="21">
        <f>E43+'Assumptions (START HERE)'!$C$17</f>
        <v>45775</v>
      </c>
      <c r="H43" s="21">
        <f>E43+'Assumptions (START HERE)'!$C$18</f>
        <v>45865</v>
      </c>
      <c r="I43" s="96"/>
      <c r="J43" s="23" cm="1">
        <f t="array" aca="1" ref="J43" ca="1">IF(ISBLANK(I43),
INDEX('Assumptions (START HERE)'!$B$23:$E$26,
MATCH(MID(CELL("filename",$A$1),FIND("]",CELL("filename",$A$1))+1,255),'Assumptions (START HERE)'!$B$23:$B$26,0),
MATCH(J$3,'Assumptions (START HERE)'!$B$23:$E$23,0)),I43)</f>
        <v>1350</v>
      </c>
      <c r="K43" s="96"/>
      <c r="L43" s="23" cm="1">
        <f t="array" aca="1" ref="L43" ca="1">IF(ISBLANK(K43),
INDEX('Assumptions (START HERE)'!$B$23:$E$26,
MATCH(MID(CELL("filename",$A$1),FIND("]",CELL("filename",$A$1))+1,255),'Assumptions (START HERE)'!$B$23:$B$26,0),
MATCH(L$3,'Assumptions (START HERE)'!$B$23:$E$23,0)),K43)</f>
        <v>1450</v>
      </c>
      <c r="M43" s="96"/>
      <c r="N43" s="23" cm="1">
        <f t="array" aca="1" ref="N43" ca="1">IF(ISBLANK(M43),
INDEX('Assumptions (START HERE)'!$B$23:$E$26,
MATCH(MID(CELL("filename",$A$1),FIND("]",CELL("filename",$A$1))+1,255),'Assumptions (START HERE)'!$B$23:$B$26,0),
MATCH(N$3,'Assumptions (START HERE)'!$B$23:$E$23,0)),M43)</f>
        <v>1550</v>
      </c>
      <c r="P43" s="23" cm="1">
        <f t="array" aca="1" ref="P43" ca="1">_xlfn.IFS($F43&lt;=P$7,0,$G43&gt;P$7,0,AND(P$7&gt;$G43,P$7&lt;$H43),$J43/12*0.5,$H43&lt;P$7,$J43/12)</f>
        <v>0</v>
      </c>
      <c r="Q43" s="23" cm="1">
        <f t="array" aca="1" ref="Q43" ca="1">_xlfn.IFS($F43&lt;=Q$7,0,$G43&gt;Q$7,0,AND(Q$7&gt;$G43,Q$7&lt;$H43),$J43/12*0.5,$H43&lt;Q$7,$J43/12)</f>
        <v>0</v>
      </c>
      <c r="R43" s="23" cm="1">
        <f t="array" aca="1" ref="R43" ca="1">_xlfn.IFS($F43&lt;=R$7,0,$G43&gt;R$7,0,AND(R$7&gt;$G43,R$7&lt;$H43),$J43/12*0.5,$H43&lt;R$7,$J43/12)</f>
        <v>0</v>
      </c>
      <c r="S43" s="23" cm="1">
        <f t="array" aca="1" ref="S43" ca="1">_xlfn.IFS($F43&lt;=S$7,0,$G43&gt;S$7,0,AND(S$7&gt;$G43,S$7&lt;$H43),$J43/12*0.5,$H43&lt;S$7,$J43/12)</f>
        <v>0</v>
      </c>
      <c r="T43" s="23" cm="1">
        <f t="array" aca="1" ref="T43" ca="1">_xlfn.IFS($F43&lt;=T$7,0,$G43&gt;T$7,0,AND(T$7&gt;$G43,T$7&lt;$H43),$J43/12*0.5,$H43&lt;T$7,$J43/12)</f>
        <v>56.25</v>
      </c>
      <c r="U43" s="23" cm="1">
        <f t="array" aca="1" ref="U43" ca="1">_xlfn.IFS($F43&lt;=U$7,0,$G43&gt;U$7,0,AND(U$7&gt;$G43,U$7&lt;$H43),$J43/12*0.5,$H43&lt;U$7,$J43/12)</f>
        <v>56.25</v>
      </c>
      <c r="V43" s="23" cm="1">
        <f t="array" aca="1" ref="V43" ca="1">_xlfn.IFS($F43&lt;=V$7,0,$G43&gt;V$7,0,AND(V$7&gt;$G43,V$7&lt;$H43),$J43/12*0.5,$H43&lt;V$7,$J43/12)</f>
        <v>56.25</v>
      </c>
      <c r="W43" s="23" cm="1">
        <f t="array" aca="1" ref="W43" ca="1">_xlfn.IFS($F43&lt;=W$7,0,$G43&gt;W$7,0,AND(W$7&gt;$G43,W$7&lt;$H43),$J43/12*0.5,$H43&lt;W$7,$J43/12)</f>
        <v>112.5</v>
      </c>
      <c r="X43" s="23" cm="1">
        <f t="array" aca="1" ref="X43" ca="1">_xlfn.IFS($F43&lt;=X$7,0,$G43&gt;X$7,0,AND(X$7&gt;$G43,X$7&lt;$H43),$J43/12*0.5,$H43&lt;X$7,$J43/12)</f>
        <v>112.5</v>
      </c>
      <c r="Y43" s="23" cm="1">
        <f t="array" aca="1" ref="Y43" ca="1">_xlfn.IFS($F43&lt;=Y$7,0,$G43&gt;Y$7,0,AND(Y$7&gt;$G43,Y$7&lt;$H43),$J43/12*0.5,$H43&lt;Y$7,$J43/12)</f>
        <v>112.5</v>
      </c>
      <c r="Z43" s="23" cm="1">
        <f t="array" aca="1" ref="Z43" ca="1">_xlfn.IFS($F43&lt;=Z$7,0,$G43&gt;Z$7,0,AND(Z$7&gt;$G43,Z$7&lt;$H43),$J43/12*0.5,$H43&lt;Z$7,$J43/12)</f>
        <v>112.5</v>
      </c>
      <c r="AA43" s="23" cm="1">
        <f t="array" aca="1" ref="AA43" ca="1">_xlfn.IFS($F43&lt;=AA$7,0,$G43&gt;AA$7,0,AND(AA$7&gt;$G43,AA$7&lt;$H43),$J43/12*0.5,$H43&lt;AA$7,$J43/12)</f>
        <v>112.5</v>
      </c>
      <c r="AB43" s="23" cm="1">
        <f t="array" aca="1" ref="AB43" ca="1">_xlfn.IFS($F43&lt;=AB$7,0,$G43&gt;AB$7,0,AND(AB$7&gt;$G43,AB$7&lt;$H43),$J43/12*0.5,$H43&lt;AB$7,$J43/12)</f>
        <v>112.5</v>
      </c>
      <c r="AC43" s="23" cm="1">
        <f t="array" aca="1" ref="AC43" ca="1">_xlfn.IFS($F43&lt;=AC$7,0,$G43&gt;AC$7,0,AND(AC$7&gt;$G43,AC$7&lt;$H43),$L43/12*0.5,$H43&lt;AC$7,$L43/12)</f>
        <v>120.83333333333333</v>
      </c>
      <c r="AD43" s="23" cm="1">
        <f t="array" aca="1" ref="AD43" ca="1">_xlfn.IFS($F43&lt;=AD$7,0,$G43&gt;AD$7,0,AND(AD$7&gt;$G43,AD$7&lt;$H43),$L43/12*0.5,$H43&lt;AD$7,$L43/12)</f>
        <v>120.83333333333333</v>
      </c>
      <c r="AE43" s="23" cm="1">
        <f t="array" aca="1" ref="AE43" ca="1">_xlfn.IFS($F43&lt;=AE$7,0,$G43&gt;AE$7,0,AND(AE$7&gt;$G43,AE$7&lt;$H43),$L43/12*0.5,$H43&lt;AE$7,$L43/12)</f>
        <v>120.83333333333333</v>
      </c>
      <c r="AF43" s="23" cm="1">
        <f t="array" aca="1" ref="AF43" ca="1">_xlfn.IFS($F43&lt;=AF$7,0,$G43&gt;AF$7,0,AND(AF$7&gt;$G43,AF$7&lt;$H43),$L43/12*0.5,$H43&lt;AF$7,$L43/12)</f>
        <v>120.83333333333333</v>
      </c>
      <c r="AG43" s="23" cm="1">
        <f t="array" aca="1" ref="AG43" ca="1">_xlfn.IFS($F43&lt;=AG$7,0,$G43&gt;AG$7,0,AND(AG$7&gt;$G43,AG$7&lt;$H43),$L43/12*0.5,$H43&lt;AG$7,$L43/12)</f>
        <v>120.83333333333333</v>
      </c>
      <c r="AH43" s="23" cm="1">
        <f t="array" aca="1" ref="AH43" ca="1">_xlfn.IFS($F43&lt;=AH$7,0,$G43&gt;AH$7,0,AND(AH$7&gt;$G43,AH$7&lt;$H43),$L43/12*0.5,$H43&lt;AH$7,$L43/12)</f>
        <v>120.83333333333333</v>
      </c>
      <c r="AI43" s="23" cm="1">
        <f t="array" aca="1" ref="AI43" ca="1">_xlfn.IFS($F43&lt;=AI$7,0,$G43&gt;AI$7,0,AND(AI$7&gt;$G43,AI$7&lt;$H43),$L43/12*0.5,$H43&lt;AI$7,$L43/12)</f>
        <v>120.83333333333333</v>
      </c>
      <c r="AJ43" s="23" cm="1">
        <f t="array" aca="1" ref="AJ43" ca="1">_xlfn.IFS($F43&lt;=AJ$7,0,$G43&gt;AJ$7,0,AND(AJ$7&gt;$G43,AJ$7&lt;$H43),$L43/12*0.5,$H43&lt;AJ$7,$L43/12)</f>
        <v>120.83333333333333</v>
      </c>
      <c r="AK43" s="23" cm="1">
        <f t="array" aca="1" ref="AK43" ca="1">_xlfn.IFS($F43&lt;=AK$7,0,$G43&gt;AK$7,0,AND(AK$7&gt;$G43,AK$7&lt;$H43),$L43/12*0.5,$H43&lt;AK$7,$L43/12)</f>
        <v>120.83333333333333</v>
      </c>
      <c r="AL43" s="23" cm="1">
        <f t="array" aca="1" ref="AL43" ca="1">_xlfn.IFS($F43&lt;=AL$7,0,$G43&gt;AL$7,0,AND(AL$7&gt;$G43,AL$7&lt;$H43),$L43/12*0.5,$H43&lt;AL$7,$L43/12)</f>
        <v>120.83333333333333</v>
      </c>
      <c r="AM43" s="23" cm="1">
        <f t="array" aca="1" ref="AM43" ca="1">_xlfn.IFS($F43&lt;=AM$7,0,$G43&gt;AM$7,0,AND(AM$7&gt;$G43,AM$7&lt;$H43),$L43/12*0.5,$H43&lt;AM$7,$L43/12)</f>
        <v>120.83333333333333</v>
      </c>
      <c r="AN43" s="23" cm="1">
        <f t="array" aca="1" ref="AN43" ca="1">_xlfn.IFS($F43&lt;=AN$7,0,$G43&gt;AN$7,0,AND(AN$7&gt;$G43,AN$7&lt;$H43),$L43/12*0.5,$H43&lt;AN$7,$L43/12)</f>
        <v>120.83333333333333</v>
      </c>
      <c r="AO43" s="23" cm="1">
        <f t="array" aca="1" ref="AO43" ca="1">_xlfn.IFS($F43&lt;=AO$7,0,$G43&gt;AO$7,0,AND(AO$7&gt;$G43,AO$7&lt;$H43),$N43/12*0.5,$H43&lt;AO$7,$N43/12)</f>
        <v>129.16666666666666</v>
      </c>
      <c r="AP43" s="23" cm="1">
        <f t="array" aca="1" ref="AP43" ca="1">_xlfn.IFS($F43&lt;=AP$7,0,$G43&gt;AP$7,0,AND(AP$7&gt;$G43,AP$7&lt;$H43),$N43/12*0.5,$H43&lt;AP$7,$N43/12)</f>
        <v>129.16666666666666</v>
      </c>
      <c r="AQ43" s="23" cm="1">
        <f t="array" aca="1" ref="AQ43" ca="1">_xlfn.IFS($F43&lt;=AQ$7,0,$G43&gt;AQ$7,0,AND(AQ$7&gt;$G43,AQ$7&lt;$H43),$N43/12*0.5,$H43&lt;AQ$7,$N43/12)</f>
        <v>129.16666666666666</v>
      </c>
      <c r="AR43" s="23" cm="1">
        <f t="array" aca="1" ref="AR43" ca="1">_xlfn.IFS($F43&lt;=AR$7,0,$G43&gt;AR$7,0,AND(AR$7&gt;$G43,AR$7&lt;$H43),$N43/12*0.5,$H43&lt;AR$7,$N43/12)</f>
        <v>129.16666666666666</v>
      </c>
      <c r="AS43" s="23" cm="1">
        <f t="array" aca="1" ref="AS43" ca="1">_xlfn.IFS($F43&lt;=AS$7,0,$G43&gt;AS$7,0,AND(AS$7&gt;$G43,AS$7&lt;$H43),$N43/12*0.5,$H43&lt;AS$7,$N43/12)</f>
        <v>129.16666666666666</v>
      </c>
      <c r="AT43" s="23" cm="1">
        <f t="array" aca="1" ref="AT43" ca="1">_xlfn.IFS($F43&lt;=AT$7,0,$G43&gt;AT$7,0,AND(AT$7&gt;$G43,AT$7&lt;$H43),$N43/12*0.5,$H43&lt;AT$7,$N43/12)</f>
        <v>129.16666666666666</v>
      </c>
      <c r="AU43" s="23" cm="1">
        <f t="array" aca="1" ref="AU43" ca="1">_xlfn.IFS($F43&lt;=AU$7,0,$G43&gt;AU$7,0,AND(AU$7&gt;$G43,AU$7&lt;$H43),$N43/12*0.5,$H43&lt;AU$7,$N43/12)</f>
        <v>129.16666666666666</v>
      </c>
      <c r="AV43" s="23" cm="1">
        <f t="array" aca="1" ref="AV43" ca="1">_xlfn.IFS($F43&lt;=AV$7,0,$G43&gt;AV$7,0,AND(AV$7&gt;$G43,AV$7&lt;$H43),$N43/12*0.5,$H43&lt;AV$7,$N43/12)</f>
        <v>129.16666666666666</v>
      </c>
      <c r="AW43" s="23" cm="1">
        <f t="array" aca="1" ref="AW43" ca="1">_xlfn.IFS($F43&lt;=AW$7,0,$G43&gt;AW$7,0,AND(AW$7&gt;$G43,AW$7&lt;$H43),$N43/12*0.5,$H43&lt;AW$7,$N43/12)</f>
        <v>129.16666666666666</v>
      </c>
      <c r="AX43" s="23" cm="1">
        <f t="array" aca="1" ref="AX43" ca="1">_xlfn.IFS($F43&lt;=AX$7,0,$G43&gt;AX$7,0,AND(AX$7&gt;$G43,AX$7&lt;$H43),$N43/12*0.5,$H43&lt;AX$7,$N43/12)</f>
        <v>129.16666666666666</v>
      </c>
      <c r="AY43" s="23" cm="1">
        <f t="array" aca="1" ref="AY43" ca="1">_xlfn.IFS($F43&lt;=AY$7,0,$G43&gt;AY$7,0,AND(AY$7&gt;$G43,AY$7&lt;$H43),$N43/12*0.5,$H43&lt;AY$7,$N43/12)</f>
        <v>129.16666666666666</v>
      </c>
    </row>
    <row r="44" spans="1:51" ht="13" x14ac:dyDescent="0.15">
      <c r="A44" s="47"/>
      <c r="B44" s="87">
        <v>37</v>
      </c>
      <c r="C44" s="92" t="s">
        <v>30</v>
      </c>
      <c r="D44" s="93" t="s">
        <v>18</v>
      </c>
      <c r="E44" s="111">
        <v>45611</v>
      </c>
      <c r="F44" s="111">
        <v>46127</v>
      </c>
      <c r="G44" s="21">
        <f>E44+'Assumptions (START HERE)'!$C$17</f>
        <v>45791</v>
      </c>
      <c r="H44" s="21">
        <f>E44+'Assumptions (START HERE)'!$C$18</f>
        <v>45881</v>
      </c>
      <c r="I44" s="96"/>
      <c r="J44" s="23" cm="1">
        <f t="array" aca="1" ref="J44" ca="1">IF(ISBLANK(I44),
INDEX('Assumptions (START HERE)'!$B$23:$E$26,
MATCH(MID(CELL("filename",$A$1),FIND("]",CELL("filename",$A$1))+1,255),'Assumptions (START HERE)'!$B$23:$B$26,0),
MATCH(J$3,'Assumptions (START HERE)'!$B$23:$E$23,0)),I44)</f>
        <v>1350</v>
      </c>
      <c r="K44" s="96"/>
      <c r="L44" s="23" cm="1">
        <f t="array" aca="1" ref="L44" ca="1">IF(ISBLANK(K44),
INDEX('Assumptions (START HERE)'!$B$23:$E$26,
MATCH(MID(CELL("filename",$A$1),FIND("]",CELL("filename",$A$1))+1,255),'Assumptions (START HERE)'!$B$23:$B$26,0),
MATCH(L$3,'Assumptions (START HERE)'!$B$23:$E$23,0)),K44)</f>
        <v>1450</v>
      </c>
      <c r="M44" s="96"/>
      <c r="N44" s="23" cm="1">
        <f t="array" aca="1" ref="N44" ca="1">IF(ISBLANK(M44),
INDEX('Assumptions (START HERE)'!$B$23:$E$26,
MATCH(MID(CELL("filename",$A$1),FIND("]",CELL("filename",$A$1))+1,255),'Assumptions (START HERE)'!$B$23:$B$26,0),
MATCH(N$3,'Assumptions (START HERE)'!$B$23:$E$23,0)),M44)</f>
        <v>1550</v>
      </c>
      <c r="P44" s="23" cm="1">
        <f t="array" aca="1" ref="P44" ca="1">_xlfn.IFS($F44&lt;=P$7,0,$G44&gt;P$7,0,AND(P$7&gt;$G44,P$7&lt;$H44),$J44/12*0.5,$H44&lt;P$7,$J44/12)</f>
        <v>0</v>
      </c>
      <c r="Q44" s="23" cm="1">
        <f t="array" aca="1" ref="Q44" ca="1">_xlfn.IFS($F44&lt;=Q$7,0,$G44&gt;Q$7,0,AND(Q$7&gt;$G44,Q$7&lt;$H44),$J44/12*0.5,$H44&lt;Q$7,$J44/12)</f>
        <v>0</v>
      </c>
      <c r="R44" s="23" cm="1">
        <f t="array" aca="1" ref="R44" ca="1">_xlfn.IFS($F44&lt;=R$7,0,$G44&gt;R$7,0,AND(R$7&gt;$G44,R$7&lt;$H44),$J44/12*0.5,$H44&lt;R$7,$J44/12)</f>
        <v>0</v>
      </c>
      <c r="S44" s="23" cm="1">
        <f t="array" aca="1" ref="S44" ca="1">_xlfn.IFS($F44&lt;=S$7,0,$G44&gt;S$7,0,AND(S$7&gt;$G44,S$7&lt;$H44),$J44/12*0.5,$H44&lt;S$7,$J44/12)</f>
        <v>0</v>
      </c>
      <c r="T44" s="23" cm="1">
        <f t="array" aca="1" ref="T44" ca="1">_xlfn.IFS($F44&lt;=T$7,0,$G44&gt;T$7,0,AND(T$7&gt;$G44,T$7&lt;$H44),$J44/12*0.5,$H44&lt;T$7,$J44/12)</f>
        <v>0</v>
      </c>
      <c r="U44" s="23" cm="1">
        <f t="array" aca="1" ref="U44" ca="1">_xlfn.IFS($F44&lt;=U$7,0,$G44&gt;U$7,0,AND(U$7&gt;$G44,U$7&lt;$H44),$J44/12*0.5,$H44&lt;U$7,$J44/12)</f>
        <v>56.25</v>
      </c>
      <c r="V44" s="23" cm="1">
        <f t="array" aca="1" ref="V44" ca="1">_xlfn.IFS($F44&lt;=V$7,0,$G44&gt;V$7,0,AND(V$7&gt;$G44,V$7&lt;$H44),$J44/12*0.5,$H44&lt;V$7,$J44/12)</f>
        <v>56.25</v>
      </c>
      <c r="W44" s="23" cm="1">
        <f t="array" aca="1" ref="W44" ca="1">_xlfn.IFS($F44&lt;=W$7,0,$G44&gt;W$7,0,AND(W$7&gt;$G44,W$7&lt;$H44),$J44/12*0.5,$H44&lt;W$7,$J44/12)</f>
        <v>56.25</v>
      </c>
      <c r="X44" s="23" cm="1">
        <f t="array" aca="1" ref="X44" ca="1">_xlfn.IFS($F44&lt;=X$7,0,$G44&gt;X$7,0,AND(X$7&gt;$G44,X$7&lt;$H44),$J44/12*0.5,$H44&lt;X$7,$J44/12)</f>
        <v>112.5</v>
      </c>
      <c r="Y44" s="23" cm="1">
        <f t="array" aca="1" ref="Y44" ca="1">_xlfn.IFS($F44&lt;=Y$7,0,$G44&gt;Y$7,0,AND(Y$7&gt;$G44,Y$7&lt;$H44),$J44/12*0.5,$H44&lt;Y$7,$J44/12)</f>
        <v>112.5</v>
      </c>
      <c r="Z44" s="23" cm="1">
        <f t="array" aca="1" ref="Z44" ca="1">_xlfn.IFS($F44&lt;=Z$7,0,$G44&gt;Z$7,0,AND(Z$7&gt;$G44,Z$7&lt;$H44),$J44/12*0.5,$H44&lt;Z$7,$J44/12)</f>
        <v>112.5</v>
      </c>
      <c r="AA44" s="23" cm="1">
        <f t="array" aca="1" ref="AA44" ca="1">_xlfn.IFS($F44&lt;=AA$7,0,$G44&gt;AA$7,0,AND(AA$7&gt;$G44,AA$7&lt;$H44),$J44/12*0.5,$H44&lt;AA$7,$J44/12)</f>
        <v>112.5</v>
      </c>
      <c r="AB44" s="23" cm="1">
        <f t="array" aca="1" ref="AB44" ca="1">_xlfn.IFS($F44&lt;=AB$7,0,$G44&gt;AB$7,0,AND(AB$7&gt;$G44,AB$7&lt;$H44),$J44/12*0.5,$H44&lt;AB$7,$J44/12)</f>
        <v>112.5</v>
      </c>
      <c r="AC44" s="23" cm="1">
        <f t="array" aca="1" ref="AC44" ca="1">_xlfn.IFS($F44&lt;=AC$7,0,$G44&gt;AC$7,0,AND(AC$7&gt;$G44,AC$7&lt;$H44),$L44/12*0.5,$H44&lt;AC$7,$L44/12)</f>
        <v>120.83333333333333</v>
      </c>
      <c r="AD44" s="23" cm="1">
        <f t="array" aca="1" ref="AD44" ca="1">_xlfn.IFS($F44&lt;=AD$7,0,$G44&gt;AD$7,0,AND(AD$7&gt;$G44,AD$7&lt;$H44),$L44/12*0.5,$H44&lt;AD$7,$L44/12)</f>
        <v>120.83333333333333</v>
      </c>
      <c r="AE44" s="23" cm="1">
        <f t="array" aca="1" ref="AE44" ca="1">_xlfn.IFS($F44&lt;=AE$7,0,$G44&gt;AE$7,0,AND(AE$7&gt;$G44,AE$7&lt;$H44),$L44/12*0.5,$H44&lt;AE$7,$L44/12)</f>
        <v>120.83333333333333</v>
      </c>
      <c r="AF44" s="23" cm="1">
        <f t="array" aca="1" ref="AF44" ca="1">_xlfn.IFS($F44&lt;=AF$7,0,$G44&gt;AF$7,0,AND(AF$7&gt;$G44,AF$7&lt;$H44),$L44/12*0.5,$H44&lt;AF$7,$L44/12)</f>
        <v>0</v>
      </c>
      <c r="AG44" s="23" cm="1">
        <f t="array" aca="1" ref="AG44" ca="1">_xlfn.IFS($F44&lt;=AG$7,0,$G44&gt;AG$7,0,AND(AG$7&gt;$G44,AG$7&lt;$H44),$L44/12*0.5,$H44&lt;AG$7,$L44/12)</f>
        <v>0</v>
      </c>
      <c r="AH44" s="23" cm="1">
        <f t="array" aca="1" ref="AH44" ca="1">_xlfn.IFS($F44&lt;=AH$7,0,$G44&gt;AH$7,0,AND(AH$7&gt;$G44,AH$7&lt;$H44),$L44/12*0.5,$H44&lt;AH$7,$L44/12)</f>
        <v>0</v>
      </c>
      <c r="AI44" s="23" cm="1">
        <f t="array" aca="1" ref="AI44" ca="1">_xlfn.IFS($F44&lt;=AI$7,0,$G44&gt;AI$7,0,AND(AI$7&gt;$G44,AI$7&lt;$H44),$L44/12*0.5,$H44&lt;AI$7,$L44/12)</f>
        <v>0</v>
      </c>
      <c r="AJ44" s="23" cm="1">
        <f t="array" aca="1" ref="AJ44" ca="1">_xlfn.IFS($F44&lt;=AJ$7,0,$G44&gt;AJ$7,0,AND(AJ$7&gt;$G44,AJ$7&lt;$H44),$L44/12*0.5,$H44&lt;AJ$7,$L44/12)</f>
        <v>0</v>
      </c>
      <c r="AK44" s="23" cm="1">
        <f t="array" aca="1" ref="AK44" ca="1">_xlfn.IFS($F44&lt;=AK$7,0,$G44&gt;AK$7,0,AND(AK$7&gt;$G44,AK$7&lt;$H44),$L44/12*0.5,$H44&lt;AK$7,$L44/12)</f>
        <v>0</v>
      </c>
      <c r="AL44" s="23" cm="1">
        <f t="array" aca="1" ref="AL44" ca="1">_xlfn.IFS($F44&lt;=AL$7,0,$G44&gt;AL$7,0,AND(AL$7&gt;$G44,AL$7&lt;$H44),$L44/12*0.5,$H44&lt;AL$7,$L44/12)</f>
        <v>0</v>
      </c>
      <c r="AM44" s="23" cm="1">
        <f t="array" aca="1" ref="AM44" ca="1">_xlfn.IFS($F44&lt;=AM$7,0,$G44&gt;AM$7,0,AND(AM$7&gt;$G44,AM$7&lt;$H44),$L44/12*0.5,$H44&lt;AM$7,$L44/12)</f>
        <v>0</v>
      </c>
      <c r="AN44" s="23" cm="1">
        <f t="array" aca="1" ref="AN44" ca="1">_xlfn.IFS($F44&lt;=AN$7,0,$G44&gt;AN$7,0,AND(AN$7&gt;$G44,AN$7&lt;$H44),$L44/12*0.5,$H44&lt;AN$7,$L44/12)</f>
        <v>0</v>
      </c>
      <c r="AO44" s="23" cm="1">
        <f t="array" aca="1" ref="AO44" ca="1">_xlfn.IFS($F44&lt;=AO$7,0,$G44&gt;AO$7,0,AND(AO$7&gt;$G44,AO$7&lt;$H44),$N44/12*0.5,$H44&lt;AO$7,$N44/12)</f>
        <v>0</v>
      </c>
      <c r="AP44" s="23" cm="1">
        <f t="array" aca="1" ref="AP44" ca="1">_xlfn.IFS($F44&lt;=AP$7,0,$G44&gt;AP$7,0,AND(AP$7&gt;$G44,AP$7&lt;$H44),$N44/12*0.5,$H44&lt;AP$7,$N44/12)</f>
        <v>0</v>
      </c>
      <c r="AQ44" s="23" cm="1">
        <f t="array" aca="1" ref="AQ44" ca="1">_xlfn.IFS($F44&lt;=AQ$7,0,$G44&gt;AQ$7,0,AND(AQ$7&gt;$G44,AQ$7&lt;$H44),$N44/12*0.5,$H44&lt;AQ$7,$N44/12)</f>
        <v>0</v>
      </c>
      <c r="AR44" s="23" cm="1">
        <f t="array" aca="1" ref="AR44" ca="1">_xlfn.IFS($F44&lt;=AR$7,0,$G44&gt;AR$7,0,AND(AR$7&gt;$G44,AR$7&lt;$H44),$N44/12*0.5,$H44&lt;AR$7,$N44/12)</f>
        <v>0</v>
      </c>
      <c r="AS44" s="23" cm="1">
        <f t="array" aca="1" ref="AS44" ca="1">_xlfn.IFS($F44&lt;=AS$7,0,$G44&gt;AS$7,0,AND(AS$7&gt;$G44,AS$7&lt;$H44),$N44/12*0.5,$H44&lt;AS$7,$N44/12)</f>
        <v>0</v>
      </c>
      <c r="AT44" s="23" cm="1">
        <f t="array" aca="1" ref="AT44" ca="1">_xlfn.IFS($F44&lt;=AT$7,0,$G44&gt;AT$7,0,AND(AT$7&gt;$G44,AT$7&lt;$H44),$N44/12*0.5,$H44&lt;AT$7,$N44/12)</f>
        <v>0</v>
      </c>
      <c r="AU44" s="23" cm="1">
        <f t="array" aca="1" ref="AU44" ca="1">_xlfn.IFS($F44&lt;=AU$7,0,$G44&gt;AU$7,0,AND(AU$7&gt;$G44,AU$7&lt;$H44),$N44/12*0.5,$H44&lt;AU$7,$N44/12)</f>
        <v>0</v>
      </c>
      <c r="AV44" s="23" cm="1">
        <f t="array" aca="1" ref="AV44" ca="1">_xlfn.IFS($F44&lt;=AV$7,0,$G44&gt;AV$7,0,AND(AV$7&gt;$G44,AV$7&lt;$H44),$N44/12*0.5,$H44&lt;AV$7,$N44/12)</f>
        <v>0</v>
      </c>
      <c r="AW44" s="23" cm="1">
        <f t="array" aca="1" ref="AW44" ca="1">_xlfn.IFS($F44&lt;=AW$7,0,$G44&gt;AW$7,0,AND(AW$7&gt;$G44,AW$7&lt;$H44),$N44/12*0.5,$H44&lt;AW$7,$N44/12)</f>
        <v>0</v>
      </c>
      <c r="AX44" s="23" cm="1">
        <f t="array" aca="1" ref="AX44" ca="1">_xlfn.IFS($F44&lt;=AX$7,0,$G44&gt;AX$7,0,AND(AX$7&gt;$G44,AX$7&lt;$H44),$N44/12*0.5,$H44&lt;AX$7,$N44/12)</f>
        <v>0</v>
      </c>
      <c r="AY44" s="23" cm="1">
        <f t="array" aca="1" ref="AY44" ca="1">_xlfn.IFS($F44&lt;=AY$7,0,$G44&gt;AY$7,0,AND(AY$7&gt;$G44,AY$7&lt;$H44),$N44/12*0.5,$H44&lt;AY$7,$N44/12)</f>
        <v>0</v>
      </c>
    </row>
    <row r="45" spans="1:51" ht="13" x14ac:dyDescent="0.15">
      <c r="A45" s="47"/>
      <c r="B45" s="87">
        <v>38</v>
      </c>
      <c r="C45" s="92" t="s">
        <v>30</v>
      </c>
      <c r="D45" s="93" t="s">
        <v>18</v>
      </c>
      <c r="E45" s="111">
        <v>45641</v>
      </c>
      <c r="F45" s="112" t="s">
        <v>7</v>
      </c>
      <c r="G45" s="21">
        <f>E45+'Assumptions (START HERE)'!$C$17</f>
        <v>45821</v>
      </c>
      <c r="H45" s="21">
        <f>E45+'Assumptions (START HERE)'!$C$18</f>
        <v>45911</v>
      </c>
      <c r="I45" s="96"/>
      <c r="J45" s="23" cm="1">
        <f t="array" aca="1" ref="J45" ca="1">IF(ISBLANK(I45),
INDEX('Assumptions (START HERE)'!$B$23:$E$26,
MATCH(MID(CELL("filename",$A$1),FIND("]",CELL("filename",$A$1))+1,255),'Assumptions (START HERE)'!$B$23:$B$26,0),
MATCH(J$3,'Assumptions (START HERE)'!$B$23:$E$23,0)),I45)</f>
        <v>1350</v>
      </c>
      <c r="K45" s="96"/>
      <c r="L45" s="23" cm="1">
        <f t="array" aca="1" ref="L45" ca="1">IF(ISBLANK(K45),
INDEX('Assumptions (START HERE)'!$B$23:$E$26,
MATCH(MID(CELL("filename",$A$1),FIND("]",CELL("filename",$A$1))+1,255),'Assumptions (START HERE)'!$B$23:$B$26,0),
MATCH(L$3,'Assumptions (START HERE)'!$B$23:$E$23,0)),K45)</f>
        <v>1450</v>
      </c>
      <c r="M45" s="96"/>
      <c r="N45" s="23" cm="1">
        <f t="array" aca="1" ref="N45" ca="1">IF(ISBLANK(M45),
INDEX('Assumptions (START HERE)'!$B$23:$E$26,
MATCH(MID(CELL("filename",$A$1),FIND("]",CELL("filename",$A$1))+1,255),'Assumptions (START HERE)'!$B$23:$B$26,0),
MATCH(N$3,'Assumptions (START HERE)'!$B$23:$E$23,0)),M45)</f>
        <v>1550</v>
      </c>
      <c r="P45" s="23" cm="1">
        <f t="array" aca="1" ref="P45" ca="1">_xlfn.IFS($F45&lt;=P$7,0,$G45&gt;P$7,0,AND(P$7&gt;$G45,P$7&lt;$H45),$J45/12*0.5,$H45&lt;P$7,$J45/12)</f>
        <v>0</v>
      </c>
      <c r="Q45" s="23" cm="1">
        <f t="array" aca="1" ref="Q45" ca="1">_xlfn.IFS($F45&lt;=Q$7,0,$G45&gt;Q$7,0,AND(Q$7&gt;$G45,Q$7&lt;$H45),$J45/12*0.5,$H45&lt;Q$7,$J45/12)</f>
        <v>0</v>
      </c>
      <c r="R45" s="23" cm="1">
        <f t="array" aca="1" ref="R45" ca="1">_xlfn.IFS($F45&lt;=R$7,0,$G45&gt;R$7,0,AND(R$7&gt;$G45,R$7&lt;$H45),$J45/12*0.5,$H45&lt;R$7,$J45/12)</f>
        <v>0</v>
      </c>
      <c r="S45" s="23" cm="1">
        <f t="array" aca="1" ref="S45" ca="1">_xlfn.IFS($F45&lt;=S$7,0,$G45&gt;S$7,0,AND(S$7&gt;$G45,S$7&lt;$H45),$J45/12*0.5,$H45&lt;S$7,$J45/12)</f>
        <v>0</v>
      </c>
      <c r="T45" s="23" cm="1">
        <f t="array" aca="1" ref="T45" ca="1">_xlfn.IFS($F45&lt;=T$7,0,$G45&gt;T$7,0,AND(T$7&gt;$G45,T$7&lt;$H45),$J45/12*0.5,$H45&lt;T$7,$J45/12)</f>
        <v>0</v>
      </c>
      <c r="U45" s="23" cm="1">
        <f t="array" aca="1" ref="U45" ca="1">_xlfn.IFS($F45&lt;=U$7,0,$G45&gt;U$7,0,AND(U$7&gt;$G45,U$7&lt;$H45),$J45/12*0.5,$H45&lt;U$7,$J45/12)</f>
        <v>0</v>
      </c>
      <c r="V45" s="23" cm="1">
        <f t="array" aca="1" ref="V45" ca="1">_xlfn.IFS($F45&lt;=V$7,0,$G45&gt;V$7,0,AND(V$7&gt;$G45,V$7&lt;$H45),$J45/12*0.5,$H45&lt;V$7,$J45/12)</f>
        <v>56.25</v>
      </c>
      <c r="W45" s="23" cm="1">
        <f t="array" aca="1" ref="W45" ca="1">_xlfn.IFS($F45&lt;=W$7,0,$G45&gt;W$7,0,AND(W$7&gt;$G45,W$7&lt;$H45),$J45/12*0.5,$H45&lt;W$7,$J45/12)</f>
        <v>56.25</v>
      </c>
      <c r="X45" s="23" cm="1">
        <f t="array" aca="1" ref="X45" ca="1">_xlfn.IFS($F45&lt;=X$7,0,$G45&gt;X$7,0,AND(X$7&gt;$G45,X$7&lt;$H45),$J45/12*0.5,$H45&lt;X$7,$J45/12)</f>
        <v>56.25</v>
      </c>
      <c r="Y45" s="23" cm="1">
        <f t="array" aca="1" ref="Y45" ca="1">_xlfn.IFS($F45&lt;=Y$7,0,$G45&gt;Y$7,0,AND(Y$7&gt;$G45,Y$7&lt;$H45),$J45/12*0.5,$H45&lt;Y$7,$J45/12)</f>
        <v>112.5</v>
      </c>
      <c r="Z45" s="23" cm="1">
        <f t="array" aca="1" ref="Z45" ca="1">_xlfn.IFS($F45&lt;=Z$7,0,$G45&gt;Z$7,0,AND(Z$7&gt;$G45,Z$7&lt;$H45),$J45/12*0.5,$H45&lt;Z$7,$J45/12)</f>
        <v>112.5</v>
      </c>
      <c r="AA45" s="23" cm="1">
        <f t="array" aca="1" ref="AA45" ca="1">_xlfn.IFS($F45&lt;=AA$7,0,$G45&gt;AA$7,0,AND(AA$7&gt;$G45,AA$7&lt;$H45),$J45/12*0.5,$H45&lt;AA$7,$J45/12)</f>
        <v>112.5</v>
      </c>
      <c r="AB45" s="23" cm="1">
        <f t="array" aca="1" ref="AB45" ca="1">_xlfn.IFS($F45&lt;=AB$7,0,$G45&gt;AB$7,0,AND(AB$7&gt;$G45,AB$7&lt;$H45),$J45/12*0.5,$H45&lt;AB$7,$J45/12)</f>
        <v>112.5</v>
      </c>
      <c r="AC45" s="23" cm="1">
        <f t="array" aca="1" ref="AC45" ca="1">_xlfn.IFS($F45&lt;=AC$7,0,$G45&gt;AC$7,0,AND(AC$7&gt;$G45,AC$7&lt;$H45),$L45/12*0.5,$H45&lt;AC$7,$L45/12)</f>
        <v>120.83333333333333</v>
      </c>
      <c r="AD45" s="23" cm="1">
        <f t="array" aca="1" ref="AD45" ca="1">_xlfn.IFS($F45&lt;=AD$7,0,$G45&gt;AD$7,0,AND(AD$7&gt;$G45,AD$7&lt;$H45),$L45/12*0.5,$H45&lt;AD$7,$L45/12)</f>
        <v>120.83333333333333</v>
      </c>
      <c r="AE45" s="23" cm="1">
        <f t="array" aca="1" ref="AE45" ca="1">_xlfn.IFS($F45&lt;=AE$7,0,$G45&gt;AE$7,0,AND(AE$7&gt;$G45,AE$7&lt;$H45),$L45/12*0.5,$H45&lt;AE$7,$L45/12)</f>
        <v>120.83333333333333</v>
      </c>
      <c r="AF45" s="23" cm="1">
        <f t="array" aca="1" ref="AF45" ca="1">_xlfn.IFS($F45&lt;=AF$7,0,$G45&gt;AF$7,0,AND(AF$7&gt;$G45,AF$7&lt;$H45),$L45/12*0.5,$H45&lt;AF$7,$L45/12)</f>
        <v>120.83333333333333</v>
      </c>
      <c r="AG45" s="23" cm="1">
        <f t="array" aca="1" ref="AG45" ca="1">_xlfn.IFS($F45&lt;=AG$7,0,$G45&gt;AG$7,0,AND(AG$7&gt;$G45,AG$7&lt;$H45),$L45/12*0.5,$H45&lt;AG$7,$L45/12)</f>
        <v>120.83333333333333</v>
      </c>
      <c r="AH45" s="23" cm="1">
        <f t="array" aca="1" ref="AH45" ca="1">_xlfn.IFS($F45&lt;=AH$7,0,$G45&gt;AH$7,0,AND(AH$7&gt;$G45,AH$7&lt;$H45),$L45/12*0.5,$H45&lt;AH$7,$L45/12)</f>
        <v>120.83333333333333</v>
      </c>
      <c r="AI45" s="23" cm="1">
        <f t="array" aca="1" ref="AI45" ca="1">_xlfn.IFS($F45&lt;=AI$7,0,$G45&gt;AI$7,0,AND(AI$7&gt;$G45,AI$7&lt;$H45),$L45/12*0.5,$H45&lt;AI$7,$L45/12)</f>
        <v>120.83333333333333</v>
      </c>
      <c r="AJ45" s="23" cm="1">
        <f t="array" aca="1" ref="AJ45" ca="1">_xlfn.IFS($F45&lt;=AJ$7,0,$G45&gt;AJ$7,0,AND(AJ$7&gt;$G45,AJ$7&lt;$H45),$L45/12*0.5,$H45&lt;AJ$7,$L45/12)</f>
        <v>120.83333333333333</v>
      </c>
      <c r="AK45" s="23" cm="1">
        <f t="array" aca="1" ref="AK45" ca="1">_xlfn.IFS($F45&lt;=AK$7,0,$G45&gt;AK$7,0,AND(AK$7&gt;$G45,AK$7&lt;$H45),$L45/12*0.5,$H45&lt;AK$7,$L45/12)</f>
        <v>120.83333333333333</v>
      </c>
      <c r="AL45" s="23" cm="1">
        <f t="array" aca="1" ref="AL45" ca="1">_xlfn.IFS($F45&lt;=AL$7,0,$G45&gt;AL$7,0,AND(AL$7&gt;$G45,AL$7&lt;$H45),$L45/12*0.5,$H45&lt;AL$7,$L45/12)</f>
        <v>120.83333333333333</v>
      </c>
      <c r="AM45" s="23" cm="1">
        <f t="array" aca="1" ref="AM45" ca="1">_xlfn.IFS($F45&lt;=AM$7,0,$G45&gt;AM$7,0,AND(AM$7&gt;$G45,AM$7&lt;$H45),$L45/12*0.5,$H45&lt;AM$7,$L45/12)</f>
        <v>120.83333333333333</v>
      </c>
      <c r="AN45" s="23" cm="1">
        <f t="array" aca="1" ref="AN45" ca="1">_xlfn.IFS($F45&lt;=AN$7,0,$G45&gt;AN$7,0,AND(AN$7&gt;$G45,AN$7&lt;$H45),$L45/12*0.5,$H45&lt;AN$7,$L45/12)</f>
        <v>120.83333333333333</v>
      </c>
      <c r="AO45" s="23" cm="1">
        <f t="array" aca="1" ref="AO45" ca="1">_xlfn.IFS($F45&lt;=AO$7,0,$G45&gt;AO$7,0,AND(AO$7&gt;$G45,AO$7&lt;$H45),$N45/12*0.5,$H45&lt;AO$7,$N45/12)</f>
        <v>129.16666666666666</v>
      </c>
      <c r="AP45" s="23" cm="1">
        <f t="array" aca="1" ref="AP45" ca="1">_xlfn.IFS($F45&lt;=AP$7,0,$G45&gt;AP$7,0,AND(AP$7&gt;$G45,AP$7&lt;$H45),$N45/12*0.5,$H45&lt;AP$7,$N45/12)</f>
        <v>129.16666666666666</v>
      </c>
      <c r="AQ45" s="23" cm="1">
        <f t="array" aca="1" ref="AQ45" ca="1">_xlfn.IFS($F45&lt;=AQ$7,0,$G45&gt;AQ$7,0,AND(AQ$7&gt;$G45,AQ$7&lt;$H45),$N45/12*0.5,$H45&lt;AQ$7,$N45/12)</f>
        <v>129.16666666666666</v>
      </c>
      <c r="AR45" s="23" cm="1">
        <f t="array" aca="1" ref="AR45" ca="1">_xlfn.IFS($F45&lt;=AR$7,0,$G45&gt;AR$7,0,AND(AR$7&gt;$G45,AR$7&lt;$H45),$N45/12*0.5,$H45&lt;AR$7,$N45/12)</f>
        <v>129.16666666666666</v>
      </c>
      <c r="AS45" s="23" cm="1">
        <f t="array" aca="1" ref="AS45" ca="1">_xlfn.IFS($F45&lt;=AS$7,0,$G45&gt;AS$7,0,AND(AS$7&gt;$G45,AS$7&lt;$H45),$N45/12*0.5,$H45&lt;AS$7,$N45/12)</f>
        <v>129.16666666666666</v>
      </c>
      <c r="AT45" s="23" cm="1">
        <f t="array" aca="1" ref="AT45" ca="1">_xlfn.IFS($F45&lt;=AT$7,0,$G45&gt;AT$7,0,AND(AT$7&gt;$G45,AT$7&lt;$H45),$N45/12*0.5,$H45&lt;AT$7,$N45/12)</f>
        <v>129.16666666666666</v>
      </c>
      <c r="AU45" s="23" cm="1">
        <f t="array" aca="1" ref="AU45" ca="1">_xlfn.IFS($F45&lt;=AU$7,0,$G45&gt;AU$7,0,AND(AU$7&gt;$G45,AU$7&lt;$H45),$N45/12*0.5,$H45&lt;AU$7,$N45/12)</f>
        <v>129.16666666666666</v>
      </c>
      <c r="AV45" s="23" cm="1">
        <f t="array" aca="1" ref="AV45" ca="1">_xlfn.IFS($F45&lt;=AV$7,0,$G45&gt;AV$7,0,AND(AV$7&gt;$G45,AV$7&lt;$H45),$N45/12*0.5,$H45&lt;AV$7,$N45/12)</f>
        <v>129.16666666666666</v>
      </c>
      <c r="AW45" s="23" cm="1">
        <f t="array" aca="1" ref="AW45" ca="1">_xlfn.IFS($F45&lt;=AW$7,0,$G45&gt;AW$7,0,AND(AW$7&gt;$G45,AW$7&lt;$H45),$N45/12*0.5,$H45&lt;AW$7,$N45/12)</f>
        <v>129.16666666666666</v>
      </c>
      <c r="AX45" s="23" cm="1">
        <f t="array" aca="1" ref="AX45" ca="1">_xlfn.IFS($F45&lt;=AX$7,0,$G45&gt;AX$7,0,AND(AX$7&gt;$G45,AX$7&lt;$H45),$N45/12*0.5,$H45&lt;AX$7,$N45/12)</f>
        <v>129.16666666666666</v>
      </c>
      <c r="AY45" s="23" cm="1">
        <f t="array" aca="1" ref="AY45" ca="1">_xlfn.IFS($F45&lt;=AY$7,0,$G45&gt;AY$7,0,AND(AY$7&gt;$G45,AY$7&lt;$H45),$N45/12*0.5,$H45&lt;AY$7,$N45/12)</f>
        <v>129.16666666666666</v>
      </c>
    </row>
    <row r="46" spans="1:51" ht="13" x14ac:dyDescent="0.15">
      <c r="A46" s="47"/>
      <c r="B46" s="87">
        <v>39</v>
      </c>
      <c r="C46" s="92" t="s">
        <v>30</v>
      </c>
      <c r="D46" s="95" t="s">
        <v>18</v>
      </c>
      <c r="E46" s="112">
        <v>45641</v>
      </c>
      <c r="F46" s="112" t="s">
        <v>7</v>
      </c>
      <c r="G46" s="21">
        <f>E46+'Assumptions (START HERE)'!$C$17</f>
        <v>45821</v>
      </c>
      <c r="H46" s="21">
        <f>E46+'Assumptions (START HERE)'!$C$18</f>
        <v>45911</v>
      </c>
      <c r="I46" s="96"/>
      <c r="J46" s="23" cm="1">
        <f t="array" aca="1" ref="J46" ca="1">IF(ISBLANK(I46),
INDEX('Assumptions (START HERE)'!$B$23:$E$26,
MATCH(MID(CELL("filename",$A$1),FIND("]",CELL("filename",$A$1))+1,255),'Assumptions (START HERE)'!$B$23:$B$26,0),
MATCH(J$3,'Assumptions (START HERE)'!$B$23:$E$23,0)),I46)</f>
        <v>1350</v>
      </c>
      <c r="K46" s="96"/>
      <c r="L46" s="23" cm="1">
        <f t="array" aca="1" ref="L46" ca="1">IF(ISBLANK(K46),
INDEX('Assumptions (START HERE)'!$B$23:$E$26,
MATCH(MID(CELL("filename",$A$1),FIND("]",CELL("filename",$A$1))+1,255),'Assumptions (START HERE)'!$B$23:$B$26,0),
MATCH(L$3,'Assumptions (START HERE)'!$B$23:$E$23,0)),K46)</f>
        <v>1450</v>
      </c>
      <c r="M46" s="96"/>
      <c r="N46" s="23" cm="1">
        <f t="array" aca="1" ref="N46" ca="1">IF(ISBLANK(M46),
INDEX('Assumptions (START HERE)'!$B$23:$E$26,
MATCH(MID(CELL("filename",$A$1),FIND("]",CELL("filename",$A$1))+1,255),'Assumptions (START HERE)'!$B$23:$B$26,0),
MATCH(N$3,'Assumptions (START HERE)'!$B$23:$E$23,0)),M46)</f>
        <v>1550</v>
      </c>
      <c r="P46" s="23" cm="1">
        <f t="array" aca="1" ref="P46" ca="1">_xlfn.IFS($F46&lt;=P$7,0,$G46&gt;P$7,0,AND(P$7&gt;$G46,P$7&lt;$H46),$J46/12*0.5,$H46&lt;P$7,$J46/12)</f>
        <v>0</v>
      </c>
      <c r="Q46" s="23" cm="1">
        <f t="array" aca="1" ref="Q46" ca="1">_xlfn.IFS($F46&lt;=Q$7,0,$G46&gt;Q$7,0,AND(Q$7&gt;$G46,Q$7&lt;$H46),$J46/12*0.5,$H46&lt;Q$7,$J46/12)</f>
        <v>0</v>
      </c>
      <c r="R46" s="23" cm="1">
        <f t="array" aca="1" ref="R46" ca="1">_xlfn.IFS($F46&lt;=R$7,0,$G46&gt;R$7,0,AND(R$7&gt;$G46,R$7&lt;$H46),$J46/12*0.5,$H46&lt;R$7,$J46/12)</f>
        <v>0</v>
      </c>
      <c r="S46" s="23" cm="1">
        <f t="array" aca="1" ref="S46" ca="1">_xlfn.IFS($F46&lt;=S$7,0,$G46&gt;S$7,0,AND(S$7&gt;$G46,S$7&lt;$H46),$J46/12*0.5,$H46&lt;S$7,$J46/12)</f>
        <v>0</v>
      </c>
      <c r="T46" s="23" cm="1">
        <f t="array" aca="1" ref="T46" ca="1">_xlfn.IFS($F46&lt;=T$7,0,$G46&gt;T$7,0,AND(T$7&gt;$G46,T$7&lt;$H46),$J46/12*0.5,$H46&lt;T$7,$J46/12)</f>
        <v>0</v>
      </c>
      <c r="U46" s="23" cm="1">
        <f t="array" aca="1" ref="U46" ca="1">_xlfn.IFS($F46&lt;=U$7,0,$G46&gt;U$7,0,AND(U$7&gt;$G46,U$7&lt;$H46),$J46/12*0.5,$H46&lt;U$7,$J46/12)</f>
        <v>0</v>
      </c>
      <c r="V46" s="23" cm="1">
        <f t="array" aca="1" ref="V46" ca="1">_xlfn.IFS($F46&lt;=V$7,0,$G46&gt;V$7,0,AND(V$7&gt;$G46,V$7&lt;$H46),$J46/12*0.5,$H46&lt;V$7,$J46/12)</f>
        <v>56.25</v>
      </c>
      <c r="W46" s="23" cm="1">
        <f t="array" aca="1" ref="W46" ca="1">_xlfn.IFS($F46&lt;=W$7,0,$G46&gt;W$7,0,AND(W$7&gt;$G46,W$7&lt;$H46),$J46/12*0.5,$H46&lt;W$7,$J46/12)</f>
        <v>56.25</v>
      </c>
      <c r="X46" s="23" cm="1">
        <f t="array" aca="1" ref="X46" ca="1">_xlfn.IFS($F46&lt;=X$7,0,$G46&gt;X$7,0,AND(X$7&gt;$G46,X$7&lt;$H46),$J46/12*0.5,$H46&lt;X$7,$J46/12)</f>
        <v>56.25</v>
      </c>
      <c r="Y46" s="23" cm="1">
        <f t="array" aca="1" ref="Y46" ca="1">_xlfn.IFS($F46&lt;=Y$7,0,$G46&gt;Y$7,0,AND(Y$7&gt;$G46,Y$7&lt;$H46),$J46/12*0.5,$H46&lt;Y$7,$J46/12)</f>
        <v>112.5</v>
      </c>
      <c r="Z46" s="23" cm="1">
        <f t="array" aca="1" ref="Z46" ca="1">_xlfn.IFS($F46&lt;=Z$7,0,$G46&gt;Z$7,0,AND(Z$7&gt;$G46,Z$7&lt;$H46),$J46/12*0.5,$H46&lt;Z$7,$J46/12)</f>
        <v>112.5</v>
      </c>
      <c r="AA46" s="23" cm="1">
        <f t="array" aca="1" ref="AA46" ca="1">_xlfn.IFS($F46&lt;=AA$7,0,$G46&gt;AA$7,0,AND(AA$7&gt;$G46,AA$7&lt;$H46),$J46/12*0.5,$H46&lt;AA$7,$J46/12)</f>
        <v>112.5</v>
      </c>
      <c r="AB46" s="23" cm="1">
        <f t="array" aca="1" ref="AB46" ca="1">_xlfn.IFS($F46&lt;=AB$7,0,$G46&gt;AB$7,0,AND(AB$7&gt;$G46,AB$7&lt;$H46),$J46/12*0.5,$H46&lt;AB$7,$J46/12)</f>
        <v>112.5</v>
      </c>
      <c r="AC46" s="23" cm="1">
        <f t="array" aca="1" ref="AC46" ca="1">_xlfn.IFS($F46&lt;=AC$7,0,$G46&gt;AC$7,0,AND(AC$7&gt;$G46,AC$7&lt;$H46),$L46/12*0.5,$H46&lt;AC$7,$L46/12)</f>
        <v>120.83333333333333</v>
      </c>
      <c r="AD46" s="23" cm="1">
        <f t="array" aca="1" ref="AD46" ca="1">_xlfn.IFS($F46&lt;=AD$7,0,$G46&gt;AD$7,0,AND(AD$7&gt;$G46,AD$7&lt;$H46),$L46/12*0.5,$H46&lt;AD$7,$L46/12)</f>
        <v>120.83333333333333</v>
      </c>
      <c r="AE46" s="23" cm="1">
        <f t="array" aca="1" ref="AE46" ca="1">_xlfn.IFS($F46&lt;=AE$7,0,$G46&gt;AE$7,0,AND(AE$7&gt;$G46,AE$7&lt;$H46),$L46/12*0.5,$H46&lt;AE$7,$L46/12)</f>
        <v>120.83333333333333</v>
      </c>
      <c r="AF46" s="23" cm="1">
        <f t="array" aca="1" ref="AF46" ca="1">_xlfn.IFS($F46&lt;=AF$7,0,$G46&gt;AF$7,0,AND(AF$7&gt;$G46,AF$7&lt;$H46),$L46/12*0.5,$H46&lt;AF$7,$L46/12)</f>
        <v>120.83333333333333</v>
      </c>
      <c r="AG46" s="23" cm="1">
        <f t="array" aca="1" ref="AG46" ca="1">_xlfn.IFS($F46&lt;=AG$7,0,$G46&gt;AG$7,0,AND(AG$7&gt;$G46,AG$7&lt;$H46),$L46/12*0.5,$H46&lt;AG$7,$L46/12)</f>
        <v>120.83333333333333</v>
      </c>
      <c r="AH46" s="23" cm="1">
        <f t="array" aca="1" ref="AH46" ca="1">_xlfn.IFS($F46&lt;=AH$7,0,$G46&gt;AH$7,0,AND(AH$7&gt;$G46,AH$7&lt;$H46),$L46/12*0.5,$H46&lt;AH$7,$L46/12)</f>
        <v>120.83333333333333</v>
      </c>
      <c r="AI46" s="23" cm="1">
        <f t="array" aca="1" ref="AI46" ca="1">_xlfn.IFS($F46&lt;=AI$7,0,$G46&gt;AI$7,0,AND(AI$7&gt;$G46,AI$7&lt;$H46),$L46/12*0.5,$H46&lt;AI$7,$L46/12)</f>
        <v>120.83333333333333</v>
      </c>
      <c r="AJ46" s="23" cm="1">
        <f t="array" aca="1" ref="AJ46" ca="1">_xlfn.IFS($F46&lt;=AJ$7,0,$G46&gt;AJ$7,0,AND(AJ$7&gt;$G46,AJ$7&lt;$H46),$L46/12*0.5,$H46&lt;AJ$7,$L46/12)</f>
        <v>120.83333333333333</v>
      </c>
      <c r="AK46" s="23" cm="1">
        <f t="array" aca="1" ref="AK46" ca="1">_xlfn.IFS($F46&lt;=AK$7,0,$G46&gt;AK$7,0,AND(AK$7&gt;$G46,AK$7&lt;$H46),$L46/12*0.5,$H46&lt;AK$7,$L46/12)</f>
        <v>120.83333333333333</v>
      </c>
      <c r="AL46" s="23" cm="1">
        <f t="array" aca="1" ref="AL46" ca="1">_xlfn.IFS($F46&lt;=AL$7,0,$G46&gt;AL$7,0,AND(AL$7&gt;$G46,AL$7&lt;$H46),$L46/12*0.5,$H46&lt;AL$7,$L46/12)</f>
        <v>120.83333333333333</v>
      </c>
      <c r="AM46" s="23" cm="1">
        <f t="array" aca="1" ref="AM46" ca="1">_xlfn.IFS($F46&lt;=AM$7,0,$G46&gt;AM$7,0,AND(AM$7&gt;$G46,AM$7&lt;$H46),$L46/12*0.5,$H46&lt;AM$7,$L46/12)</f>
        <v>120.83333333333333</v>
      </c>
      <c r="AN46" s="23" cm="1">
        <f t="array" aca="1" ref="AN46" ca="1">_xlfn.IFS($F46&lt;=AN$7,0,$G46&gt;AN$7,0,AND(AN$7&gt;$G46,AN$7&lt;$H46),$L46/12*0.5,$H46&lt;AN$7,$L46/12)</f>
        <v>120.83333333333333</v>
      </c>
      <c r="AO46" s="23" cm="1">
        <f t="array" aca="1" ref="AO46" ca="1">_xlfn.IFS($F46&lt;=AO$7,0,$G46&gt;AO$7,0,AND(AO$7&gt;$G46,AO$7&lt;$H46),$N46/12*0.5,$H46&lt;AO$7,$N46/12)</f>
        <v>129.16666666666666</v>
      </c>
      <c r="AP46" s="23" cm="1">
        <f t="array" aca="1" ref="AP46" ca="1">_xlfn.IFS($F46&lt;=AP$7,0,$G46&gt;AP$7,0,AND(AP$7&gt;$G46,AP$7&lt;$H46),$N46/12*0.5,$H46&lt;AP$7,$N46/12)</f>
        <v>129.16666666666666</v>
      </c>
      <c r="AQ46" s="23" cm="1">
        <f t="array" aca="1" ref="AQ46" ca="1">_xlfn.IFS($F46&lt;=AQ$7,0,$G46&gt;AQ$7,0,AND(AQ$7&gt;$G46,AQ$7&lt;$H46),$N46/12*0.5,$H46&lt;AQ$7,$N46/12)</f>
        <v>129.16666666666666</v>
      </c>
      <c r="AR46" s="23" cm="1">
        <f t="array" aca="1" ref="AR46" ca="1">_xlfn.IFS($F46&lt;=AR$7,0,$G46&gt;AR$7,0,AND(AR$7&gt;$G46,AR$7&lt;$H46),$N46/12*0.5,$H46&lt;AR$7,$N46/12)</f>
        <v>129.16666666666666</v>
      </c>
      <c r="AS46" s="23" cm="1">
        <f t="array" aca="1" ref="AS46" ca="1">_xlfn.IFS($F46&lt;=AS$7,0,$G46&gt;AS$7,0,AND(AS$7&gt;$G46,AS$7&lt;$H46),$N46/12*0.5,$H46&lt;AS$7,$N46/12)</f>
        <v>129.16666666666666</v>
      </c>
      <c r="AT46" s="23" cm="1">
        <f t="array" aca="1" ref="AT46" ca="1">_xlfn.IFS($F46&lt;=AT$7,0,$G46&gt;AT$7,0,AND(AT$7&gt;$G46,AT$7&lt;$H46),$N46/12*0.5,$H46&lt;AT$7,$N46/12)</f>
        <v>129.16666666666666</v>
      </c>
      <c r="AU46" s="23" cm="1">
        <f t="array" aca="1" ref="AU46" ca="1">_xlfn.IFS($F46&lt;=AU$7,0,$G46&gt;AU$7,0,AND(AU$7&gt;$G46,AU$7&lt;$H46),$N46/12*0.5,$H46&lt;AU$7,$N46/12)</f>
        <v>129.16666666666666</v>
      </c>
      <c r="AV46" s="23" cm="1">
        <f t="array" aca="1" ref="AV46" ca="1">_xlfn.IFS($F46&lt;=AV$7,0,$G46&gt;AV$7,0,AND(AV$7&gt;$G46,AV$7&lt;$H46),$N46/12*0.5,$H46&lt;AV$7,$N46/12)</f>
        <v>129.16666666666666</v>
      </c>
      <c r="AW46" s="23" cm="1">
        <f t="array" aca="1" ref="AW46" ca="1">_xlfn.IFS($F46&lt;=AW$7,0,$G46&gt;AW$7,0,AND(AW$7&gt;$G46,AW$7&lt;$H46),$N46/12*0.5,$H46&lt;AW$7,$N46/12)</f>
        <v>129.16666666666666</v>
      </c>
      <c r="AX46" s="23" cm="1">
        <f t="array" aca="1" ref="AX46" ca="1">_xlfn.IFS($F46&lt;=AX$7,0,$G46&gt;AX$7,0,AND(AX$7&gt;$G46,AX$7&lt;$H46),$N46/12*0.5,$H46&lt;AX$7,$N46/12)</f>
        <v>129.16666666666666</v>
      </c>
      <c r="AY46" s="23" cm="1">
        <f t="array" aca="1" ref="AY46" ca="1">_xlfn.IFS($F46&lt;=AY$7,0,$G46&gt;AY$7,0,AND(AY$7&gt;$G46,AY$7&lt;$H46),$N46/12*0.5,$H46&lt;AY$7,$N46/12)</f>
        <v>129.16666666666666</v>
      </c>
    </row>
    <row r="47" spans="1:51" ht="13" x14ac:dyDescent="0.15">
      <c r="A47" s="47"/>
      <c r="B47" s="87">
        <v>40</v>
      </c>
      <c r="C47" s="92" t="s">
        <v>30</v>
      </c>
      <c r="D47" s="93" t="s">
        <v>14</v>
      </c>
      <c r="E47" s="112">
        <v>45672</v>
      </c>
      <c r="F47" s="112" t="s">
        <v>7</v>
      </c>
      <c r="G47" s="21">
        <f>E47+'Assumptions (START HERE)'!$C$17</f>
        <v>45852</v>
      </c>
      <c r="H47" s="21">
        <f>E47+'Assumptions (START HERE)'!$C$18</f>
        <v>45942</v>
      </c>
      <c r="I47" s="96"/>
      <c r="J47" s="23" cm="1">
        <f t="array" aca="1" ref="J47" ca="1">IF(ISBLANK(I47),
INDEX('Assumptions (START HERE)'!$B$23:$E$26,
MATCH(MID(CELL("filename",$A$1),FIND("]",CELL("filename",$A$1))+1,255),'Assumptions (START HERE)'!$B$23:$B$26,0),
MATCH(J$3,'Assumptions (START HERE)'!$B$23:$E$23,0)),I47)</f>
        <v>1350</v>
      </c>
      <c r="K47" s="96"/>
      <c r="L47" s="23" cm="1">
        <f t="array" aca="1" ref="L47" ca="1">IF(ISBLANK(K47),
INDEX('Assumptions (START HERE)'!$B$23:$E$26,
MATCH(MID(CELL("filename",$A$1),FIND("]",CELL("filename",$A$1))+1,255),'Assumptions (START HERE)'!$B$23:$B$26,0),
MATCH(L$3,'Assumptions (START HERE)'!$B$23:$E$23,0)),K47)</f>
        <v>1450</v>
      </c>
      <c r="M47" s="96"/>
      <c r="N47" s="23" cm="1">
        <f t="array" aca="1" ref="N47" ca="1">IF(ISBLANK(M47),
INDEX('Assumptions (START HERE)'!$B$23:$E$26,
MATCH(MID(CELL("filename",$A$1),FIND("]",CELL("filename",$A$1))+1,255),'Assumptions (START HERE)'!$B$23:$B$26,0),
MATCH(N$3,'Assumptions (START HERE)'!$B$23:$E$23,0)),M47)</f>
        <v>1550</v>
      </c>
      <c r="P47" s="23" cm="1">
        <f t="array" aca="1" ref="P47" ca="1">_xlfn.IFS($F47&lt;=P$7,0,$G47&gt;P$7,0,AND(P$7&gt;$G47,P$7&lt;$H47),$J47/12*0.5,$H47&lt;P$7,$J47/12)</f>
        <v>0</v>
      </c>
      <c r="Q47" s="23" cm="1">
        <f t="array" aca="1" ref="Q47" ca="1">_xlfn.IFS($F47&lt;=Q$7,0,$G47&gt;Q$7,0,AND(Q$7&gt;$G47,Q$7&lt;$H47),$J47/12*0.5,$H47&lt;Q$7,$J47/12)</f>
        <v>0</v>
      </c>
      <c r="R47" s="23" cm="1">
        <f t="array" aca="1" ref="R47" ca="1">_xlfn.IFS($F47&lt;=R$7,0,$G47&gt;R$7,0,AND(R$7&gt;$G47,R$7&lt;$H47),$J47/12*0.5,$H47&lt;R$7,$J47/12)</f>
        <v>0</v>
      </c>
      <c r="S47" s="23" cm="1">
        <f t="array" aca="1" ref="S47" ca="1">_xlfn.IFS($F47&lt;=S$7,0,$G47&gt;S$7,0,AND(S$7&gt;$G47,S$7&lt;$H47),$J47/12*0.5,$H47&lt;S$7,$J47/12)</f>
        <v>0</v>
      </c>
      <c r="T47" s="23" cm="1">
        <f t="array" aca="1" ref="T47" ca="1">_xlfn.IFS($F47&lt;=T$7,0,$G47&gt;T$7,0,AND(T$7&gt;$G47,T$7&lt;$H47),$J47/12*0.5,$H47&lt;T$7,$J47/12)</f>
        <v>0</v>
      </c>
      <c r="U47" s="23" cm="1">
        <f t="array" aca="1" ref="U47" ca="1">_xlfn.IFS($F47&lt;=U$7,0,$G47&gt;U$7,0,AND(U$7&gt;$G47,U$7&lt;$H47),$J47/12*0.5,$H47&lt;U$7,$J47/12)</f>
        <v>0</v>
      </c>
      <c r="V47" s="23" cm="1">
        <f t="array" aca="1" ref="V47" ca="1">_xlfn.IFS($F47&lt;=V$7,0,$G47&gt;V$7,0,AND(V$7&gt;$G47,V$7&lt;$H47),$J47/12*0.5,$H47&lt;V$7,$J47/12)</f>
        <v>0</v>
      </c>
      <c r="W47" s="23" cm="1">
        <f t="array" aca="1" ref="W47" ca="1">_xlfn.IFS($F47&lt;=W$7,0,$G47&gt;W$7,0,AND(W$7&gt;$G47,W$7&lt;$H47),$J47/12*0.5,$H47&lt;W$7,$J47/12)</f>
        <v>56.25</v>
      </c>
      <c r="X47" s="23" cm="1">
        <f t="array" aca="1" ref="X47" ca="1">_xlfn.IFS($F47&lt;=X$7,0,$G47&gt;X$7,0,AND(X$7&gt;$G47,X$7&lt;$H47),$J47/12*0.5,$H47&lt;X$7,$J47/12)</f>
        <v>56.25</v>
      </c>
      <c r="Y47" s="23" cm="1">
        <f t="array" aca="1" ref="Y47" ca="1">_xlfn.IFS($F47&lt;=Y$7,0,$G47&gt;Y$7,0,AND(Y$7&gt;$G47,Y$7&lt;$H47),$J47/12*0.5,$H47&lt;Y$7,$J47/12)</f>
        <v>56.25</v>
      </c>
      <c r="Z47" s="23" cm="1">
        <f t="array" aca="1" ref="Z47" ca="1">_xlfn.IFS($F47&lt;=Z$7,0,$G47&gt;Z$7,0,AND(Z$7&gt;$G47,Z$7&lt;$H47),$J47/12*0.5,$H47&lt;Z$7,$J47/12)</f>
        <v>112.5</v>
      </c>
      <c r="AA47" s="23" cm="1">
        <f t="array" aca="1" ref="AA47" ca="1">_xlfn.IFS($F47&lt;=AA$7,0,$G47&gt;AA$7,0,AND(AA$7&gt;$G47,AA$7&lt;$H47),$J47/12*0.5,$H47&lt;AA$7,$J47/12)</f>
        <v>112.5</v>
      </c>
      <c r="AB47" s="23" cm="1">
        <f t="array" aca="1" ref="AB47" ca="1">_xlfn.IFS($F47&lt;=AB$7,0,$G47&gt;AB$7,0,AND(AB$7&gt;$G47,AB$7&lt;$H47),$J47/12*0.5,$H47&lt;AB$7,$J47/12)</f>
        <v>112.5</v>
      </c>
      <c r="AC47" s="23" cm="1">
        <f t="array" aca="1" ref="AC47" ca="1">_xlfn.IFS($F47&lt;=AC$7,0,$G47&gt;AC$7,0,AND(AC$7&gt;$G47,AC$7&lt;$H47),$L47/12*0.5,$H47&lt;AC$7,$L47/12)</f>
        <v>120.83333333333333</v>
      </c>
      <c r="AD47" s="23" cm="1">
        <f t="array" aca="1" ref="AD47" ca="1">_xlfn.IFS($F47&lt;=AD$7,0,$G47&gt;AD$7,0,AND(AD$7&gt;$G47,AD$7&lt;$H47),$L47/12*0.5,$H47&lt;AD$7,$L47/12)</f>
        <v>120.83333333333333</v>
      </c>
      <c r="AE47" s="23" cm="1">
        <f t="array" aca="1" ref="AE47" ca="1">_xlfn.IFS($F47&lt;=AE$7,0,$G47&gt;AE$7,0,AND(AE$7&gt;$G47,AE$7&lt;$H47),$L47/12*0.5,$H47&lt;AE$7,$L47/12)</f>
        <v>120.83333333333333</v>
      </c>
      <c r="AF47" s="23" cm="1">
        <f t="array" aca="1" ref="AF47" ca="1">_xlfn.IFS($F47&lt;=AF$7,0,$G47&gt;AF$7,0,AND(AF$7&gt;$G47,AF$7&lt;$H47),$L47/12*0.5,$H47&lt;AF$7,$L47/12)</f>
        <v>120.83333333333333</v>
      </c>
      <c r="AG47" s="23" cm="1">
        <f t="array" aca="1" ref="AG47" ca="1">_xlfn.IFS($F47&lt;=AG$7,0,$G47&gt;AG$7,0,AND(AG$7&gt;$G47,AG$7&lt;$H47),$L47/12*0.5,$H47&lt;AG$7,$L47/12)</f>
        <v>120.83333333333333</v>
      </c>
      <c r="AH47" s="23" cm="1">
        <f t="array" aca="1" ref="AH47" ca="1">_xlfn.IFS($F47&lt;=AH$7,0,$G47&gt;AH$7,0,AND(AH$7&gt;$G47,AH$7&lt;$H47),$L47/12*0.5,$H47&lt;AH$7,$L47/12)</f>
        <v>120.83333333333333</v>
      </c>
      <c r="AI47" s="23" cm="1">
        <f t="array" aca="1" ref="AI47" ca="1">_xlfn.IFS($F47&lt;=AI$7,0,$G47&gt;AI$7,0,AND(AI$7&gt;$G47,AI$7&lt;$H47),$L47/12*0.5,$H47&lt;AI$7,$L47/12)</f>
        <v>120.83333333333333</v>
      </c>
      <c r="AJ47" s="23" cm="1">
        <f t="array" aca="1" ref="AJ47" ca="1">_xlfn.IFS($F47&lt;=AJ$7,0,$G47&gt;AJ$7,0,AND(AJ$7&gt;$G47,AJ$7&lt;$H47),$L47/12*0.5,$H47&lt;AJ$7,$L47/12)</f>
        <v>120.83333333333333</v>
      </c>
      <c r="AK47" s="23" cm="1">
        <f t="array" aca="1" ref="AK47" ca="1">_xlfn.IFS($F47&lt;=AK$7,0,$G47&gt;AK$7,0,AND(AK$7&gt;$G47,AK$7&lt;$H47),$L47/12*0.5,$H47&lt;AK$7,$L47/12)</f>
        <v>120.83333333333333</v>
      </c>
      <c r="AL47" s="23" cm="1">
        <f t="array" aca="1" ref="AL47" ca="1">_xlfn.IFS($F47&lt;=AL$7,0,$G47&gt;AL$7,0,AND(AL$7&gt;$G47,AL$7&lt;$H47),$L47/12*0.5,$H47&lt;AL$7,$L47/12)</f>
        <v>120.83333333333333</v>
      </c>
      <c r="AM47" s="23" cm="1">
        <f t="array" aca="1" ref="AM47" ca="1">_xlfn.IFS($F47&lt;=AM$7,0,$G47&gt;AM$7,0,AND(AM$7&gt;$G47,AM$7&lt;$H47),$L47/12*0.5,$H47&lt;AM$7,$L47/12)</f>
        <v>120.83333333333333</v>
      </c>
      <c r="AN47" s="23" cm="1">
        <f t="array" aca="1" ref="AN47" ca="1">_xlfn.IFS($F47&lt;=AN$7,0,$G47&gt;AN$7,0,AND(AN$7&gt;$G47,AN$7&lt;$H47),$L47/12*0.5,$H47&lt;AN$7,$L47/12)</f>
        <v>120.83333333333333</v>
      </c>
      <c r="AO47" s="23" cm="1">
        <f t="array" aca="1" ref="AO47" ca="1">_xlfn.IFS($F47&lt;=AO$7,0,$G47&gt;AO$7,0,AND(AO$7&gt;$G47,AO$7&lt;$H47),$N47/12*0.5,$H47&lt;AO$7,$N47/12)</f>
        <v>129.16666666666666</v>
      </c>
      <c r="AP47" s="23" cm="1">
        <f t="array" aca="1" ref="AP47" ca="1">_xlfn.IFS($F47&lt;=AP$7,0,$G47&gt;AP$7,0,AND(AP$7&gt;$G47,AP$7&lt;$H47),$N47/12*0.5,$H47&lt;AP$7,$N47/12)</f>
        <v>129.16666666666666</v>
      </c>
      <c r="AQ47" s="23" cm="1">
        <f t="array" aca="1" ref="AQ47" ca="1">_xlfn.IFS($F47&lt;=AQ$7,0,$G47&gt;AQ$7,0,AND(AQ$7&gt;$G47,AQ$7&lt;$H47),$N47/12*0.5,$H47&lt;AQ$7,$N47/12)</f>
        <v>129.16666666666666</v>
      </c>
      <c r="AR47" s="23" cm="1">
        <f t="array" aca="1" ref="AR47" ca="1">_xlfn.IFS($F47&lt;=AR$7,0,$G47&gt;AR$7,0,AND(AR$7&gt;$G47,AR$7&lt;$H47),$N47/12*0.5,$H47&lt;AR$7,$N47/12)</f>
        <v>129.16666666666666</v>
      </c>
      <c r="AS47" s="23" cm="1">
        <f t="array" aca="1" ref="AS47" ca="1">_xlfn.IFS($F47&lt;=AS$7,0,$G47&gt;AS$7,0,AND(AS$7&gt;$G47,AS$7&lt;$H47),$N47/12*0.5,$H47&lt;AS$7,$N47/12)</f>
        <v>129.16666666666666</v>
      </c>
      <c r="AT47" s="23" cm="1">
        <f t="array" aca="1" ref="AT47" ca="1">_xlfn.IFS($F47&lt;=AT$7,0,$G47&gt;AT$7,0,AND(AT$7&gt;$G47,AT$7&lt;$H47),$N47/12*0.5,$H47&lt;AT$7,$N47/12)</f>
        <v>129.16666666666666</v>
      </c>
      <c r="AU47" s="23" cm="1">
        <f t="array" aca="1" ref="AU47" ca="1">_xlfn.IFS($F47&lt;=AU$7,0,$G47&gt;AU$7,0,AND(AU$7&gt;$G47,AU$7&lt;$H47),$N47/12*0.5,$H47&lt;AU$7,$N47/12)</f>
        <v>129.16666666666666</v>
      </c>
      <c r="AV47" s="23" cm="1">
        <f t="array" aca="1" ref="AV47" ca="1">_xlfn.IFS($F47&lt;=AV$7,0,$G47&gt;AV$7,0,AND(AV$7&gt;$G47,AV$7&lt;$H47),$N47/12*0.5,$H47&lt;AV$7,$N47/12)</f>
        <v>129.16666666666666</v>
      </c>
      <c r="AW47" s="23" cm="1">
        <f t="array" aca="1" ref="AW47" ca="1">_xlfn.IFS($F47&lt;=AW$7,0,$G47&gt;AW$7,0,AND(AW$7&gt;$G47,AW$7&lt;$H47),$N47/12*0.5,$H47&lt;AW$7,$N47/12)</f>
        <v>129.16666666666666</v>
      </c>
      <c r="AX47" s="23" cm="1">
        <f t="array" aca="1" ref="AX47" ca="1">_xlfn.IFS($F47&lt;=AX$7,0,$G47&gt;AX$7,0,AND(AX$7&gt;$G47,AX$7&lt;$H47),$N47/12*0.5,$H47&lt;AX$7,$N47/12)</f>
        <v>129.16666666666666</v>
      </c>
      <c r="AY47" s="23" cm="1">
        <f t="array" aca="1" ref="AY47" ca="1">_xlfn.IFS($F47&lt;=AY$7,0,$G47&gt;AY$7,0,AND(AY$7&gt;$G47,AY$7&lt;$H47),$N47/12*0.5,$H47&lt;AY$7,$N47/12)</f>
        <v>129.16666666666666</v>
      </c>
    </row>
    <row r="48" spans="1:51" ht="13" x14ac:dyDescent="0.15">
      <c r="A48" s="47"/>
      <c r="B48" s="87">
        <v>41</v>
      </c>
      <c r="C48" s="92" t="s">
        <v>30</v>
      </c>
      <c r="D48" s="93" t="s">
        <v>14</v>
      </c>
      <c r="E48" s="112">
        <v>45672</v>
      </c>
      <c r="F48" s="112" t="s">
        <v>7</v>
      </c>
      <c r="G48" s="21">
        <f>E48+'Assumptions (START HERE)'!$C$17</f>
        <v>45852</v>
      </c>
      <c r="H48" s="21">
        <f>E48+'Assumptions (START HERE)'!$C$18</f>
        <v>45942</v>
      </c>
      <c r="I48" s="96"/>
      <c r="J48" s="23" cm="1">
        <f t="array" aca="1" ref="J48" ca="1">IF(ISBLANK(I48),
INDEX('Assumptions (START HERE)'!$B$23:$E$26,
MATCH(MID(CELL("filename",$A$1),FIND("]",CELL("filename",$A$1))+1,255),'Assumptions (START HERE)'!$B$23:$B$26,0),
MATCH(J$3,'Assumptions (START HERE)'!$B$23:$E$23,0)),I48)</f>
        <v>1350</v>
      </c>
      <c r="K48" s="96"/>
      <c r="L48" s="23" cm="1">
        <f t="array" aca="1" ref="L48" ca="1">IF(ISBLANK(K48),
INDEX('Assumptions (START HERE)'!$B$23:$E$26,
MATCH(MID(CELL("filename",$A$1),FIND("]",CELL("filename",$A$1))+1,255),'Assumptions (START HERE)'!$B$23:$B$26,0),
MATCH(L$3,'Assumptions (START HERE)'!$B$23:$E$23,0)),K48)</f>
        <v>1450</v>
      </c>
      <c r="M48" s="96"/>
      <c r="N48" s="23" cm="1">
        <f t="array" aca="1" ref="N48" ca="1">IF(ISBLANK(M48),
INDEX('Assumptions (START HERE)'!$B$23:$E$26,
MATCH(MID(CELL("filename",$A$1),FIND("]",CELL("filename",$A$1))+1,255),'Assumptions (START HERE)'!$B$23:$B$26,0),
MATCH(N$3,'Assumptions (START HERE)'!$B$23:$E$23,0)),M48)</f>
        <v>1550</v>
      </c>
      <c r="P48" s="23" cm="1">
        <f t="array" aca="1" ref="P48" ca="1">_xlfn.IFS($F48&lt;=P$7,0,$G48&gt;P$7,0,AND(P$7&gt;$G48,P$7&lt;$H48),$J48/12*0.5,$H48&lt;P$7,$J48/12)</f>
        <v>0</v>
      </c>
      <c r="Q48" s="23" cm="1">
        <f t="array" aca="1" ref="Q48" ca="1">_xlfn.IFS($F48&lt;=Q$7,0,$G48&gt;Q$7,0,AND(Q$7&gt;$G48,Q$7&lt;$H48),$J48/12*0.5,$H48&lt;Q$7,$J48/12)</f>
        <v>0</v>
      </c>
      <c r="R48" s="23" cm="1">
        <f t="array" aca="1" ref="R48" ca="1">_xlfn.IFS($F48&lt;=R$7,0,$G48&gt;R$7,0,AND(R$7&gt;$G48,R$7&lt;$H48),$J48/12*0.5,$H48&lt;R$7,$J48/12)</f>
        <v>0</v>
      </c>
      <c r="S48" s="23" cm="1">
        <f t="array" aca="1" ref="S48" ca="1">_xlfn.IFS($F48&lt;=S$7,0,$G48&gt;S$7,0,AND(S$7&gt;$G48,S$7&lt;$H48),$J48/12*0.5,$H48&lt;S$7,$J48/12)</f>
        <v>0</v>
      </c>
      <c r="T48" s="23" cm="1">
        <f t="array" aca="1" ref="T48" ca="1">_xlfn.IFS($F48&lt;=T$7,0,$G48&gt;T$7,0,AND(T$7&gt;$G48,T$7&lt;$H48),$J48/12*0.5,$H48&lt;T$7,$J48/12)</f>
        <v>0</v>
      </c>
      <c r="U48" s="23" cm="1">
        <f t="array" aca="1" ref="U48" ca="1">_xlfn.IFS($F48&lt;=U$7,0,$G48&gt;U$7,0,AND(U$7&gt;$G48,U$7&lt;$H48),$J48/12*0.5,$H48&lt;U$7,$J48/12)</f>
        <v>0</v>
      </c>
      <c r="V48" s="23" cm="1">
        <f t="array" aca="1" ref="V48" ca="1">_xlfn.IFS($F48&lt;=V$7,0,$G48&gt;V$7,0,AND(V$7&gt;$G48,V$7&lt;$H48),$J48/12*0.5,$H48&lt;V$7,$J48/12)</f>
        <v>0</v>
      </c>
      <c r="W48" s="23" cm="1">
        <f t="array" aca="1" ref="W48" ca="1">_xlfn.IFS($F48&lt;=W$7,0,$G48&gt;W$7,0,AND(W$7&gt;$G48,W$7&lt;$H48),$J48/12*0.5,$H48&lt;W$7,$J48/12)</f>
        <v>56.25</v>
      </c>
      <c r="X48" s="23" cm="1">
        <f t="array" aca="1" ref="X48" ca="1">_xlfn.IFS($F48&lt;=X$7,0,$G48&gt;X$7,0,AND(X$7&gt;$G48,X$7&lt;$H48),$J48/12*0.5,$H48&lt;X$7,$J48/12)</f>
        <v>56.25</v>
      </c>
      <c r="Y48" s="23" cm="1">
        <f t="array" aca="1" ref="Y48" ca="1">_xlfn.IFS($F48&lt;=Y$7,0,$G48&gt;Y$7,0,AND(Y$7&gt;$G48,Y$7&lt;$H48),$J48/12*0.5,$H48&lt;Y$7,$J48/12)</f>
        <v>56.25</v>
      </c>
      <c r="Z48" s="23" cm="1">
        <f t="array" aca="1" ref="Z48" ca="1">_xlfn.IFS($F48&lt;=Z$7,0,$G48&gt;Z$7,0,AND(Z$7&gt;$G48,Z$7&lt;$H48),$J48/12*0.5,$H48&lt;Z$7,$J48/12)</f>
        <v>112.5</v>
      </c>
      <c r="AA48" s="23" cm="1">
        <f t="array" aca="1" ref="AA48" ca="1">_xlfn.IFS($F48&lt;=AA$7,0,$G48&gt;AA$7,0,AND(AA$7&gt;$G48,AA$7&lt;$H48),$J48/12*0.5,$H48&lt;AA$7,$J48/12)</f>
        <v>112.5</v>
      </c>
      <c r="AB48" s="23" cm="1">
        <f t="array" aca="1" ref="AB48" ca="1">_xlfn.IFS($F48&lt;=AB$7,0,$G48&gt;AB$7,0,AND(AB$7&gt;$G48,AB$7&lt;$H48),$J48/12*0.5,$H48&lt;AB$7,$J48/12)</f>
        <v>112.5</v>
      </c>
      <c r="AC48" s="23" cm="1">
        <f t="array" aca="1" ref="AC48" ca="1">_xlfn.IFS($F48&lt;=AC$7,0,$G48&gt;AC$7,0,AND(AC$7&gt;$G48,AC$7&lt;$H48),$L48/12*0.5,$H48&lt;AC$7,$L48/12)</f>
        <v>120.83333333333333</v>
      </c>
      <c r="AD48" s="23" cm="1">
        <f t="array" aca="1" ref="AD48" ca="1">_xlfn.IFS($F48&lt;=AD$7,0,$G48&gt;AD$7,0,AND(AD$7&gt;$G48,AD$7&lt;$H48),$L48/12*0.5,$H48&lt;AD$7,$L48/12)</f>
        <v>120.83333333333333</v>
      </c>
      <c r="AE48" s="23" cm="1">
        <f t="array" aca="1" ref="AE48" ca="1">_xlfn.IFS($F48&lt;=AE$7,0,$G48&gt;AE$7,0,AND(AE$7&gt;$G48,AE$7&lt;$H48),$L48/12*0.5,$H48&lt;AE$7,$L48/12)</f>
        <v>120.83333333333333</v>
      </c>
      <c r="AF48" s="23" cm="1">
        <f t="array" aca="1" ref="AF48" ca="1">_xlfn.IFS($F48&lt;=AF$7,0,$G48&gt;AF$7,0,AND(AF$7&gt;$G48,AF$7&lt;$H48),$L48/12*0.5,$H48&lt;AF$7,$L48/12)</f>
        <v>120.83333333333333</v>
      </c>
      <c r="AG48" s="23" cm="1">
        <f t="array" aca="1" ref="AG48" ca="1">_xlfn.IFS($F48&lt;=AG$7,0,$G48&gt;AG$7,0,AND(AG$7&gt;$G48,AG$7&lt;$H48),$L48/12*0.5,$H48&lt;AG$7,$L48/12)</f>
        <v>120.83333333333333</v>
      </c>
      <c r="AH48" s="23" cm="1">
        <f t="array" aca="1" ref="AH48" ca="1">_xlfn.IFS($F48&lt;=AH$7,0,$G48&gt;AH$7,0,AND(AH$7&gt;$G48,AH$7&lt;$H48),$L48/12*0.5,$H48&lt;AH$7,$L48/12)</f>
        <v>120.83333333333333</v>
      </c>
      <c r="AI48" s="23" cm="1">
        <f t="array" aca="1" ref="AI48" ca="1">_xlfn.IFS($F48&lt;=AI$7,0,$G48&gt;AI$7,0,AND(AI$7&gt;$G48,AI$7&lt;$H48),$L48/12*0.5,$H48&lt;AI$7,$L48/12)</f>
        <v>120.83333333333333</v>
      </c>
      <c r="AJ48" s="23" cm="1">
        <f t="array" aca="1" ref="AJ48" ca="1">_xlfn.IFS($F48&lt;=AJ$7,0,$G48&gt;AJ$7,0,AND(AJ$7&gt;$G48,AJ$7&lt;$H48),$L48/12*0.5,$H48&lt;AJ$7,$L48/12)</f>
        <v>120.83333333333333</v>
      </c>
      <c r="AK48" s="23" cm="1">
        <f t="array" aca="1" ref="AK48" ca="1">_xlfn.IFS($F48&lt;=AK$7,0,$G48&gt;AK$7,0,AND(AK$7&gt;$G48,AK$7&lt;$H48),$L48/12*0.5,$H48&lt;AK$7,$L48/12)</f>
        <v>120.83333333333333</v>
      </c>
      <c r="AL48" s="23" cm="1">
        <f t="array" aca="1" ref="AL48" ca="1">_xlfn.IFS($F48&lt;=AL$7,0,$G48&gt;AL$7,0,AND(AL$7&gt;$G48,AL$7&lt;$H48),$L48/12*0.5,$H48&lt;AL$7,$L48/12)</f>
        <v>120.83333333333333</v>
      </c>
      <c r="AM48" s="23" cm="1">
        <f t="array" aca="1" ref="AM48" ca="1">_xlfn.IFS($F48&lt;=AM$7,0,$G48&gt;AM$7,0,AND(AM$7&gt;$G48,AM$7&lt;$H48),$L48/12*0.5,$H48&lt;AM$7,$L48/12)</f>
        <v>120.83333333333333</v>
      </c>
      <c r="AN48" s="23" cm="1">
        <f t="array" aca="1" ref="AN48" ca="1">_xlfn.IFS($F48&lt;=AN$7,0,$G48&gt;AN$7,0,AND(AN$7&gt;$G48,AN$7&lt;$H48),$L48/12*0.5,$H48&lt;AN$7,$L48/12)</f>
        <v>120.83333333333333</v>
      </c>
      <c r="AO48" s="23" cm="1">
        <f t="array" aca="1" ref="AO48" ca="1">_xlfn.IFS($F48&lt;=AO$7,0,$G48&gt;AO$7,0,AND(AO$7&gt;$G48,AO$7&lt;$H48),$N48/12*0.5,$H48&lt;AO$7,$N48/12)</f>
        <v>129.16666666666666</v>
      </c>
      <c r="AP48" s="23" cm="1">
        <f t="array" aca="1" ref="AP48" ca="1">_xlfn.IFS($F48&lt;=AP$7,0,$G48&gt;AP$7,0,AND(AP$7&gt;$G48,AP$7&lt;$H48),$N48/12*0.5,$H48&lt;AP$7,$N48/12)</f>
        <v>129.16666666666666</v>
      </c>
      <c r="AQ48" s="23" cm="1">
        <f t="array" aca="1" ref="AQ48" ca="1">_xlfn.IFS($F48&lt;=AQ$7,0,$G48&gt;AQ$7,0,AND(AQ$7&gt;$G48,AQ$7&lt;$H48),$N48/12*0.5,$H48&lt;AQ$7,$N48/12)</f>
        <v>129.16666666666666</v>
      </c>
      <c r="AR48" s="23" cm="1">
        <f t="array" aca="1" ref="AR48" ca="1">_xlfn.IFS($F48&lt;=AR$7,0,$G48&gt;AR$7,0,AND(AR$7&gt;$G48,AR$7&lt;$H48),$N48/12*0.5,$H48&lt;AR$7,$N48/12)</f>
        <v>129.16666666666666</v>
      </c>
      <c r="AS48" s="23" cm="1">
        <f t="array" aca="1" ref="AS48" ca="1">_xlfn.IFS($F48&lt;=AS$7,0,$G48&gt;AS$7,0,AND(AS$7&gt;$G48,AS$7&lt;$H48),$N48/12*0.5,$H48&lt;AS$7,$N48/12)</f>
        <v>129.16666666666666</v>
      </c>
      <c r="AT48" s="23" cm="1">
        <f t="array" aca="1" ref="AT48" ca="1">_xlfn.IFS($F48&lt;=AT$7,0,$G48&gt;AT$7,0,AND(AT$7&gt;$G48,AT$7&lt;$H48),$N48/12*0.5,$H48&lt;AT$7,$N48/12)</f>
        <v>129.16666666666666</v>
      </c>
      <c r="AU48" s="23" cm="1">
        <f t="array" aca="1" ref="AU48" ca="1">_xlfn.IFS($F48&lt;=AU$7,0,$G48&gt;AU$7,0,AND(AU$7&gt;$G48,AU$7&lt;$H48),$N48/12*0.5,$H48&lt;AU$7,$N48/12)</f>
        <v>129.16666666666666</v>
      </c>
      <c r="AV48" s="23" cm="1">
        <f t="array" aca="1" ref="AV48" ca="1">_xlfn.IFS($F48&lt;=AV$7,0,$G48&gt;AV$7,0,AND(AV$7&gt;$G48,AV$7&lt;$H48),$N48/12*0.5,$H48&lt;AV$7,$N48/12)</f>
        <v>129.16666666666666</v>
      </c>
      <c r="AW48" s="23" cm="1">
        <f t="array" aca="1" ref="AW48" ca="1">_xlfn.IFS($F48&lt;=AW$7,0,$G48&gt;AW$7,0,AND(AW$7&gt;$G48,AW$7&lt;$H48),$N48/12*0.5,$H48&lt;AW$7,$N48/12)</f>
        <v>129.16666666666666</v>
      </c>
      <c r="AX48" s="23" cm="1">
        <f t="array" aca="1" ref="AX48" ca="1">_xlfn.IFS($F48&lt;=AX$7,0,$G48&gt;AX$7,0,AND(AX$7&gt;$G48,AX$7&lt;$H48),$N48/12*0.5,$H48&lt;AX$7,$N48/12)</f>
        <v>129.16666666666666</v>
      </c>
      <c r="AY48" s="23" cm="1">
        <f t="array" aca="1" ref="AY48" ca="1">_xlfn.IFS($F48&lt;=AY$7,0,$G48&gt;AY$7,0,AND(AY$7&gt;$G48,AY$7&lt;$H48),$N48/12*0.5,$H48&lt;AY$7,$N48/12)</f>
        <v>129.16666666666666</v>
      </c>
    </row>
    <row r="49" spans="1:51" ht="13" x14ac:dyDescent="0.15">
      <c r="A49" s="47"/>
      <c r="B49" s="87">
        <v>42</v>
      </c>
      <c r="C49" s="92" t="s">
        <v>30</v>
      </c>
      <c r="D49" s="93" t="s">
        <v>13</v>
      </c>
      <c r="E49" s="112">
        <v>45672</v>
      </c>
      <c r="F49" s="112" t="s">
        <v>7</v>
      </c>
      <c r="G49" s="21">
        <f>E49+'Assumptions (START HERE)'!$C$17</f>
        <v>45852</v>
      </c>
      <c r="H49" s="21">
        <f>E49+'Assumptions (START HERE)'!$C$18</f>
        <v>45942</v>
      </c>
      <c r="I49" s="96"/>
      <c r="J49" s="23" cm="1">
        <f t="array" aca="1" ref="J49" ca="1">IF(ISBLANK(I49),
INDEX('Assumptions (START HERE)'!$B$23:$E$26,
MATCH(MID(CELL("filename",$A$1),FIND("]",CELL("filename",$A$1))+1,255),'Assumptions (START HERE)'!$B$23:$B$26,0),
MATCH(J$3,'Assumptions (START HERE)'!$B$23:$E$23,0)),I49)</f>
        <v>1350</v>
      </c>
      <c r="K49" s="96"/>
      <c r="L49" s="23" cm="1">
        <f t="array" aca="1" ref="L49" ca="1">IF(ISBLANK(K49),
INDEX('Assumptions (START HERE)'!$B$23:$E$26,
MATCH(MID(CELL("filename",$A$1),FIND("]",CELL("filename",$A$1))+1,255),'Assumptions (START HERE)'!$B$23:$B$26,0),
MATCH(L$3,'Assumptions (START HERE)'!$B$23:$E$23,0)),K49)</f>
        <v>1450</v>
      </c>
      <c r="M49" s="96"/>
      <c r="N49" s="23" cm="1">
        <f t="array" aca="1" ref="N49" ca="1">IF(ISBLANK(M49),
INDEX('Assumptions (START HERE)'!$B$23:$E$26,
MATCH(MID(CELL("filename",$A$1),FIND("]",CELL("filename",$A$1))+1,255),'Assumptions (START HERE)'!$B$23:$B$26,0),
MATCH(N$3,'Assumptions (START HERE)'!$B$23:$E$23,0)),M49)</f>
        <v>1550</v>
      </c>
      <c r="P49" s="23" cm="1">
        <f t="array" aca="1" ref="P49" ca="1">_xlfn.IFS($F49&lt;=P$7,0,$G49&gt;P$7,0,AND(P$7&gt;$G49,P$7&lt;$H49),$J49/12*0.5,$H49&lt;P$7,$J49/12)</f>
        <v>0</v>
      </c>
      <c r="Q49" s="23" cm="1">
        <f t="array" aca="1" ref="Q49" ca="1">_xlfn.IFS($F49&lt;=Q$7,0,$G49&gt;Q$7,0,AND(Q$7&gt;$G49,Q$7&lt;$H49),$J49/12*0.5,$H49&lt;Q$7,$J49/12)</f>
        <v>0</v>
      </c>
      <c r="R49" s="23" cm="1">
        <f t="array" aca="1" ref="R49" ca="1">_xlfn.IFS($F49&lt;=R$7,0,$G49&gt;R$7,0,AND(R$7&gt;$G49,R$7&lt;$H49),$J49/12*0.5,$H49&lt;R$7,$J49/12)</f>
        <v>0</v>
      </c>
      <c r="S49" s="23" cm="1">
        <f t="array" aca="1" ref="S49" ca="1">_xlfn.IFS($F49&lt;=S$7,0,$G49&gt;S$7,0,AND(S$7&gt;$G49,S$7&lt;$H49),$J49/12*0.5,$H49&lt;S$7,$J49/12)</f>
        <v>0</v>
      </c>
      <c r="T49" s="23" cm="1">
        <f t="array" aca="1" ref="T49" ca="1">_xlfn.IFS($F49&lt;=T$7,0,$G49&gt;T$7,0,AND(T$7&gt;$G49,T$7&lt;$H49),$J49/12*0.5,$H49&lt;T$7,$J49/12)</f>
        <v>0</v>
      </c>
      <c r="U49" s="23" cm="1">
        <f t="array" aca="1" ref="U49" ca="1">_xlfn.IFS($F49&lt;=U$7,0,$G49&gt;U$7,0,AND(U$7&gt;$G49,U$7&lt;$H49),$J49/12*0.5,$H49&lt;U$7,$J49/12)</f>
        <v>0</v>
      </c>
      <c r="V49" s="23" cm="1">
        <f t="array" aca="1" ref="V49" ca="1">_xlfn.IFS($F49&lt;=V$7,0,$G49&gt;V$7,0,AND(V$7&gt;$G49,V$7&lt;$H49),$J49/12*0.5,$H49&lt;V$7,$J49/12)</f>
        <v>0</v>
      </c>
      <c r="W49" s="23" cm="1">
        <f t="array" aca="1" ref="W49" ca="1">_xlfn.IFS($F49&lt;=W$7,0,$G49&gt;W$7,0,AND(W$7&gt;$G49,W$7&lt;$H49),$J49/12*0.5,$H49&lt;W$7,$J49/12)</f>
        <v>56.25</v>
      </c>
      <c r="X49" s="23" cm="1">
        <f t="array" aca="1" ref="X49" ca="1">_xlfn.IFS($F49&lt;=X$7,0,$G49&gt;X$7,0,AND(X$7&gt;$G49,X$7&lt;$H49),$J49/12*0.5,$H49&lt;X$7,$J49/12)</f>
        <v>56.25</v>
      </c>
      <c r="Y49" s="23" cm="1">
        <f t="array" aca="1" ref="Y49" ca="1">_xlfn.IFS($F49&lt;=Y$7,0,$G49&gt;Y$7,0,AND(Y$7&gt;$G49,Y$7&lt;$H49),$J49/12*0.5,$H49&lt;Y$7,$J49/12)</f>
        <v>56.25</v>
      </c>
      <c r="Z49" s="23" cm="1">
        <f t="array" aca="1" ref="Z49" ca="1">_xlfn.IFS($F49&lt;=Z$7,0,$G49&gt;Z$7,0,AND(Z$7&gt;$G49,Z$7&lt;$H49),$J49/12*0.5,$H49&lt;Z$7,$J49/12)</f>
        <v>112.5</v>
      </c>
      <c r="AA49" s="23" cm="1">
        <f t="array" aca="1" ref="AA49" ca="1">_xlfn.IFS($F49&lt;=AA$7,0,$G49&gt;AA$7,0,AND(AA$7&gt;$G49,AA$7&lt;$H49),$J49/12*0.5,$H49&lt;AA$7,$J49/12)</f>
        <v>112.5</v>
      </c>
      <c r="AB49" s="23" cm="1">
        <f t="array" aca="1" ref="AB49" ca="1">_xlfn.IFS($F49&lt;=AB$7,0,$G49&gt;AB$7,0,AND(AB$7&gt;$G49,AB$7&lt;$H49),$J49/12*0.5,$H49&lt;AB$7,$J49/12)</f>
        <v>112.5</v>
      </c>
      <c r="AC49" s="23" cm="1">
        <f t="array" aca="1" ref="AC49" ca="1">_xlfn.IFS($F49&lt;=AC$7,0,$G49&gt;AC$7,0,AND(AC$7&gt;$G49,AC$7&lt;$H49),$L49/12*0.5,$H49&lt;AC$7,$L49/12)</f>
        <v>120.83333333333333</v>
      </c>
      <c r="AD49" s="23" cm="1">
        <f t="array" aca="1" ref="AD49" ca="1">_xlfn.IFS($F49&lt;=AD$7,0,$G49&gt;AD$7,0,AND(AD$7&gt;$G49,AD$7&lt;$H49),$L49/12*0.5,$H49&lt;AD$7,$L49/12)</f>
        <v>120.83333333333333</v>
      </c>
      <c r="AE49" s="23" cm="1">
        <f t="array" aca="1" ref="AE49" ca="1">_xlfn.IFS($F49&lt;=AE$7,0,$G49&gt;AE$7,0,AND(AE$7&gt;$G49,AE$7&lt;$H49),$L49/12*0.5,$H49&lt;AE$7,$L49/12)</f>
        <v>120.83333333333333</v>
      </c>
      <c r="AF49" s="23" cm="1">
        <f t="array" aca="1" ref="AF49" ca="1">_xlfn.IFS($F49&lt;=AF$7,0,$G49&gt;AF$7,0,AND(AF$7&gt;$G49,AF$7&lt;$H49),$L49/12*0.5,$H49&lt;AF$7,$L49/12)</f>
        <v>120.83333333333333</v>
      </c>
      <c r="AG49" s="23" cm="1">
        <f t="array" aca="1" ref="AG49" ca="1">_xlfn.IFS($F49&lt;=AG$7,0,$G49&gt;AG$7,0,AND(AG$7&gt;$G49,AG$7&lt;$H49),$L49/12*0.5,$H49&lt;AG$7,$L49/12)</f>
        <v>120.83333333333333</v>
      </c>
      <c r="AH49" s="23" cm="1">
        <f t="array" aca="1" ref="AH49" ca="1">_xlfn.IFS($F49&lt;=AH$7,0,$G49&gt;AH$7,0,AND(AH$7&gt;$G49,AH$7&lt;$H49),$L49/12*0.5,$H49&lt;AH$7,$L49/12)</f>
        <v>120.83333333333333</v>
      </c>
      <c r="AI49" s="23" cm="1">
        <f t="array" aca="1" ref="AI49" ca="1">_xlfn.IFS($F49&lt;=AI$7,0,$G49&gt;AI$7,0,AND(AI$7&gt;$G49,AI$7&lt;$H49),$L49/12*0.5,$H49&lt;AI$7,$L49/12)</f>
        <v>120.83333333333333</v>
      </c>
      <c r="AJ49" s="23" cm="1">
        <f t="array" aca="1" ref="AJ49" ca="1">_xlfn.IFS($F49&lt;=AJ$7,0,$G49&gt;AJ$7,0,AND(AJ$7&gt;$G49,AJ$7&lt;$H49),$L49/12*0.5,$H49&lt;AJ$7,$L49/12)</f>
        <v>120.83333333333333</v>
      </c>
      <c r="AK49" s="23" cm="1">
        <f t="array" aca="1" ref="AK49" ca="1">_xlfn.IFS($F49&lt;=AK$7,0,$G49&gt;AK$7,0,AND(AK$7&gt;$G49,AK$7&lt;$H49),$L49/12*0.5,$H49&lt;AK$7,$L49/12)</f>
        <v>120.83333333333333</v>
      </c>
      <c r="AL49" s="23" cm="1">
        <f t="array" aca="1" ref="AL49" ca="1">_xlfn.IFS($F49&lt;=AL$7,0,$G49&gt;AL$7,0,AND(AL$7&gt;$G49,AL$7&lt;$H49),$L49/12*0.5,$H49&lt;AL$7,$L49/12)</f>
        <v>120.83333333333333</v>
      </c>
      <c r="AM49" s="23" cm="1">
        <f t="array" aca="1" ref="AM49" ca="1">_xlfn.IFS($F49&lt;=AM$7,0,$G49&gt;AM$7,0,AND(AM$7&gt;$G49,AM$7&lt;$H49),$L49/12*0.5,$H49&lt;AM$7,$L49/12)</f>
        <v>120.83333333333333</v>
      </c>
      <c r="AN49" s="23" cm="1">
        <f t="array" aca="1" ref="AN49" ca="1">_xlfn.IFS($F49&lt;=AN$7,0,$G49&gt;AN$7,0,AND(AN$7&gt;$G49,AN$7&lt;$H49),$L49/12*0.5,$H49&lt;AN$7,$L49/12)</f>
        <v>120.83333333333333</v>
      </c>
      <c r="AO49" s="23" cm="1">
        <f t="array" aca="1" ref="AO49" ca="1">_xlfn.IFS($F49&lt;=AO$7,0,$G49&gt;AO$7,0,AND(AO$7&gt;$G49,AO$7&lt;$H49),$N49/12*0.5,$H49&lt;AO$7,$N49/12)</f>
        <v>129.16666666666666</v>
      </c>
      <c r="AP49" s="23" cm="1">
        <f t="array" aca="1" ref="AP49" ca="1">_xlfn.IFS($F49&lt;=AP$7,0,$G49&gt;AP$7,0,AND(AP$7&gt;$G49,AP$7&lt;$H49),$N49/12*0.5,$H49&lt;AP$7,$N49/12)</f>
        <v>129.16666666666666</v>
      </c>
      <c r="AQ49" s="23" cm="1">
        <f t="array" aca="1" ref="AQ49" ca="1">_xlfn.IFS($F49&lt;=AQ$7,0,$G49&gt;AQ$7,0,AND(AQ$7&gt;$G49,AQ$7&lt;$H49),$N49/12*0.5,$H49&lt;AQ$7,$N49/12)</f>
        <v>129.16666666666666</v>
      </c>
      <c r="AR49" s="23" cm="1">
        <f t="array" aca="1" ref="AR49" ca="1">_xlfn.IFS($F49&lt;=AR$7,0,$G49&gt;AR$7,0,AND(AR$7&gt;$G49,AR$7&lt;$H49),$N49/12*0.5,$H49&lt;AR$7,$N49/12)</f>
        <v>129.16666666666666</v>
      </c>
      <c r="AS49" s="23" cm="1">
        <f t="array" aca="1" ref="AS49" ca="1">_xlfn.IFS($F49&lt;=AS$7,0,$G49&gt;AS$7,0,AND(AS$7&gt;$G49,AS$7&lt;$H49),$N49/12*0.5,$H49&lt;AS$7,$N49/12)</f>
        <v>129.16666666666666</v>
      </c>
      <c r="AT49" s="23" cm="1">
        <f t="array" aca="1" ref="AT49" ca="1">_xlfn.IFS($F49&lt;=AT$7,0,$G49&gt;AT$7,0,AND(AT$7&gt;$G49,AT$7&lt;$H49),$N49/12*0.5,$H49&lt;AT$7,$N49/12)</f>
        <v>129.16666666666666</v>
      </c>
      <c r="AU49" s="23" cm="1">
        <f t="array" aca="1" ref="AU49" ca="1">_xlfn.IFS($F49&lt;=AU$7,0,$G49&gt;AU$7,0,AND(AU$7&gt;$G49,AU$7&lt;$H49),$N49/12*0.5,$H49&lt;AU$7,$N49/12)</f>
        <v>129.16666666666666</v>
      </c>
      <c r="AV49" s="23" cm="1">
        <f t="array" aca="1" ref="AV49" ca="1">_xlfn.IFS($F49&lt;=AV$7,0,$G49&gt;AV$7,0,AND(AV$7&gt;$G49,AV$7&lt;$H49),$N49/12*0.5,$H49&lt;AV$7,$N49/12)</f>
        <v>129.16666666666666</v>
      </c>
      <c r="AW49" s="23" cm="1">
        <f t="array" aca="1" ref="AW49" ca="1">_xlfn.IFS($F49&lt;=AW$7,0,$G49&gt;AW$7,0,AND(AW$7&gt;$G49,AW$7&lt;$H49),$N49/12*0.5,$H49&lt;AW$7,$N49/12)</f>
        <v>129.16666666666666</v>
      </c>
      <c r="AX49" s="23" cm="1">
        <f t="array" aca="1" ref="AX49" ca="1">_xlfn.IFS($F49&lt;=AX$7,0,$G49&gt;AX$7,0,AND(AX$7&gt;$G49,AX$7&lt;$H49),$N49/12*0.5,$H49&lt;AX$7,$N49/12)</f>
        <v>129.16666666666666</v>
      </c>
      <c r="AY49" s="23" cm="1">
        <f t="array" aca="1" ref="AY49" ca="1">_xlfn.IFS($F49&lt;=AY$7,0,$G49&gt;AY$7,0,AND(AY$7&gt;$G49,AY$7&lt;$H49),$N49/12*0.5,$H49&lt;AY$7,$N49/12)</f>
        <v>129.16666666666666</v>
      </c>
    </row>
    <row r="50" spans="1:51" ht="13" x14ac:dyDescent="0.15">
      <c r="A50" s="47"/>
      <c r="B50" s="87">
        <v>43</v>
      </c>
      <c r="C50" s="92" t="s">
        <v>30</v>
      </c>
      <c r="D50" s="93" t="s">
        <v>18</v>
      </c>
      <c r="E50" s="112">
        <v>45672</v>
      </c>
      <c r="F50" s="112" t="s">
        <v>7</v>
      </c>
      <c r="G50" s="21">
        <f>E50+'Assumptions (START HERE)'!$C$17</f>
        <v>45852</v>
      </c>
      <c r="H50" s="21">
        <f>E50+'Assumptions (START HERE)'!$C$18</f>
        <v>45942</v>
      </c>
      <c r="I50" s="96"/>
      <c r="J50" s="23" cm="1">
        <f t="array" aca="1" ref="J50" ca="1">IF(ISBLANK(I50),
INDEX('Assumptions (START HERE)'!$B$23:$E$26,
MATCH(MID(CELL("filename",$A$1),FIND("]",CELL("filename",$A$1))+1,255),'Assumptions (START HERE)'!$B$23:$B$26,0),
MATCH(J$3,'Assumptions (START HERE)'!$B$23:$E$23,0)),I50)</f>
        <v>1350</v>
      </c>
      <c r="K50" s="96"/>
      <c r="L50" s="23" cm="1">
        <f t="array" aca="1" ref="L50" ca="1">IF(ISBLANK(K50),
INDEX('Assumptions (START HERE)'!$B$23:$E$26,
MATCH(MID(CELL("filename",$A$1),FIND("]",CELL("filename",$A$1))+1,255),'Assumptions (START HERE)'!$B$23:$B$26,0),
MATCH(L$3,'Assumptions (START HERE)'!$B$23:$E$23,0)),K50)</f>
        <v>1450</v>
      </c>
      <c r="M50" s="96"/>
      <c r="N50" s="23" cm="1">
        <f t="array" aca="1" ref="N50" ca="1">IF(ISBLANK(M50),
INDEX('Assumptions (START HERE)'!$B$23:$E$26,
MATCH(MID(CELL("filename",$A$1),FIND("]",CELL("filename",$A$1))+1,255),'Assumptions (START HERE)'!$B$23:$B$26,0),
MATCH(N$3,'Assumptions (START HERE)'!$B$23:$E$23,0)),M50)</f>
        <v>1550</v>
      </c>
      <c r="P50" s="23" cm="1">
        <f t="array" aca="1" ref="P50" ca="1">_xlfn.IFS($F50&lt;=P$7,0,$G50&gt;P$7,0,AND(P$7&gt;$G50,P$7&lt;$H50),$J50/12*0.5,$H50&lt;P$7,$J50/12)</f>
        <v>0</v>
      </c>
      <c r="Q50" s="23" cm="1">
        <f t="array" aca="1" ref="Q50" ca="1">_xlfn.IFS($F50&lt;=Q$7,0,$G50&gt;Q$7,0,AND(Q$7&gt;$G50,Q$7&lt;$H50),$J50/12*0.5,$H50&lt;Q$7,$J50/12)</f>
        <v>0</v>
      </c>
      <c r="R50" s="23" cm="1">
        <f t="array" aca="1" ref="R50" ca="1">_xlfn.IFS($F50&lt;=R$7,0,$G50&gt;R$7,0,AND(R$7&gt;$G50,R$7&lt;$H50),$J50/12*0.5,$H50&lt;R$7,$J50/12)</f>
        <v>0</v>
      </c>
      <c r="S50" s="23" cm="1">
        <f t="array" aca="1" ref="S50" ca="1">_xlfn.IFS($F50&lt;=S$7,0,$G50&gt;S$7,0,AND(S$7&gt;$G50,S$7&lt;$H50),$J50/12*0.5,$H50&lt;S$7,$J50/12)</f>
        <v>0</v>
      </c>
      <c r="T50" s="23" cm="1">
        <f t="array" aca="1" ref="T50" ca="1">_xlfn.IFS($F50&lt;=T$7,0,$G50&gt;T$7,0,AND(T$7&gt;$G50,T$7&lt;$H50),$J50/12*0.5,$H50&lt;T$7,$J50/12)</f>
        <v>0</v>
      </c>
      <c r="U50" s="23" cm="1">
        <f t="array" aca="1" ref="U50" ca="1">_xlfn.IFS($F50&lt;=U$7,0,$G50&gt;U$7,0,AND(U$7&gt;$G50,U$7&lt;$H50),$J50/12*0.5,$H50&lt;U$7,$J50/12)</f>
        <v>0</v>
      </c>
      <c r="V50" s="23" cm="1">
        <f t="array" aca="1" ref="V50" ca="1">_xlfn.IFS($F50&lt;=V$7,0,$G50&gt;V$7,0,AND(V$7&gt;$G50,V$7&lt;$H50),$J50/12*0.5,$H50&lt;V$7,$J50/12)</f>
        <v>0</v>
      </c>
      <c r="W50" s="23" cm="1">
        <f t="array" aca="1" ref="W50" ca="1">_xlfn.IFS($F50&lt;=W$7,0,$G50&gt;W$7,0,AND(W$7&gt;$G50,W$7&lt;$H50),$J50/12*0.5,$H50&lt;W$7,$J50/12)</f>
        <v>56.25</v>
      </c>
      <c r="X50" s="23" cm="1">
        <f t="array" aca="1" ref="X50" ca="1">_xlfn.IFS($F50&lt;=X$7,0,$G50&gt;X$7,0,AND(X$7&gt;$G50,X$7&lt;$H50),$J50/12*0.5,$H50&lt;X$7,$J50/12)</f>
        <v>56.25</v>
      </c>
      <c r="Y50" s="23" cm="1">
        <f t="array" aca="1" ref="Y50" ca="1">_xlfn.IFS($F50&lt;=Y$7,0,$G50&gt;Y$7,0,AND(Y$7&gt;$G50,Y$7&lt;$H50),$J50/12*0.5,$H50&lt;Y$7,$J50/12)</f>
        <v>56.25</v>
      </c>
      <c r="Z50" s="23" cm="1">
        <f t="array" aca="1" ref="Z50" ca="1">_xlfn.IFS($F50&lt;=Z$7,0,$G50&gt;Z$7,0,AND(Z$7&gt;$G50,Z$7&lt;$H50),$J50/12*0.5,$H50&lt;Z$7,$J50/12)</f>
        <v>112.5</v>
      </c>
      <c r="AA50" s="23" cm="1">
        <f t="array" aca="1" ref="AA50" ca="1">_xlfn.IFS($F50&lt;=AA$7,0,$G50&gt;AA$7,0,AND(AA$7&gt;$G50,AA$7&lt;$H50),$J50/12*0.5,$H50&lt;AA$7,$J50/12)</f>
        <v>112.5</v>
      </c>
      <c r="AB50" s="23" cm="1">
        <f t="array" aca="1" ref="AB50" ca="1">_xlfn.IFS($F50&lt;=AB$7,0,$G50&gt;AB$7,0,AND(AB$7&gt;$G50,AB$7&lt;$H50),$J50/12*0.5,$H50&lt;AB$7,$J50/12)</f>
        <v>112.5</v>
      </c>
      <c r="AC50" s="23" cm="1">
        <f t="array" aca="1" ref="AC50" ca="1">_xlfn.IFS($F50&lt;=AC$7,0,$G50&gt;AC$7,0,AND(AC$7&gt;$G50,AC$7&lt;$H50),$L50/12*0.5,$H50&lt;AC$7,$L50/12)</f>
        <v>120.83333333333333</v>
      </c>
      <c r="AD50" s="23" cm="1">
        <f t="array" aca="1" ref="AD50" ca="1">_xlfn.IFS($F50&lt;=AD$7,0,$G50&gt;AD$7,0,AND(AD$7&gt;$G50,AD$7&lt;$H50),$L50/12*0.5,$H50&lt;AD$7,$L50/12)</f>
        <v>120.83333333333333</v>
      </c>
      <c r="AE50" s="23" cm="1">
        <f t="array" aca="1" ref="AE50" ca="1">_xlfn.IFS($F50&lt;=AE$7,0,$G50&gt;AE$7,0,AND(AE$7&gt;$G50,AE$7&lt;$H50),$L50/12*0.5,$H50&lt;AE$7,$L50/12)</f>
        <v>120.83333333333333</v>
      </c>
      <c r="AF50" s="23" cm="1">
        <f t="array" aca="1" ref="AF50" ca="1">_xlfn.IFS($F50&lt;=AF$7,0,$G50&gt;AF$7,0,AND(AF$7&gt;$G50,AF$7&lt;$H50),$L50/12*0.5,$H50&lt;AF$7,$L50/12)</f>
        <v>120.83333333333333</v>
      </c>
      <c r="AG50" s="23" cm="1">
        <f t="array" aca="1" ref="AG50" ca="1">_xlfn.IFS($F50&lt;=AG$7,0,$G50&gt;AG$7,0,AND(AG$7&gt;$G50,AG$7&lt;$H50),$L50/12*0.5,$H50&lt;AG$7,$L50/12)</f>
        <v>120.83333333333333</v>
      </c>
      <c r="AH50" s="23" cm="1">
        <f t="array" aca="1" ref="AH50" ca="1">_xlfn.IFS($F50&lt;=AH$7,0,$G50&gt;AH$7,0,AND(AH$7&gt;$G50,AH$7&lt;$H50),$L50/12*0.5,$H50&lt;AH$7,$L50/12)</f>
        <v>120.83333333333333</v>
      </c>
      <c r="AI50" s="23" cm="1">
        <f t="array" aca="1" ref="AI50" ca="1">_xlfn.IFS($F50&lt;=AI$7,0,$G50&gt;AI$7,0,AND(AI$7&gt;$G50,AI$7&lt;$H50),$L50/12*0.5,$H50&lt;AI$7,$L50/12)</f>
        <v>120.83333333333333</v>
      </c>
      <c r="AJ50" s="23" cm="1">
        <f t="array" aca="1" ref="AJ50" ca="1">_xlfn.IFS($F50&lt;=AJ$7,0,$G50&gt;AJ$7,0,AND(AJ$7&gt;$G50,AJ$7&lt;$H50),$L50/12*0.5,$H50&lt;AJ$7,$L50/12)</f>
        <v>120.83333333333333</v>
      </c>
      <c r="AK50" s="23" cm="1">
        <f t="array" aca="1" ref="AK50" ca="1">_xlfn.IFS($F50&lt;=AK$7,0,$G50&gt;AK$7,0,AND(AK$7&gt;$G50,AK$7&lt;$H50),$L50/12*0.5,$H50&lt;AK$7,$L50/12)</f>
        <v>120.83333333333333</v>
      </c>
      <c r="AL50" s="23" cm="1">
        <f t="array" aca="1" ref="AL50" ca="1">_xlfn.IFS($F50&lt;=AL$7,0,$G50&gt;AL$7,0,AND(AL$7&gt;$G50,AL$7&lt;$H50),$L50/12*0.5,$H50&lt;AL$7,$L50/12)</f>
        <v>120.83333333333333</v>
      </c>
      <c r="AM50" s="23" cm="1">
        <f t="array" aca="1" ref="AM50" ca="1">_xlfn.IFS($F50&lt;=AM$7,0,$G50&gt;AM$7,0,AND(AM$7&gt;$G50,AM$7&lt;$H50),$L50/12*0.5,$H50&lt;AM$7,$L50/12)</f>
        <v>120.83333333333333</v>
      </c>
      <c r="AN50" s="23" cm="1">
        <f t="array" aca="1" ref="AN50" ca="1">_xlfn.IFS($F50&lt;=AN$7,0,$G50&gt;AN$7,0,AND(AN$7&gt;$G50,AN$7&lt;$H50),$L50/12*0.5,$H50&lt;AN$7,$L50/12)</f>
        <v>120.83333333333333</v>
      </c>
      <c r="AO50" s="23" cm="1">
        <f t="array" aca="1" ref="AO50" ca="1">_xlfn.IFS($F50&lt;=AO$7,0,$G50&gt;AO$7,0,AND(AO$7&gt;$G50,AO$7&lt;$H50),$N50/12*0.5,$H50&lt;AO$7,$N50/12)</f>
        <v>129.16666666666666</v>
      </c>
      <c r="AP50" s="23" cm="1">
        <f t="array" aca="1" ref="AP50" ca="1">_xlfn.IFS($F50&lt;=AP$7,0,$G50&gt;AP$7,0,AND(AP$7&gt;$G50,AP$7&lt;$H50),$N50/12*0.5,$H50&lt;AP$7,$N50/12)</f>
        <v>129.16666666666666</v>
      </c>
      <c r="AQ50" s="23" cm="1">
        <f t="array" aca="1" ref="AQ50" ca="1">_xlfn.IFS($F50&lt;=AQ$7,0,$G50&gt;AQ$7,0,AND(AQ$7&gt;$G50,AQ$7&lt;$H50),$N50/12*0.5,$H50&lt;AQ$7,$N50/12)</f>
        <v>129.16666666666666</v>
      </c>
      <c r="AR50" s="23" cm="1">
        <f t="array" aca="1" ref="AR50" ca="1">_xlfn.IFS($F50&lt;=AR$7,0,$G50&gt;AR$7,0,AND(AR$7&gt;$G50,AR$7&lt;$H50),$N50/12*0.5,$H50&lt;AR$7,$N50/12)</f>
        <v>129.16666666666666</v>
      </c>
      <c r="AS50" s="23" cm="1">
        <f t="array" aca="1" ref="AS50" ca="1">_xlfn.IFS($F50&lt;=AS$7,0,$G50&gt;AS$7,0,AND(AS$7&gt;$G50,AS$7&lt;$H50),$N50/12*0.5,$H50&lt;AS$7,$N50/12)</f>
        <v>129.16666666666666</v>
      </c>
      <c r="AT50" s="23" cm="1">
        <f t="array" aca="1" ref="AT50" ca="1">_xlfn.IFS($F50&lt;=AT$7,0,$G50&gt;AT$7,0,AND(AT$7&gt;$G50,AT$7&lt;$H50),$N50/12*0.5,$H50&lt;AT$7,$N50/12)</f>
        <v>129.16666666666666</v>
      </c>
      <c r="AU50" s="23" cm="1">
        <f t="array" aca="1" ref="AU50" ca="1">_xlfn.IFS($F50&lt;=AU$7,0,$G50&gt;AU$7,0,AND(AU$7&gt;$G50,AU$7&lt;$H50),$N50/12*0.5,$H50&lt;AU$7,$N50/12)</f>
        <v>129.16666666666666</v>
      </c>
      <c r="AV50" s="23" cm="1">
        <f t="array" aca="1" ref="AV50" ca="1">_xlfn.IFS($F50&lt;=AV$7,0,$G50&gt;AV$7,0,AND(AV$7&gt;$G50,AV$7&lt;$H50),$N50/12*0.5,$H50&lt;AV$7,$N50/12)</f>
        <v>129.16666666666666</v>
      </c>
      <c r="AW50" s="23" cm="1">
        <f t="array" aca="1" ref="AW50" ca="1">_xlfn.IFS($F50&lt;=AW$7,0,$G50&gt;AW$7,0,AND(AW$7&gt;$G50,AW$7&lt;$H50),$N50/12*0.5,$H50&lt;AW$7,$N50/12)</f>
        <v>129.16666666666666</v>
      </c>
      <c r="AX50" s="23" cm="1">
        <f t="array" aca="1" ref="AX50" ca="1">_xlfn.IFS($F50&lt;=AX$7,0,$G50&gt;AX$7,0,AND(AX$7&gt;$G50,AX$7&lt;$H50),$N50/12*0.5,$H50&lt;AX$7,$N50/12)</f>
        <v>129.16666666666666</v>
      </c>
      <c r="AY50" s="23" cm="1">
        <f t="array" aca="1" ref="AY50" ca="1">_xlfn.IFS($F50&lt;=AY$7,0,$G50&gt;AY$7,0,AND(AY$7&gt;$G50,AY$7&lt;$H50),$N50/12*0.5,$H50&lt;AY$7,$N50/12)</f>
        <v>129.16666666666666</v>
      </c>
    </row>
    <row r="51" spans="1:51" ht="13" x14ac:dyDescent="0.15">
      <c r="A51" s="47"/>
      <c r="B51" s="87">
        <v>44</v>
      </c>
      <c r="C51" s="92" t="s">
        <v>30</v>
      </c>
      <c r="D51" s="93" t="s">
        <v>13</v>
      </c>
      <c r="E51" s="112">
        <v>45703</v>
      </c>
      <c r="F51" s="112" t="s">
        <v>7</v>
      </c>
      <c r="G51" s="21">
        <f>E51+'Assumptions (START HERE)'!$C$17</f>
        <v>45883</v>
      </c>
      <c r="H51" s="21">
        <f>E51+'Assumptions (START HERE)'!$C$18</f>
        <v>45973</v>
      </c>
      <c r="I51" s="96"/>
      <c r="J51" s="23" cm="1">
        <f t="array" aca="1" ref="J51" ca="1">IF(ISBLANK(I51),
INDEX('Assumptions (START HERE)'!$B$23:$E$26,
MATCH(MID(CELL("filename",$A$1),FIND("]",CELL("filename",$A$1))+1,255),'Assumptions (START HERE)'!$B$23:$B$26,0),
MATCH(J$3,'Assumptions (START HERE)'!$B$23:$E$23,0)),I51)</f>
        <v>1350</v>
      </c>
      <c r="K51" s="96"/>
      <c r="L51" s="23" cm="1">
        <f t="array" aca="1" ref="L51" ca="1">IF(ISBLANK(K51),
INDEX('Assumptions (START HERE)'!$B$23:$E$26,
MATCH(MID(CELL("filename",$A$1),FIND("]",CELL("filename",$A$1))+1,255),'Assumptions (START HERE)'!$B$23:$B$26,0),
MATCH(L$3,'Assumptions (START HERE)'!$B$23:$E$23,0)),K51)</f>
        <v>1450</v>
      </c>
      <c r="M51" s="96"/>
      <c r="N51" s="23" cm="1">
        <f t="array" aca="1" ref="N51" ca="1">IF(ISBLANK(M51),
INDEX('Assumptions (START HERE)'!$B$23:$E$26,
MATCH(MID(CELL("filename",$A$1),FIND("]",CELL("filename",$A$1))+1,255),'Assumptions (START HERE)'!$B$23:$B$26,0),
MATCH(N$3,'Assumptions (START HERE)'!$B$23:$E$23,0)),M51)</f>
        <v>1550</v>
      </c>
      <c r="P51" s="23" cm="1">
        <f t="array" aca="1" ref="P51" ca="1">_xlfn.IFS($F51&lt;=P$7,0,$G51&gt;P$7,0,AND(P$7&gt;$G51,P$7&lt;$H51),$J51/12*0.5,$H51&lt;P$7,$J51/12)</f>
        <v>0</v>
      </c>
      <c r="Q51" s="23" cm="1">
        <f t="array" aca="1" ref="Q51" ca="1">_xlfn.IFS($F51&lt;=Q$7,0,$G51&gt;Q$7,0,AND(Q$7&gt;$G51,Q$7&lt;$H51),$J51/12*0.5,$H51&lt;Q$7,$J51/12)</f>
        <v>0</v>
      </c>
      <c r="R51" s="23" cm="1">
        <f t="array" aca="1" ref="R51" ca="1">_xlfn.IFS($F51&lt;=R$7,0,$G51&gt;R$7,0,AND(R$7&gt;$G51,R$7&lt;$H51),$J51/12*0.5,$H51&lt;R$7,$J51/12)</f>
        <v>0</v>
      </c>
      <c r="S51" s="23" cm="1">
        <f t="array" aca="1" ref="S51" ca="1">_xlfn.IFS($F51&lt;=S$7,0,$G51&gt;S$7,0,AND(S$7&gt;$G51,S$7&lt;$H51),$J51/12*0.5,$H51&lt;S$7,$J51/12)</f>
        <v>0</v>
      </c>
      <c r="T51" s="23" cm="1">
        <f t="array" aca="1" ref="T51" ca="1">_xlfn.IFS($F51&lt;=T$7,0,$G51&gt;T$7,0,AND(T$7&gt;$G51,T$7&lt;$H51),$J51/12*0.5,$H51&lt;T$7,$J51/12)</f>
        <v>0</v>
      </c>
      <c r="U51" s="23" cm="1">
        <f t="array" aca="1" ref="U51" ca="1">_xlfn.IFS($F51&lt;=U$7,0,$G51&gt;U$7,0,AND(U$7&gt;$G51,U$7&lt;$H51),$J51/12*0.5,$H51&lt;U$7,$J51/12)</f>
        <v>0</v>
      </c>
      <c r="V51" s="23" cm="1">
        <f t="array" aca="1" ref="V51" ca="1">_xlfn.IFS($F51&lt;=V$7,0,$G51&gt;V$7,0,AND(V$7&gt;$G51,V$7&lt;$H51),$J51/12*0.5,$H51&lt;V$7,$J51/12)</f>
        <v>0</v>
      </c>
      <c r="W51" s="23" cm="1">
        <f t="array" aca="1" ref="W51" ca="1">_xlfn.IFS($F51&lt;=W$7,0,$G51&gt;W$7,0,AND(W$7&gt;$G51,W$7&lt;$H51),$J51/12*0.5,$H51&lt;W$7,$J51/12)</f>
        <v>0</v>
      </c>
      <c r="X51" s="23" cm="1">
        <f t="array" aca="1" ref="X51" ca="1">_xlfn.IFS($F51&lt;=X$7,0,$G51&gt;X$7,0,AND(X$7&gt;$G51,X$7&lt;$H51),$J51/12*0.5,$H51&lt;X$7,$J51/12)</f>
        <v>56.25</v>
      </c>
      <c r="Y51" s="23" cm="1">
        <f t="array" aca="1" ref="Y51" ca="1">_xlfn.IFS($F51&lt;=Y$7,0,$G51&gt;Y$7,0,AND(Y$7&gt;$G51,Y$7&lt;$H51),$J51/12*0.5,$H51&lt;Y$7,$J51/12)</f>
        <v>56.25</v>
      </c>
      <c r="Z51" s="23" cm="1">
        <f t="array" aca="1" ref="Z51" ca="1">_xlfn.IFS($F51&lt;=Z$7,0,$G51&gt;Z$7,0,AND(Z$7&gt;$G51,Z$7&lt;$H51),$J51/12*0.5,$H51&lt;Z$7,$J51/12)</f>
        <v>56.25</v>
      </c>
      <c r="AA51" s="23" cm="1">
        <f t="array" aca="1" ref="AA51" ca="1">_xlfn.IFS($F51&lt;=AA$7,0,$G51&gt;AA$7,0,AND(AA$7&gt;$G51,AA$7&lt;$H51),$J51/12*0.5,$H51&lt;AA$7,$J51/12)</f>
        <v>112.5</v>
      </c>
      <c r="AB51" s="23" cm="1">
        <f t="array" aca="1" ref="AB51" ca="1">_xlfn.IFS($F51&lt;=AB$7,0,$G51&gt;AB$7,0,AND(AB$7&gt;$G51,AB$7&lt;$H51),$J51/12*0.5,$H51&lt;AB$7,$J51/12)</f>
        <v>112.5</v>
      </c>
      <c r="AC51" s="23" cm="1">
        <f t="array" aca="1" ref="AC51" ca="1">_xlfn.IFS($F51&lt;=AC$7,0,$G51&gt;AC$7,0,AND(AC$7&gt;$G51,AC$7&lt;$H51),$L51/12*0.5,$H51&lt;AC$7,$L51/12)</f>
        <v>120.83333333333333</v>
      </c>
      <c r="AD51" s="23" cm="1">
        <f t="array" aca="1" ref="AD51" ca="1">_xlfn.IFS($F51&lt;=AD$7,0,$G51&gt;AD$7,0,AND(AD$7&gt;$G51,AD$7&lt;$H51),$L51/12*0.5,$H51&lt;AD$7,$L51/12)</f>
        <v>120.83333333333333</v>
      </c>
      <c r="AE51" s="23" cm="1">
        <f t="array" aca="1" ref="AE51" ca="1">_xlfn.IFS($F51&lt;=AE$7,0,$G51&gt;AE$7,0,AND(AE$7&gt;$G51,AE$7&lt;$H51),$L51/12*0.5,$H51&lt;AE$7,$L51/12)</f>
        <v>120.83333333333333</v>
      </c>
      <c r="AF51" s="23" cm="1">
        <f t="array" aca="1" ref="AF51" ca="1">_xlfn.IFS($F51&lt;=AF$7,0,$G51&gt;AF$7,0,AND(AF$7&gt;$G51,AF$7&lt;$H51),$L51/12*0.5,$H51&lt;AF$7,$L51/12)</f>
        <v>120.83333333333333</v>
      </c>
      <c r="AG51" s="23" cm="1">
        <f t="array" aca="1" ref="AG51" ca="1">_xlfn.IFS($F51&lt;=AG$7,0,$G51&gt;AG$7,0,AND(AG$7&gt;$G51,AG$7&lt;$H51),$L51/12*0.5,$H51&lt;AG$7,$L51/12)</f>
        <v>120.83333333333333</v>
      </c>
      <c r="AH51" s="23" cm="1">
        <f t="array" aca="1" ref="AH51" ca="1">_xlfn.IFS($F51&lt;=AH$7,0,$G51&gt;AH$7,0,AND(AH$7&gt;$G51,AH$7&lt;$H51),$L51/12*0.5,$H51&lt;AH$7,$L51/12)</f>
        <v>120.83333333333333</v>
      </c>
      <c r="AI51" s="23" cm="1">
        <f t="array" aca="1" ref="AI51" ca="1">_xlfn.IFS($F51&lt;=AI$7,0,$G51&gt;AI$7,0,AND(AI$7&gt;$G51,AI$7&lt;$H51),$L51/12*0.5,$H51&lt;AI$7,$L51/12)</f>
        <v>120.83333333333333</v>
      </c>
      <c r="AJ51" s="23" cm="1">
        <f t="array" aca="1" ref="AJ51" ca="1">_xlfn.IFS($F51&lt;=AJ$7,0,$G51&gt;AJ$7,0,AND(AJ$7&gt;$G51,AJ$7&lt;$H51),$L51/12*0.5,$H51&lt;AJ$7,$L51/12)</f>
        <v>120.83333333333333</v>
      </c>
      <c r="AK51" s="23" cm="1">
        <f t="array" aca="1" ref="AK51" ca="1">_xlfn.IFS($F51&lt;=AK$7,0,$G51&gt;AK$7,0,AND(AK$7&gt;$G51,AK$7&lt;$H51),$L51/12*0.5,$H51&lt;AK$7,$L51/12)</f>
        <v>120.83333333333333</v>
      </c>
      <c r="AL51" s="23" cm="1">
        <f t="array" aca="1" ref="AL51" ca="1">_xlfn.IFS($F51&lt;=AL$7,0,$G51&gt;AL$7,0,AND(AL$7&gt;$G51,AL$7&lt;$H51),$L51/12*0.5,$H51&lt;AL$7,$L51/12)</f>
        <v>120.83333333333333</v>
      </c>
      <c r="AM51" s="23" cm="1">
        <f t="array" aca="1" ref="AM51" ca="1">_xlfn.IFS($F51&lt;=AM$7,0,$G51&gt;AM$7,0,AND(AM$7&gt;$G51,AM$7&lt;$H51),$L51/12*0.5,$H51&lt;AM$7,$L51/12)</f>
        <v>120.83333333333333</v>
      </c>
      <c r="AN51" s="23" cm="1">
        <f t="array" aca="1" ref="AN51" ca="1">_xlfn.IFS($F51&lt;=AN$7,0,$G51&gt;AN$7,0,AND(AN$7&gt;$G51,AN$7&lt;$H51),$L51/12*0.5,$H51&lt;AN$7,$L51/12)</f>
        <v>120.83333333333333</v>
      </c>
      <c r="AO51" s="23" cm="1">
        <f t="array" aca="1" ref="AO51" ca="1">_xlfn.IFS($F51&lt;=AO$7,0,$G51&gt;AO$7,0,AND(AO$7&gt;$G51,AO$7&lt;$H51),$N51/12*0.5,$H51&lt;AO$7,$N51/12)</f>
        <v>129.16666666666666</v>
      </c>
      <c r="AP51" s="23" cm="1">
        <f t="array" aca="1" ref="AP51" ca="1">_xlfn.IFS($F51&lt;=AP$7,0,$G51&gt;AP$7,0,AND(AP$7&gt;$G51,AP$7&lt;$H51),$N51/12*0.5,$H51&lt;AP$7,$N51/12)</f>
        <v>129.16666666666666</v>
      </c>
      <c r="AQ51" s="23" cm="1">
        <f t="array" aca="1" ref="AQ51" ca="1">_xlfn.IFS($F51&lt;=AQ$7,0,$G51&gt;AQ$7,0,AND(AQ$7&gt;$G51,AQ$7&lt;$H51),$N51/12*0.5,$H51&lt;AQ$7,$N51/12)</f>
        <v>129.16666666666666</v>
      </c>
      <c r="AR51" s="23" cm="1">
        <f t="array" aca="1" ref="AR51" ca="1">_xlfn.IFS($F51&lt;=AR$7,0,$G51&gt;AR$7,0,AND(AR$7&gt;$G51,AR$7&lt;$H51),$N51/12*0.5,$H51&lt;AR$7,$N51/12)</f>
        <v>129.16666666666666</v>
      </c>
      <c r="AS51" s="23" cm="1">
        <f t="array" aca="1" ref="AS51" ca="1">_xlfn.IFS($F51&lt;=AS$7,0,$G51&gt;AS$7,0,AND(AS$7&gt;$G51,AS$7&lt;$H51),$N51/12*0.5,$H51&lt;AS$7,$N51/12)</f>
        <v>129.16666666666666</v>
      </c>
      <c r="AT51" s="23" cm="1">
        <f t="array" aca="1" ref="AT51" ca="1">_xlfn.IFS($F51&lt;=AT$7,0,$G51&gt;AT$7,0,AND(AT$7&gt;$G51,AT$7&lt;$H51),$N51/12*0.5,$H51&lt;AT$7,$N51/12)</f>
        <v>129.16666666666666</v>
      </c>
      <c r="AU51" s="23" cm="1">
        <f t="array" aca="1" ref="AU51" ca="1">_xlfn.IFS($F51&lt;=AU$7,0,$G51&gt;AU$7,0,AND(AU$7&gt;$G51,AU$7&lt;$H51),$N51/12*0.5,$H51&lt;AU$7,$N51/12)</f>
        <v>129.16666666666666</v>
      </c>
      <c r="AV51" s="23" cm="1">
        <f t="array" aca="1" ref="AV51" ca="1">_xlfn.IFS($F51&lt;=AV$7,0,$G51&gt;AV$7,0,AND(AV$7&gt;$G51,AV$7&lt;$H51),$N51/12*0.5,$H51&lt;AV$7,$N51/12)</f>
        <v>129.16666666666666</v>
      </c>
      <c r="AW51" s="23" cm="1">
        <f t="array" aca="1" ref="AW51" ca="1">_xlfn.IFS($F51&lt;=AW$7,0,$G51&gt;AW$7,0,AND(AW$7&gt;$G51,AW$7&lt;$H51),$N51/12*0.5,$H51&lt;AW$7,$N51/12)</f>
        <v>129.16666666666666</v>
      </c>
      <c r="AX51" s="23" cm="1">
        <f t="array" aca="1" ref="AX51" ca="1">_xlfn.IFS($F51&lt;=AX$7,0,$G51&gt;AX$7,0,AND(AX$7&gt;$G51,AX$7&lt;$H51),$N51/12*0.5,$H51&lt;AX$7,$N51/12)</f>
        <v>129.16666666666666</v>
      </c>
      <c r="AY51" s="23" cm="1">
        <f t="array" aca="1" ref="AY51" ca="1">_xlfn.IFS($F51&lt;=AY$7,0,$G51&gt;AY$7,0,AND(AY$7&gt;$G51,AY$7&lt;$H51),$N51/12*0.5,$H51&lt;AY$7,$N51/12)</f>
        <v>129.16666666666666</v>
      </c>
    </row>
    <row r="52" spans="1:51" ht="13" x14ac:dyDescent="0.15">
      <c r="A52" s="47"/>
      <c r="B52" s="87">
        <v>45</v>
      </c>
      <c r="C52" s="92" t="s">
        <v>30</v>
      </c>
      <c r="D52" s="93" t="s">
        <v>18</v>
      </c>
      <c r="E52" s="112">
        <v>45703</v>
      </c>
      <c r="F52" s="112" t="s">
        <v>7</v>
      </c>
      <c r="G52" s="21">
        <f>E52+'Assumptions (START HERE)'!$C$17</f>
        <v>45883</v>
      </c>
      <c r="H52" s="21">
        <f>E52+'Assumptions (START HERE)'!$C$18</f>
        <v>45973</v>
      </c>
      <c r="I52" s="96"/>
      <c r="J52" s="23" cm="1">
        <f t="array" aca="1" ref="J52" ca="1">IF(ISBLANK(I52),
INDEX('Assumptions (START HERE)'!$B$23:$E$26,
MATCH(MID(CELL("filename",$A$1),FIND("]",CELL("filename",$A$1))+1,255),'Assumptions (START HERE)'!$B$23:$B$26,0),
MATCH(J$3,'Assumptions (START HERE)'!$B$23:$E$23,0)),I52)</f>
        <v>1350</v>
      </c>
      <c r="K52" s="96"/>
      <c r="L52" s="23" cm="1">
        <f t="array" aca="1" ref="L52" ca="1">IF(ISBLANK(K52),
INDEX('Assumptions (START HERE)'!$B$23:$E$26,
MATCH(MID(CELL("filename",$A$1),FIND("]",CELL("filename",$A$1))+1,255),'Assumptions (START HERE)'!$B$23:$B$26,0),
MATCH(L$3,'Assumptions (START HERE)'!$B$23:$E$23,0)),K52)</f>
        <v>1450</v>
      </c>
      <c r="M52" s="96"/>
      <c r="N52" s="23" cm="1">
        <f t="array" aca="1" ref="N52" ca="1">IF(ISBLANK(M52),
INDEX('Assumptions (START HERE)'!$B$23:$E$26,
MATCH(MID(CELL("filename",$A$1),FIND("]",CELL("filename",$A$1))+1,255),'Assumptions (START HERE)'!$B$23:$B$26,0),
MATCH(N$3,'Assumptions (START HERE)'!$B$23:$E$23,0)),M52)</f>
        <v>1550</v>
      </c>
      <c r="P52" s="23" cm="1">
        <f t="array" aca="1" ref="P52" ca="1">_xlfn.IFS($F52&lt;=P$7,0,$G52&gt;P$7,0,AND(P$7&gt;$G52,P$7&lt;$H52),$J52/12*0.5,$H52&lt;P$7,$J52/12)</f>
        <v>0</v>
      </c>
      <c r="Q52" s="23" cm="1">
        <f t="array" aca="1" ref="Q52" ca="1">_xlfn.IFS($F52&lt;=Q$7,0,$G52&gt;Q$7,0,AND(Q$7&gt;$G52,Q$7&lt;$H52),$J52/12*0.5,$H52&lt;Q$7,$J52/12)</f>
        <v>0</v>
      </c>
      <c r="R52" s="23" cm="1">
        <f t="array" aca="1" ref="R52" ca="1">_xlfn.IFS($F52&lt;=R$7,0,$G52&gt;R$7,0,AND(R$7&gt;$G52,R$7&lt;$H52),$J52/12*0.5,$H52&lt;R$7,$J52/12)</f>
        <v>0</v>
      </c>
      <c r="S52" s="23" cm="1">
        <f t="array" aca="1" ref="S52" ca="1">_xlfn.IFS($F52&lt;=S$7,0,$G52&gt;S$7,0,AND(S$7&gt;$G52,S$7&lt;$H52),$J52/12*0.5,$H52&lt;S$7,$J52/12)</f>
        <v>0</v>
      </c>
      <c r="T52" s="23" cm="1">
        <f t="array" aca="1" ref="T52" ca="1">_xlfn.IFS($F52&lt;=T$7,0,$G52&gt;T$7,0,AND(T$7&gt;$G52,T$7&lt;$H52),$J52/12*0.5,$H52&lt;T$7,$J52/12)</f>
        <v>0</v>
      </c>
      <c r="U52" s="23" cm="1">
        <f t="array" aca="1" ref="U52" ca="1">_xlfn.IFS($F52&lt;=U$7,0,$G52&gt;U$7,0,AND(U$7&gt;$G52,U$7&lt;$H52),$J52/12*0.5,$H52&lt;U$7,$J52/12)</f>
        <v>0</v>
      </c>
      <c r="V52" s="23" cm="1">
        <f t="array" aca="1" ref="V52" ca="1">_xlfn.IFS($F52&lt;=V$7,0,$G52&gt;V$7,0,AND(V$7&gt;$G52,V$7&lt;$H52),$J52/12*0.5,$H52&lt;V$7,$J52/12)</f>
        <v>0</v>
      </c>
      <c r="W52" s="23" cm="1">
        <f t="array" aca="1" ref="W52" ca="1">_xlfn.IFS($F52&lt;=W$7,0,$G52&gt;W$7,0,AND(W$7&gt;$G52,W$7&lt;$H52),$J52/12*0.5,$H52&lt;W$7,$J52/12)</f>
        <v>0</v>
      </c>
      <c r="X52" s="23" cm="1">
        <f t="array" aca="1" ref="X52" ca="1">_xlfn.IFS($F52&lt;=X$7,0,$G52&gt;X$7,0,AND(X$7&gt;$G52,X$7&lt;$H52),$J52/12*0.5,$H52&lt;X$7,$J52/12)</f>
        <v>56.25</v>
      </c>
      <c r="Y52" s="23" cm="1">
        <f t="array" aca="1" ref="Y52" ca="1">_xlfn.IFS($F52&lt;=Y$7,0,$G52&gt;Y$7,0,AND(Y$7&gt;$G52,Y$7&lt;$H52),$J52/12*0.5,$H52&lt;Y$7,$J52/12)</f>
        <v>56.25</v>
      </c>
      <c r="Z52" s="23" cm="1">
        <f t="array" aca="1" ref="Z52" ca="1">_xlfn.IFS($F52&lt;=Z$7,0,$G52&gt;Z$7,0,AND(Z$7&gt;$G52,Z$7&lt;$H52),$J52/12*0.5,$H52&lt;Z$7,$J52/12)</f>
        <v>56.25</v>
      </c>
      <c r="AA52" s="23" cm="1">
        <f t="array" aca="1" ref="AA52" ca="1">_xlfn.IFS($F52&lt;=AA$7,0,$G52&gt;AA$7,0,AND(AA$7&gt;$G52,AA$7&lt;$H52),$J52/12*0.5,$H52&lt;AA$7,$J52/12)</f>
        <v>112.5</v>
      </c>
      <c r="AB52" s="23" cm="1">
        <f t="array" aca="1" ref="AB52" ca="1">_xlfn.IFS($F52&lt;=AB$7,0,$G52&gt;AB$7,0,AND(AB$7&gt;$G52,AB$7&lt;$H52),$J52/12*0.5,$H52&lt;AB$7,$J52/12)</f>
        <v>112.5</v>
      </c>
      <c r="AC52" s="23" cm="1">
        <f t="array" aca="1" ref="AC52" ca="1">_xlfn.IFS($F52&lt;=AC$7,0,$G52&gt;AC$7,0,AND(AC$7&gt;$G52,AC$7&lt;$H52),$L52/12*0.5,$H52&lt;AC$7,$L52/12)</f>
        <v>120.83333333333333</v>
      </c>
      <c r="AD52" s="23" cm="1">
        <f t="array" aca="1" ref="AD52" ca="1">_xlfn.IFS($F52&lt;=AD$7,0,$G52&gt;AD$7,0,AND(AD$7&gt;$G52,AD$7&lt;$H52),$L52/12*0.5,$H52&lt;AD$7,$L52/12)</f>
        <v>120.83333333333333</v>
      </c>
      <c r="AE52" s="23" cm="1">
        <f t="array" aca="1" ref="AE52" ca="1">_xlfn.IFS($F52&lt;=AE$7,0,$G52&gt;AE$7,0,AND(AE$7&gt;$G52,AE$7&lt;$H52),$L52/12*0.5,$H52&lt;AE$7,$L52/12)</f>
        <v>120.83333333333333</v>
      </c>
      <c r="AF52" s="23" cm="1">
        <f t="array" aca="1" ref="AF52" ca="1">_xlfn.IFS($F52&lt;=AF$7,0,$G52&gt;AF$7,0,AND(AF$7&gt;$G52,AF$7&lt;$H52),$L52/12*0.5,$H52&lt;AF$7,$L52/12)</f>
        <v>120.83333333333333</v>
      </c>
      <c r="AG52" s="23" cm="1">
        <f t="array" aca="1" ref="AG52" ca="1">_xlfn.IFS($F52&lt;=AG$7,0,$G52&gt;AG$7,0,AND(AG$7&gt;$G52,AG$7&lt;$H52),$L52/12*0.5,$H52&lt;AG$7,$L52/12)</f>
        <v>120.83333333333333</v>
      </c>
      <c r="AH52" s="23" cm="1">
        <f t="array" aca="1" ref="AH52" ca="1">_xlfn.IFS($F52&lt;=AH$7,0,$G52&gt;AH$7,0,AND(AH$7&gt;$G52,AH$7&lt;$H52),$L52/12*0.5,$H52&lt;AH$7,$L52/12)</f>
        <v>120.83333333333333</v>
      </c>
      <c r="AI52" s="23" cm="1">
        <f t="array" aca="1" ref="AI52" ca="1">_xlfn.IFS($F52&lt;=AI$7,0,$G52&gt;AI$7,0,AND(AI$7&gt;$G52,AI$7&lt;$H52),$L52/12*0.5,$H52&lt;AI$7,$L52/12)</f>
        <v>120.83333333333333</v>
      </c>
      <c r="AJ52" s="23" cm="1">
        <f t="array" aca="1" ref="AJ52" ca="1">_xlfn.IFS($F52&lt;=AJ$7,0,$G52&gt;AJ$7,0,AND(AJ$7&gt;$G52,AJ$7&lt;$H52),$L52/12*0.5,$H52&lt;AJ$7,$L52/12)</f>
        <v>120.83333333333333</v>
      </c>
      <c r="AK52" s="23" cm="1">
        <f t="array" aca="1" ref="AK52" ca="1">_xlfn.IFS($F52&lt;=AK$7,0,$G52&gt;AK$7,0,AND(AK$7&gt;$G52,AK$7&lt;$H52),$L52/12*0.5,$H52&lt;AK$7,$L52/12)</f>
        <v>120.83333333333333</v>
      </c>
      <c r="AL52" s="23" cm="1">
        <f t="array" aca="1" ref="AL52" ca="1">_xlfn.IFS($F52&lt;=AL$7,0,$G52&gt;AL$7,0,AND(AL$7&gt;$G52,AL$7&lt;$H52),$L52/12*0.5,$H52&lt;AL$7,$L52/12)</f>
        <v>120.83333333333333</v>
      </c>
      <c r="AM52" s="23" cm="1">
        <f t="array" aca="1" ref="AM52" ca="1">_xlfn.IFS($F52&lt;=AM$7,0,$G52&gt;AM$7,0,AND(AM$7&gt;$G52,AM$7&lt;$H52),$L52/12*0.5,$H52&lt;AM$7,$L52/12)</f>
        <v>120.83333333333333</v>
      </c>
      <c r="AN52" s="23" cm="1">
        <f t="array" aca="1" ref="AN52" ca="1">_xlfn.IFS($F52&lt;=AN$7,0,$G52&gt;AN$7,0,AND(AN$7&gt;$G52,AN$7&lt;$H52),$L52/12*0.5,$H52&lt;AN$7,$L52/12)</f>
        <v>120.83333333333333</v>
      </c>
      <c r="AO52" s="23" cm="1">
        <f t="array" aca="1" ref="AO52" ca="1">_xlfn.IFS($F52&lt;=AO$7,0,$G52&gt;AO$7,0,AND(AO$7&gt;$G52,AO$7&lt;$H52),$N52/12*0.5,$H52&lt;AO$7,$N52/12)</f>
        <v>129.16666666666666</v>
      </c>
      <c r="AP52" s="23" cm="1">
        <f t="array" aca="1" ref="AP52" ca="1">_xlfn.IFS($F52&lt;=AP$7,0,$G52&gt;AP$7,0,AND(AP$7&gt;$G52,AP$7&lt;$H52),$N52/12*0.5,$H52&lt;AP$7,$N52/12)</f>
        <v>129.16666666666666</v>
      </c>
      <c r="AQ52" s="23" cm="1">
        <f t="array" aca="1" ref="AQ52" ca="1">_xlfn.IFS($F52&lt;=AQ$7,0,$G52&gt;AQ$7,0,AND(AQ$7&gt;$G52,AQ$7&lt;$H52),$N52/12*0.5,$H52&lt;AQ$7,$N52/12)</f>
        <v>129.16666666666666</v>
      </c>
      <c r="AR52" s="23" cm="1">
        <f t="array" aca="1" ref="AR52" ca="1">_xlfn.IFS($F52&lt;=AR$7,0,$G52&gt;AR$7,0,AND(AR$7&gt;$G52,AR$7&lt;$H52),$N52/12*0.5,$H52&lt;AR$7,$N52/12)</f>
        <v>129.16666666666666</v>
      </c>
      <c r="AS52" s="23" cm="1">
        <f t="array" aca="1" ref="AS52" ca="1">_xlfn.IFS($F52&lt;=AS$7,0,$G52&gt;AS$7,0,AND(AS$7&gt;$G52,AS$7&lt;$H52),$N52/12*0.5,$H52&lt;AS$7,$N52/12)</f>
        <v>129.16666666666666</v>
      </c>
      <c r="AT52" s="23" cm="1">
        <f t="array" aca="1" ref="AT52" ca="1">_xlfn.IFS($F52&lt;=AT$7,0,$G52&gt;AT$7,0,AND(AT$7&gt;$G52,AT$7&lt;$H52),$N52/12*0.5,$H52&lt;AT$7,$N52/12)</f>
        <v>129.16666666666666</v>
      </c>
      <c r="AU52" s="23" cm="1">
        <f t="array" aca="1" ref="AU52" ca="1">_xlfn.IFS($F52&lt;=AU$7,0,$G52&gt;AU$7,0,AND(AU$7&gt;$G52,AU$7&lt;$H52),$N52/12*0.5,$H52&lt;AU$7,$N52/12)</f>
        <v>129.16666666666666</v>
      </c>
      <c r="AV52" s="23" cm="1">
        <f t="array" aca="1" ref="AV52" ca="1">_xlfn.IFS($F52&lt;=AV$7,0,$G52&gt;AV$7,0,AND(AV$7&gt;$G52,AV$7&lt;$H52),$N52/12*0.5,$H52&lt;AV$7,$N52/12)</f>
        <v>129.16666666666666</v>
      </c>
      <c r="AW52" s="23" cm="1">
        <f t="array" aca="1" ref="AW52" ca="1">_xlfn.IFS($F52&lt;=AW$7,0,$G52&gt;AW$7,0,AND(AW$7&gt;$G52,AW$7&lt;$H52),$N52/12*0.5,$H52&lt;AW$7,$N52/12)</f>
        <v>129.16666666666666</v>
      </c>
      <c r="AX52" s="23" cm="1">
        <f t="array" aca="1" ref="AX52" ca="1">_xlfn.IFS($F52&lt;=AX$7,0,$G52&gt;AX$7,0,AND(AX$7&gt;$G52,AX$7&lt;$H52),$N52/12*0.5,$H52&lt;AX$7,$N52/12)</f>
        <v>129.16666666666666</v>
      </c>
      <c r="AY52" s="23" cm="1">
        <f t="array" aca="1" ref="AY52" ca="1">_xlfn.IFS($F52&lt;=AY$7,0,$G52&gt;AY$7,0,AND(AY$7&gt;$G52,AY$7&lt;$H52),$N52/12*0.5,$H52&lt;AY$7,$N52/12)</f>
        <v>129.16666666666666</v>
      </c>
    </row>
    <row r="53" spans="1:51" ht="13" x14ac:dyDescent="0.15">
      <c r="A53" s="47"/>
      <c r="B53" s="87">
        <v>46</v>
      </c>
      <c r="C53" s="92" t="s">
        <v>30</v>
      </c>
      <c r="D53" s="95" t="s">
        <v>15</v>
      </c>
      <c r="E53" s="112">
        <v>45703</v>
      </c>
      <c r="F53" s="112" t="s">
        <v>7</v>
      </c>
      <c r="G53" s="21">
        <f>E53+'Assumptions (START HERE)'!$C$17</f>
        <v>45883</v>
      </c>
      <c r="H53" s="21">
        <f>E53+'Assumptions (START HERE)'!$C$18</f>
        <v>45973</v>
      </c>
      <c r="I53" s="96"/>
      <c r="J53" s="23" cm="1">
        <f t="array" aca="1" ref="J53" ca="1">IF(ISBLANK(I53),
INDEX('Assumptions (START HERE)'!$B$23:$E$26,
MATCH(MID(CELL("filename",$A$1),FIND("]",CELL("filename",$A$1))+1,255),'Assumptions (START HERE)'!$B$23:$B$26,0),
MATCH(J$3,'Assumptions (START HERE)'!$B$23:$E$23,0)),I53)</f>
        <v>1350</v>
      </c>
      <c r="K53" s="96"/>
      <c r="L53" s="23" cm="1">
        <f t="array" aca="1" ref="L53" ca="1">IF(ISBLANK(K53),
INDEX('Assumptions (START HERE)'!$B$23:$E$26,
MATCH(MID(CELL("filename",$A$1),FIND("]",CELL("filename",$A$1))+1,255),'Assumptions (START HERE)'!$B$23:$B$26,0),
MATCH(L$3,'Assumptions (START HERE)'!$B$23:$E$23,0)),K53)</f>
        <v>1450</v>
      </c>
      <c r="M53" s="96"/>
      <c r="N53" s="23" cm="1">
        <f t="array" aca="1" ref="N53" ca="1">IF(ISBLANK(M53),
INDEX('Assumptions (START HERE)'!$B$23:$E$26,
MATCH(MID(CELL("filename",$A$1),FIND("]",CELL("filename",$A$1))+1,255),'Assumptions (START HERE)'!$B$23:$B$26,0),
MATCH(N$3,'Assumptions (START HERE)'!$B$23:$E$23,0)),M53)</f>
        <v>1550</v>
      </c>
      <c r="P53" s="23" cm="1">
        <f t="array" aca="1" ref="P53" ca="1">_xlfn.IFS($F53&lt;=P$7,0,$G53&gt;P$7,0,AND(P$7&gt;$G53,P$7&lt;$H53),$J53/12*0.5,$H53&lt;P$7,$J53/12)</f>
        <v>0</v>
      </c>
      <c r="Q53" s="23" cm="1">
        <f t="array" aca="1" ref="Q53" ca="1">_xlfn.IFS($F53&lt;=Q$7,0,$G53&gt;Q$7,0,AND(Q$7&gt;$G53,Q$7&lt;$H53),$J53/12*0.5,$H53&lt;Q$7,$J53/12)</f>
        <v>0</v>
      </c>
      <c r="R53" s="23" cm="1">
        <f t="array" aca="1" ref="R53" ca="1">_xlfn.IFS($F53&lt;=R$7,0,$G53&gt;R$7,0,AND(R$7&gt;$G53,R$7&lt;$H53),$J53/12*0.5,$H53&lt;R$7,$J53/12)</f>
        <v>0</v>
      </c>
      <c r="S53" s="23" cm="1">
        <f t="array" aca="1" ref="S53" ca="1">_xlfn.IFS($F53&lt;=S$7,0,$G53&gt;S$7,0,AND(S$7&gt;$G53,S$7&lt;$H53),$J53/12*0.5,$H53&lt;S$7,$J53/12)</f>
        <v>0</v>
      </c>
      <c r="T53" s="23" cm="1">
        <f t="array" aca="1" ref="T53" ca="1">_xlfn.IFS($F53&lt;=T$7,0,$G53&gt;T$7,0,AND(T$7&gt;$G53,T$7&lt;$H53),$J53/12*0.5,$H53&lt;T$7,$J53/12)</f>
        <v>0</v>
      </c>
      <c r="U53" s="23" cm="1">
        <f t="array" aca="1" ref="U53" ca="1">_xlfn.IFS($F53&lt;=U$7,0,$G53&gt;U$7,0,AND(U$7&gt;$G53,U$7&lt;$H53),$J53/12*0.5,$H53&lt;U$7,$J53/12)</f>
        <v>0</v>
      </c>
      <c r="V53" s="23" cm="1">
        <f t="array" aca="1" ref="V53" ca="1">_xlfn.IFS($F53&lt;=V$7,0,$G53&gt;V$7,0,AND(V$7&gt;$G53,V$7&lt;$H53),$J53/12*0.5,$H53&lt;V$7,$J53/12)</f>
        <v>0</v>
      </c>
      <c r="W53" s="23" cm="1">
        <f t="array" aca="1" ref="W53" ca="1">_xlfn.IFS($F53&lt;=W$7,0,$G53&gt;W$7,0,AND(W$7&gt;$G53,W$7&lt;$H53),$J53/12*0.5,$H53&lt;W$7,$J53/12)</f>
        <v>0</v>
      </c>
      <c r="X53" s="23" cm="1">
        <f t="array" aca="1" ref="X53" ca="1">_xlfn.IFS($F53&lt;=X$7,0,$G53&gt;X$7,0,AND(X$7&gt;$G53,X$7&lt;$H53),$J53/12*0.5,$H53&lt;X$7,$J53/12)</f>
        <v>56.25</v>
      </c>
      <c r="Y53" s="23" cm="1">
        <f t="array" aca="1" ref="Y53" ca="1">_xlfn.IFS($F53&lt;=Y$7,0,$G53&gt;Y$7,0,AND(Y$7&gt;$G53,Y$7&lt;$H53),$J53/12*0.5,$H53&lt;Y$7,$J53/12)</f>
        <v>56.25</v>
      </c>
      <c r="Z53" s="23" cm="1">
        <f t="array" aca="1" ref="Z53" ca="1">_xlfn.IFS($F53&lt;=Z$7,0,$G53&gt;Z$7,0,AND(Z$7&gt;$G53,Z$7&lt;$H53),$J53/12*0.5,$H53&lt;Z$7,$J53/12)</f>
        <v>56.25</v>
      </c>
      <c r="AA53" s="23" cm="1">
        <f t="array" aca="1" ref="AA53" ca="1">_xlfn.IFS($F53&lt;=AA$7,0,$G53&gt;AA$7,0,AND(AA$7&gt;$G53,AA$7&lt;$H53),$J53/12*0.5,$H53&lt;AA$7,$J53/12)</f>
        <v>112.5</v>
      </c>
      <c r="AB53" s="23" cm="1">
        <f t="array" aca="1" ref="AB53" ca="1">_xlfn.IFS($F53&lt;=AB$7,0,$G53&gt;AB$7,0,AND(AB$7&gt;$G53,AB$7&lt;$H53),$J53/12*0.5,$H53&lt;AB$7,$J53/12)</f>
        <v>112.5</v>
      </c>
      <c r="AC53" s="23" cm="1">
        <f t="array" aca="1" ref="AC53" ca="1">_xlfn.IFS($F53&lt;=AC$7,0,$G53&gt;AC$7,0,AND(AC$7&gt;$G53,AC$7&lt;$H53),$L53/12*0.5,$H53&lt;AC$7,$L53/12)</f>
        <v>120.83333333333333</v>
      </c>
      <c r="AD53" s="23" cm="1">
        <f t="array" aca="1" ref="AD53" ca="1">_xlfn.IFS($F53&lt;=AD$7,0,$G53&gt;AD$7,0,AND(AD$7&gt;$G53,AD$7&lt;$H53),$L53/12*0.5,$H53&lt;AD$7,$L53/12)</f>
        <v>120.83333333333333</v>
      </c>
      <c r="AE53" s="23" cm="1">
        <f t="array" aca="1" ref="AE53" ca="1">_xlfn.IFS($F53&lt;=AE$7,0,$G53&gt;AE$7,0,AND(AE$7&gt;$G53,AE$7&lt;$H53),$L53/12*0.5,$H53&lt;AE$7,$L53/12)</f>
        <v>120.83333333333333</v>
      </c>
      <c r="AF53" s="23" cm="1">
        <f t="array" aca="1" ref="AF53" ca="1">_xlfn.IFS($F53&lt;=AF$7,0,$G53&gt;AF$7,0,AND(AF$7&gt;$G53,AF$7&lt;$H53),$L53/12*0.5,$H53&lt;AF$7,$L53/12)</f>
        <v>120.83333333333333</v>
      </c>
      <c r="AG53" s="23" cm="1">
        <f t="array" aca="1" ref="AG53" ca="1">_xlfn.IFS($F53&lt;=AG$7,0,$G53&gt;AG$7,0,AND(AG$7&gt;$G53,AG$7&lt;$H53),$L53/12*0.5,$H53&lt;AG$7,$L53/12)</f>
        <v>120.83333333333333</v>
      </c>
      <c r="AH53" s="23" cm="1">
        <f t="array" aca="1" ref="AH53" ca="1">_xlfn.IFS($F53&lt;=AH$7,0,$G53&gt;AH$7,0,AND(AH$7&gt;$G53,AH$7&lt;$H53),$L53/12*0.5,$H53&lt;AH$7,$L53/12)</f>
        <v>120.83333333333333</v>
      </c>
      <c r="AI53" s="23" cm="1">
        <f t="array" aca="1" ref="AI53" ca="1">_xlfn.IFS($F53&lt;=AI$7,0,$G53&gt;AI$7,0,AND(AI$7&gt;$G53,AI$7&lt;$H53),$L53/12*0.5,$H53&lt;AI$7,$L53/12)</f>
        <v>120.83333333333333</v>
      </c>
      <c r="AJ53" s="23" cm="1">
        <f t="array" aca="1" ref="AJ53" ca="1">_xlfn.IFS($F53&lt;=AJ$7,0,$G53&gt;AJ$7,0,AND(AJ$7&gt;$G53,AJ$7&lt;$H53),$L53/12*0.5,$H53&lt;AJ$7,$L53/12)</f>
        <v>120.83333333333333</v>
      </c>
      <c r="AK53" s="23" cm="1">
        <f t="array" aca="1" ref="AK53" ca="1">_xlfn.IFS($F53&lt;=AK$7,0,$G53&gt;AK$7,0,AND(AK$7&gt;$G53,AK$7&lt;$H53),$L53/12*0.5,$H53&lt;AK$7,$L53/12)</f>
        <v>120.83333333333333</v>
      </c>
      <c r="AL53" s="23" cm="1">
        <f t="array" aca="1" ref="AL53" ca="1">_xlfn.IFS($F53&lt;=AL$7,0,$G53&gt;AL$7,0,AND(AL$7&gt;$G53,AL$7&lt;$H53),$L53/12*0.5,$H53&lt;AL$7,$L53/12)</f>
        <v>120.83333333333333</v>
      </c>
      <c r="AM53" s="23" cm="1">
        <f t="array" aca="1" ref="AM53" ca="1">_xlfn.IFS($F53&lt;=AM$7,0,$G53&gt;AM$7,0,AND(AM$7&gt;$G53,AM$7&lt;$H53),$L53/12*0.5,$H53&lt;AM$7,$L53/12)</f>
        <v>120.83333333333333</v>
      </c>
      <c r="AN53" s="23" cm="1">
        <f t="array" aca="1" ref="AN53" ca="1">_xlfn.IFS($F53&lt;=AN$7,0,$G53&gt;AN$7,0,AND(AN$7&gt;$G53,AN$7&lt;$H53),$L53/12*0.5,$H53&lt;AN$7,$L53/12)</f>
        <v>120.83333333333333</v>
      </c>
      <c r="AO53" s="23" cm="1">
        <f t="array" aca="1" ref="AO53" ca="1">_xlfn.IFS($F53&lt;=AO$7,0,$G53&gt;AO$7,0,AND(AO$7&gt;$G53,AO$7&lt;$H53),$N53/12*0.5,$H53&lt;AO$7,$N53/12)</f>
        <v>129.16666666666666</v>
      </c>
      <c r="AP53" s="23" cm="1">
        <f t="array" aca="1" ref="AP53" ca="1">_xlfn.IFS($F53&lt;=AP$7,0,$G53&gt;AP$7,0,AND(AP$7&gt;$G53,AP$7&lt;$H53),$N53/12*0.5,$H53&lt;AP$7,$N53/12)</f>
        <v>129.16666666666666</v>
      </c>
      <c r="AQ53" s="23" cm="1">
        <f t="array" aca="1" ref="AQ53" ca="1">_xlfn.IFS($F53&lt;=AQ$7,0,$G53&gt;AQ$7,0,AND(AQ$7&gt;$G53,AQ$7&lt;$H53),$N53/12*0.5,$H53&lt;AQ$7,$N53/12)</f>
        <v>129.16666666666666</v>
      </c>
      <c r="AR53" s="23" cm="1">
        <f t="array" aca="1" ref="AR53" ca="1">_xlfn.IFS($F53&lt;=AR$7,0,$G53&gt;AR$7,0,AND(AR$7&gt;$G53,AR$7&lt;$H53),$N53/12*0.5,$H53&lt;AR$7,$N53/12)</f>
        <v>129.16666666666666</v>
      </c>
      <c r="AS53" s="23" cm="1">
        <f t="array" aca="1" ref="AS53" ca="1">_xlfn.IFS($F53&lt;=AS$7,0,$G53&gt;AS$7,0,AND(AS$7&gt;$G53,AS$7&lt;$H53),$N53/12*0.5,$H53&lt;AS$7,$N53/12)</f>
        <v>129.16666666666666</v>
      </c>
      <c r="AT53" s="23" cm="1">
        <f t="array" aca="1" ref="AT53" ca="1">_xlfn.IFS($F53&lt;=AT$7,0,$G53&gt;AT$7,0,AND(AT$7&gt;$G53,AT$7&lt;$H53),$N53/12*0.5,$H53&lt;AT$7,$N53/12)</f>
        <v>129.16666666666666</v>
      </c>
      <c r="AU53" s="23" cm="1">
        <f t="array" aca="1" ref="AU53" ca="1">_xlfn.IFS($F53&lt;=AU$7,0,$G53&gt;AU$7,0,AND(AU$7&gt;$G53,AU$7&lt;$H53),$N53/12*0.5,$H53&lt;AU$7,$N53/12)</f>
        <v>129.16666666666666</v>
      </c>
      <c r="AV53" s="23" cm="1">
        <f t="array" aca="1" ref="AV53" ca="1">_xlfn.IFS($F53&lt;=AV$7,0,$G53&gt;AV$7,0,AND(AV$7&gt;$G53,AV$7&lt;$H53),$N53/12*0.5,$H53&lt;AV$7,$N53/12)</f>
        <v>129.16666666666666</v>
      </c>
      <c r="AW53" s="23" cm="1">
        <f t="array" aca="1" ref="AW53" ca="1">_xlfn.IFS($F53&lt;=AW$7,0,$G53&gt;AW$7,0,AND(AW$7&gt;$G53,AW$7&lt;$H53),$N53/12*0.5,$H53&lt;AW$7,$N53/12)</f>
        <v>129.16666666666666</v>
      </c>
      <c r="AX53" s="23" cm="1">
        <f t="array" aca="1" ref="AX53" ca="1">_xlfn.IFS($F53&lt;=AX$7,0,$G53&gt;AX$7,0,AND(AX$7&gt;$G53,AX$7&lt;$H53),$N53/12*0.5,$H53&lt;AX$7,$N53/12)</f>
        <v>129.16666666666666</v>
      </c>
      <c r="AY53" s="23" cm="1">
        <f t="array" aca="1" ref="AY53" ca="1">_xlfn.IFS($F53&lt;=AY$7,0,$G53&gt;AY$7,0,AND(AY$7&gt;$G53,AY$7&lt;$H53),$N53/12*0.5,$H53&lt;AY$7,$N53/12)</f>
        <v>129.16666666666666</v>
      </c>
    </row>
    <row r="54" spans="1:51" ht="13" x14ac:dyDescent="0.15">
      <c r="A54" s="47"/>
      <c r="B54" s="87">
        <v>47</v>
      </c>
      <c r="C54" s="92" t="s">
        <v>30</v>
      </c>
      <c r="D54" s="93" t="s">
        <v>17</v>
      </c>
      <c r="E54" s="112">
        <v>45731</v>
      </c>
      <c r="F54" s="112">
        <v>46601</v>
      </c>
      <c r="G54" s="21">
        <f>E54+'Assumptions (START HERE)'!$C$17</f>
        <v>45911</v>
      </c>
      <c r="H54" s="21">
        <f>E54+'Assumptions (START HERE)'!$C$18</f>
        <v>46001</v>
      </c>
      <c r="I54" s="96"/>
      <c r="J54" s="23" cm="1">
        <f t="array" aca="1" ref="J54" ca="1">IF(ISBLANK(I54),
INDEX('Assumptions (START HERE)'!$B$23:$E$26,
MATCH(MID(CELL("filename",$A$1),FIND("]",CELL("filename",$A$1))+1,255),'Assumptions (START HERE)'!$B$23:$B$26,0),
MATCH(J$3,'Assumptions (START HERE)'!$B$23:$E$23,0)),I54)</f>
        <v>1350</v>
      </c>
      <c r="K54" s="96"/>
      <c r="L54" s="23" cm="1">
        <f t="array" aca="1" ref="L54" ca="1">IF(ISBLANK(K54),
INDEX('Assumptions (START HERE)'!$B$23:$E$26,
MATCH(MID(CELL("filename",$A$1),FIND("]",CELL("filename",$A$1))+1,255),'Assumptions (START HERE)'!$B$23:$B$26,0),
MATCH(L$3,'Assumptions (START HERE)'!$B$23:$E$23,0)),K54)</f>
        <v>1450</v>
      </c>
      <c r="M54" s="96"/>
      <c r="N54" s="23" cm="1">
        <f t="array" aca="1" ref="N54" ca="1">IF(ISBLANK(M54),
INDEX('Assumptions (START HERE)'!$B$23:$E$26,
MATCH(MID(CELL("filename",$A$1),FIND("]",CELL("filename",$A$1))+1,255),'Assumptions (START HERE)'!$B$23:$B$26,0),
MATCH(N$3,'Assumptions (START HERE)'!$B$23:$E$23,0)),M54)</f>
        <v>1550</v>
      </c>
      <c r="P54" s="23" cm="1">
        <f t="array" aca="1" ref="P54" ca="1">_xlfn.IFS($F54&lt;=P$7,0,$G54&gt;P$7,0,AND(P$7&gt;$G54,P$7&lt;$H54),$J54/12*0.5,$H54&lt;P$7,$J54/12)</f>
        <v>0</v>
      </c>
      <c r="Q54" s="23" cm="1">
        <f t="array" aca="1" ref="Q54" ca="1">_xlfn.IFS($F54&lt;=Q$7,0,$G54&gt;Q$7,0,AND(Q$7&gt;$G54,Q$7&lt;$H54),$J54/12*0.5,$H54&lt;Q$7,$J54/12)</f>
        <v>0</v>
      </c>
      <c r="R54" s="23" cm="1">
        <f t="array" aca="1" ref="R54" ca="1">_xlfn.IFS($F54&lt;=R$7,0,$G54&gt;R$7,0,AND(R$7&gt;$G54,R$7&lt;$H54),$J54/12*0.5,$H54&lt;R$7,$J54/12)</f>
        <v>0</v>
      </c>
      <c r="S54" s="23" cm="1">
        <f t="array" aca="1" ref="S54" ca="1">_xlfn.IFS($F54&lt;=S$7,0,$G54&gt;S$7,0,AND(S$7&gt;$G54,S$7&lt;$H54),$J54/12*0.5,$H54&lt;S$7,$J54/12)</f>
        <v>0</v>
      </c>
      <c r="T54" s="23" cm="1">
        <f t="array" aca="1" ref="T54" ca="1">_xlfn.IFS($F54&lt;=T$7,0,$G54&gt;T$7,0,AND(T$7&gt;$G54,T$7&lt;$H54),$J54/12*0.5,$H54&lt;T$7,$J54/12)</f>
        <v>0</v>
      </c>
      <c r="U54" s="23" cm="1">
        <f t="array" aca="1" ref="U54" ca="1">_xlfn.IFS($F54&lt;=U$7,0,$G54&gt;U$7,0,AND(U$7&gt;$G54,U$7&lt;$H54),$J54/12*0.5,$H54&lt;U$7,$J54/12)</f>
        <v>0</v>
      </c>
      <c r="V54" s="23" cm="1">
        <f t="array" aca="1" ref="V54" ca="1">_xlfn.IFS($F54&lt;=V$7,0,$G54&gt;V$7,0,AND(V$7&gt;$G54,V$7&lt;$H54),$J54/12*0.5,$H54&lt;V$7,$J54/12)</f>
        <v>0</v>
      </c>
      <c r="W54" s="23" cm="1">
        <f t="array" aca="1" ref="W54" ca="1">_xlfn.IFS($F54&lt;=W$7,0,$G54&gt;W$7,0,AND(W$7&gt;$G54,W$7&lt;$H54),$J54/12*0.5,$H54&lt;W$7,$J54/12)</f>
        <v>0</v>
      </c>
      <c r="X54" s="23" cm="1">
        <f t="array" aca="1" ref="X54" ca="1">_xlfn.IFS($F54&lt;=X$7,0,$G54&gt;X$7,0,AND(X$7&gt;$G54,X$7&lt;$H54),$J54/12*0.5,$H54&lt;X$7,$J54/12)</f>
        <v>0</v>
      </c>
      <c r="Y54" s="23" cm="1">
        <f t="array" aca="1" ref="Y54" ca="1">_xlfn.IFS($F54&lt;=Y$7,0,$G54&gt;Y$7,0,AND(Y$7&gt;$G54,Y$7&lt;$H54),$J54/12*0.5,$H54&lt;Y$7,$J54/12)</f>
        <v>56.25</v>
      </c>
      <c r="Z54" s="23" cm="1">
        <f t="array" aca="1" ref="Z54" ca="1">_xlfn.IFS($F54&lt;=Z$7,0,$G54&gt;Z$7,0,AND(Z$7&gt;$G54,Z$7&lt;$H54),$J54/12*0.5,$H54&lt;Z$7,$J54/12)</f>
        <v>56.25</v>
      </c>
      <c r="AA54" s="23" cm="1">
        <f t="array" aca="1" ref="AA54" ca="1">_xlfn.IFS($F54&lt;=AA$7,0,$G54&gt;AA$7,0,AND(AA$7&gt;$G54,AA$7&lt;$H54),$J54/12*0.5,$H54&lt;AA$7,$J54/12)</f>
        <v>56.25</v>
      </c>
      <c r="AB54" s="23" cm="1">
        <f t="array" aca="1" ref="AB54" ca="1">_xlfn.IFS($F54&lt;=AB$7,0,$G54&gt;AB$7,0,AND(AB$7&gt;$G54,AB$7&lt;$H54),$J54/12*0.5,$H54&lt;AB$7,$J54/12)</f>
        <v>112.5</v>
      </c>
      <c r="AC54" s="23" cm="1">
        <f t="array" aca="1" ref="AC54" ca="1">_xlfn.IFS($F54&lt;=AC$7,0,$G54&gt;AC$7,0,AND(AC$7&gt;$G54,AC$7&lt;$H54),$L54/12*0.5,$H54&lt;AC$7,$L54/12)</f>
        <v>120.83333333333333</v>
      </c>
      <c r="AD54" s="23" cm="1">
        <f t="array" aca="1" ref="AD54" ca="1">_xlfn.IFS($F54&lt;=AD$7,0,$G54&gt;AD$7,0,AND(AD$7&gt;$G54,AD$7&lt;$H54),$L54/12*0.5,$H54&lt;AD$7,$L54/12)</f>
        <v>120.83333333333333</v>
      </c>
      <c r="AE54" s="23" cm="1">
        <f t="array" aca="1" ref="AE54" ca="1">_xlfn.IFS($F54&lt;=AE$7,0,$G54&gt;AE$7,0,AND(AE$7&gt;$G54,AE$7&lt;$H54),$L54/12*0.5,$H54&lt;AE$7,$L54/12)</f>
        <v>120.83333333333333</v>
      </c>
      <c r="AF54" s="23" cm="1">
        <f t="array" aca="1" ref="AF54" ca="1">_xlfn.IFS($F54&lt;=AF$7,0,$G54&gt;AF$7,0,AND(AF$7&gt;$G54,AF$7&lt;$H54),$L54/12*0.5,$H54&lt;AF$7,$L54/12)</f>
        <v>120.83333333333333</v>
      </c>
      <c r="AG54" s="23" cm="1">
        <f t="array" aca="1" ref="AG54" ca="1">_xlfn.IFS($F54&lt;=AG$7,0,$G54&gt;AG$7,0,AND(AG$7&gt;$G54,AG$7&lt;$H54),$L54/12*0.5,$H54&lt;AG$7,$L54/12)</f>
        <v>120.83333333333333</v>
      </c>
      <c r="AH54" s="23" cm="1">
        <f t="array" aca="1" ref="AH54" ca="1">_xlfn.IFS($F54&lt;=AH$7,0,$G54&gt;AH$7,0,AND(AH$7&gt;$G54,AH$7&lt;$H54),$L54/12*0.5,$H54&lt;AH$7,$L54/12)</f>
        <v>120.83333333333333</v>
      </c>
      <c r="AI54" s="23" cm="1">
        <f t="array" aca="1" ref="AI54" ca="1">_xlfn.IFS($F54&lt;=AI$7,0,$G54&gt;AI$7,0,AND(AI$7&gt;$G54,AI$7&lt;$H54),$L54/12*0.5,$H54&lt;AI$7,$L54/12)</f>
        <v>120.83333333333333</v>
      </c>
      <c r="AJ54" s="23" cm="1">
        <f t="array" aca="1" ref="AJ54" ca="1">_xlfn.IFS($F54&lt;=AJ$7,0,$G54&gt;AJ$7,0,AND(AJ$7&gt;$G54,AJ$7&lt;$H54),$L54/12*0.5,$H54&lt;AJ$7,$L54/12)</f>
        <v>120.83333333333333</v>
      </c>
      <c r="AK54" s="23" cm="1">
        <f t="array" aca="1" ref="AK54" ca="1">_xlfn.IFS($F54&lt;=AK$7,0,$G54&gt;AK$7,0,AND(AK$7&gt;$G54,AK$7&lt;$H54),$L54/12*0.5,$H54&lt;AK$7,$L54/12)</f>
        <v>120.83333333333333</v>
      </c>
      <c r="AL54" s="23" cm="1">
        <f t="array" aca="1" ref="AL54" ca="1">_xlfn.IFS($F54&lt;=AL$7,0,$G54&gt;AL$7,0,AND(AL$7&gt;$G54,AL$7&lt;$H54),$L54/12*0.5,$H54&lt;AL$7,$L54/12)</f>
        <v>120.83333333333333</v>
      </c>
      <c r="AM54" s="23" cm="1">
        <f t="array" aca="1" ref="AM54" ca="1">_xlfn.IFS($F54&lt;=AM$7,0,$G54&gt;AM$7,0,AND(AM$7&gt;$G54,AM$7&lt;$H54),$L54/12*0.5,$H54&lt;AM$7,$L54/12)</f>
        <v>120.83333333333333</v>
      </c>
      <c r="AN54" s="23" cm="1">
        <f t="array" aca="1" ref="AN54" ca="1">_xlfn.IFS($F54&lt;=AN$7,0,$G54&gt;AN$7,0,AND(AN$7&gt;$G54,AN$7&lt;$H54),$L54/12*0.5,$H54&lt;AN$7,$L54/12)</f>
        <v>120.83333333333333</v>
      </c>
      <c r="AO54" s="23" cm="1">
        <f t="array" aca="1" ref="AO54" ca="1">_xlfn.IFS($F54&lt;=AO$7,0,$G54&gt;AO$7,0,AND(AO$7&gt;$G54,AO$7&lt;$H54),$N54/12*0.5,$H54&lt;AO$7,$N54/12)</f>
        <v>129.16666666666666</v>
      </c>
      <c r="AP54" s="23" cm="1">
        <f t="array" aca="1" ref="AP54" ca="1">_xlfn.IFS($F54&lt;=AP$7,0,$G54&gt;AP$7,0,AND(AP$7&gt;$G54,AP$7&lt;$H54),$N54/12*0.5,$H54&lt;AP$7,$N54/12)</f>
        <v>129.16666666666666</v>
      </c>
      <c r="AQ54" s="23" cm="1">
        <f t="array" aca="1" ref="AQ54" ca="1">_xlfn.IFS($F54&lt;=AQ$7,0,$G54&gt;AQ$7,0,AND(AQ$7&gt;$G54,AQ$7&lt;$H54),$N54/12*0.5,$H54&lt;AQ$7,$N54/12)</f>
        <v>129.16666666666666</v>
      </c>
      <c r="AR54" s="23" cm="1">
        <f t="array" aca="1" ref="AR54" ca="1">_xlfn.IFS($F54&lt;=AR$7,0,$G54&gt;AR$7,0,AND(AR$7&gt;$G54,AR$7&lt;$H54),$N54/12*0.5,$H54&lt;AR$7,$N54/12)</f>
        <v>129.16666666666666</v>
      </c>
      <c r="AS54" s="23" cm="1">
        <f t="array" aca="1" ref="AS54" ca="1">_xlfn.IFS($F54&lt;=AS$7,0,$G54&gt;AS$7,0,AND(AS$7&gt;$G54,AS$7&lt;$H54),$N54/12*0.5,$H54&lt;AS$7,$N54/12)</f>
        <v>129.16666666666666</v>
      </c>
      <c r="AT54" s="23" cm="1">
        <f t="array" aca="1" ref="AT54" ca="1">_xlfn.IFS($F54&lt;=AT$7,0,$G54&gt;AT$7,0,AND(AT$7&gt;$G54,AT$7&lt;$H54),$N54/12*0.5,$H54&lt;AT$7,$N54/12)</f>
        <v>129.16666666666666</v>
      </c>
      <c r="AU54" s="23" cm="1">
        <f t="array" aca="1" ref="AU54" ca="1">_xlfn.IFS($F54&lt;=AU$7,0,$G54&gt;AU$7,0,AND(AU$7&gt;$G54,AU$7&lt;$H54),$N54/12*0.5,$H54&lt;AU$7,$N54/12)</f>
        <v>129.16666666666666</v>
      </c>
      <c r="AV54" s="23" cm="1">
        <f t="array" aca="1" ref="AV54" ca="1">_xlfn.IFS($F54&lt;=AV$7,0,$G54&gt;AV$7,0,AND(AV$7&gt;$G54,AV$7&lt;$H54),$N54/12*0.5,$H54&lt;AV$7,$N54/12)</f>
        <v>0</v>
      </c>
      <c r="AW54" s="23" cm="1">
        <f t="array" aca="1" ref="AW54" ca="1">_xlfn.IFS($F54&lt;=AW$7,0,$G54&gt;AW$7,0,AND(AW$7&gt;$G54,AW$7&lt;$H54),$N54/12*0.5,$H54&lt;AW$7,$N54/12)</f>
        <v>0</v>
      </c>
      <c r="AX54" s="23" cm="1">
        <f t="array" aca="1" ref="AX54" ca="1">_xlfn.IFS($F54&lt;=AX$7,0,$G54&gt;AX$7,0,AND(AX$7&gt;$G54,AX$7&lt;$H54),$N54/12*0.5,$H54&lt;AX$7,$N54/12)</f>
        <v>0</v>
      </c>
      <c r="AY54" s="23" cm="1">
        <f t="array" aca="1" ref="AY54" ca="1">_xlfn.IFS($F54&lt;=AY$7,0,$G54&gt;AY$7,0,AND(AY$7&gt;$G54,AY$7&lt;$H54),$N54/12*0.5,$H54&lt;AY$7,$N54/12)</f>
        <v>0</v>
      </c>
    </row>
    <row r="55" spans="1:51" ht="13" x14ac:dyDescent="0.15">
      <c r="A55" s="47"/>
      <c r="B55" s="87">
        <v>48</v>
      </c>
      <c r="C55" s="92" t="s">
        <v>30</v>
      </c>
      <c r="D55" s="93" t="s">
        <v>15</v>
      </c>
      <c r="E55" s="112">
        <v>45731</v>
      </c>
      <c r="F55" s="112" t="s">
        <v>7</v>
      </c>
      <c r="G55" s="21">
        <f>E55+'Assumptions (START HERE)'!$C$17</f>
        <v>45911</v>
      </c>
      <c r="H55" s="21">
        <f>E55+'Assumptions (START HERE)'!$C$18</f>
        <v>46001</v>
      </c>
      <c r="I55" s="96"/>
      <c r="J55" s="23" cm="1">
        <f t="array" aca="1" ref="J55" ca="1">IF(ISBLANK(I55),
INDEX('Assumptions (START HERE)'!$B$23:$E$26,
MATCH(MID(CELL("filename",$A$1),FIND("]",CELL("filename",$A$1))+1,255),'Assumptions (START HERE)'!$B$23:$B$26,0),
MATCH(J$3,'Assumptions (START HERE)'!$B$23:$E$23,0)),I55)</f>
        <v>1350</v>
      </c>
      <c r="K55" s="96"/>
      <c r="L55" s="23" cm="1">
        <f t="array" aca="1" ref="L55" ca="1">IF(ISBLANK(K55),
INDEX('Assumptions (START HERE)'!$B$23:$E$26,
MATCH(MID(CELL("filename",$A$1),FIND("]",CELL("filename",$A$1))+1,255),'Assumptions (START HERE)'!$B$23:$B$26,0),
MATCH(L$3,'Assumptions (START HERE)'!$B$23:$E$23,0)),K55)</f>
        <v>1450</v>
      </c>
      <c r="M55" s="96"/>
      <c r="N55" s="23" cm="1">
        <f t="array" aca="1" ref="N55" ca="1">IF(ISBLANK(M55),
INDEX('Assumptions (START HERE)'!$B$23:$E$26,
MATCH(MID(CELL("filename",$A$1),FIND("]",CELL("filename",$A$1))+1,255),'Assumptions (START HERE)'!$B$23:$B$26,0),
MATCH(N$3,'Assumptions (START HERE)'!$B$23:$E$23,0)),M55)</f>
        <v>1550</v>
      </c>
      <c r="P55" s="23" cm="1">
        <f t="array" aca="1" ref="P55" ca="1">_xlfn.IFS($F55&lt;=P$7,0,$G55&gt;P$7,0,AND(P$7&gt;$G55,P$7&lt;$H55),$J55/12*0.5,$H55&lt;P$7,$J55/12)</f>
        <v>0</v>
      </c>
      <c r="Q55" s="23" cm="1">
        <f t="array" aca="1" ref="Q55" ca="1">_xlfn.IFS($F55&lt;=Q$7,0,$G55&gt;Q$7,0,AND(Q$7&gt;$G55,Q$7&lt;$H55),$J55/12*0.5,$H55&lt;Q$7,$J55/12)</f>
        <v>0</v>
      </c>
      <c r="R55" s="23" cm="1">
        <f t="array" aca="1" ref="R55" ca="1">_xlfn.IFS($F55&lt;=R$7,0,$G55&gt;R$7,0,AND(R$7&gt;$G55,R$7&lt;$H55),$J55/12*0.5,$H55&lt;R$7,$J55/12)</f>
        <v>0</v>
      </c>
      <c r="S55" s="23" cm="1">
        <f t="array" aca="1" ref="S55" ca="1">_xlfn.IFS($F55&lt;=S$7,0,$G55&gt;S$7,0,AND(S$7&gt;$G55,S$7&lt;$H55),$J55/12*0.5,$H55&lt;S$7,$J55/12)</f>
        <v>0</v>
      </c>
      <c r="T55" s="23" cm="1">
        <f t="array" aca="1" ref="T55" ca="1">_xlfn.IFS($F55&lt;=T$7,0,$G55&gt;T$7,0,AND(T$7&gt;$G55,T$7&lt;$H55),$J55/12*0.5,$H55&lt;T$7,$J55/12)</f>
        <v>0</v>
      </c>
      <c r="U55" s="23" cm="1">
        <f t="array" aca="1" ref="U55" ca="1">_xlfn.IFS($F55&lt;=U$7,0,$G55&gt;U$7,0,AND(U$7&gt;$G55,U$7&lt;$H55),$J55/12*0.5,$H55&lt;U$7,$J55/12)</f>
        <v>0</v>
      </c>
      <c r="V55" s="23" cm="1">
        <f t="array" aca="1" ref="V55" ca="1">_xlfn.IFS($F55&lt;=V$7,0,$G55&gt;V$7,0,AND(V$7&gt;$G55,V$7&lt;$H55),$J55/12*0.5,$H55&lt;V$7,$J55/12)</f>
        <v>0</v>
      </c>
      <c r="W55" s="23" cm="1">
        <f t="array" aca="1" ref="W55" ca="1">_xlfn.IFS($F55&lt;=W$7,0,$G55&gt;W$7,0,AND(W$7&gt;$G55,W$7&lt;$H55),$J55/12*0.5,$H55&lt;W$7,$J55/12)</f>
        <v>0</v>
      </c>
      <c r="X55" s="23" cm="1">
        <f t="array" aca="1" ref="X55" ca="1">_xlfn.IFS($F55&lt;=X$7,0,$G55&gt;X$7,0,AND(X$7&gt;$G55,X$7&lt;$H55),$J55/12*0.5,$H55&lt;X$7,$J55/12)</f>
        <v>0</v>
      </c>
      <c r="Y55" s="23" cm="1">
        <f t="array" aca="1" ref="Y55" ca="1">_xlfn.IFS($F55&lt;=Y$7,0,$G55&gt;Y$7,0,AND(Y$7&gt;$G55,Y$7&lt;$H55),$J55/12*0.5,$H55&lt;Y$7,$J55/12)</f>
        <v>56.25</v>
      </c>
      <c r="Z55" s="23" cm="1">
        <f t="array" aca="1" ref="Z55" ca="1">_xlfn.IFS($F55&lt;=Z$7,0,$G55&gt;Z$7,0,AND(Z$7&gt;$G55,Z$7&lt;$H55),$J55/12*0.5,$H55&lt;Z$7,$J55/12)</f>
        <v>56.25</v>
      </c>
      <c r="AA55" s="23" cm="1">
        <f t="array" aca="1" ref="AA55" ca="1">_xlfn.IFS($F55&lt;=AA$7,0,$G55&gt;AA$7,0,AND(AA$7&gt;$G55,AA$7&lt;$H55),$J55/12*0.5,$H55&lt;AA$7,$J55/12)</f>
        <v>56.25</v>
      </c>
      <c r="AB55" s="23" cm="1">
        <f t="array" aca="1" ref="AB55" ca="1">_xlfn.IFS($F55&lt;=AB$7,0,$G55&gt;AB$7,0,AND(AB$7&gt;$G55,AB$7&lt;$H55),$J55/12*0.5,$H55&lt;AB$7,$J55/12)</f>
        <v>112.5</v>
      </c>
      <c r="AC55" s="23" cm="1">
        <f t="array" aca="1" ref="AC55" ca="1">_xlfn.IFS($F55&lt;=AC$7,0,$G55&gt;AC$7,0,AND(AC$7&gt;$G55,AC$7&lt;$H55),$L55/12*0.5,$H55&lt;AC$7,$L55/12)</f>
        <v>120.83333333333333</v>
      </c>
      <c r="AD55" s="23" cm="1">
        <f t="array" aca="1" ref="AD55" ca="1">_xlfn.IFS($F55&lt;=AD$7,0,$G55&gt;AD$7,0,AND(AD$7&gt;$G55,AD$7&lt;$H55),$L55/12*0.5,$H55&lt;AD$7,$L55/12)</f>
        <v>120.83333333333333</v>
      </c>
      <c r="AE55" s="23" cm="1">
        <f t="array" aca="1" ref="AE55" ca="1">_xlfn.IFS($F55&lt;=AE$7,0,$G55&gt;AE$7,0,AND(AE$7&gt;$G55,AE$7&lt;$H55),$L55/12*0.5,$H55&lt;AE$7,$L55/12)</f>
        <v>120.83333333333333</v>
      </c>
      <c r="AF55" s="23" cm="1">
        <f t="array" aca="1" ref="AF55" ca="1">_xlfn.IFS($F55&lt;=AF$7,0,$G55&gt;AF$7,0,AND(AF$7&gt;$G55,AF$7&lt;$H55),$L55/12*0.5,$H55&lt;AF$7,$L55/12)</f>
        <v>120.83333333333333</v>
      </c>
      <c r="AG55" s="23" cm="1">
        <f t="array" aca="1" ref="AG55" ca="1">_xlfn.IFS($F55&lt;=AG$7,0,$G55&gt;AG$7,0,AND(AG$7&gt;$G55,AG$7&lt;$H55),$L55/12*0.5,$H55&lt;AG$7,$L55/12)</f>
        <v>120.83333333333333</v>
      </c>
      <c r="AH55" s="23" cm="1">
        <f t="array" aca="1" ref="AH55" ca="1">_xlfn.IFS($F55&lt;=AH$7,0,$G55&gt;AH$7,0,AND(AH$7&gt;$G55,AH$7&lt;$H55),$L55/12*0.5,$H55&lt;AH$7,$L55/12)</f>
        <v>120.83333333333333</v>
      </c>
      <c r="AI55" s="23" cm="1">
        <f t="array" aca="1" ref="AI55" ca="1">_xlfn.IFS($F55&lt;=AI$7,0,$G55&gt;AI$7,0,AND(AI$7&gt;$G55,AI$7&lt;$H55),$L55/12*0.5,$H55&lt;AI$7,$L55/12)</f>
        <v>120.83333333333333</v>
      </c>
      <c r="AJ55" s="23" cm="1">
        <f t="array" aca="1" ref="AJ55" ca="1">_xlfn.IFS($F55&lt;=AJ$7,0,$G55&gt;AJ$7,0,AND(AJ$7&gt;$G55,AJ$7&lt;$H55),$L55/12*0.5,$H55&lt;AJ$7,$L55/12)</f>
        <v>120.83333333333333</v>
      </c>
      <c r="AK55" s="23" cm="1">
        <f t="array" aca="1" ref="AK55" ca="1">_xlfn.IFS($F55&lt;=AK$7,0,$G55&gt;AK$7,0,AND(AK$7&gt;$G55,AK$7&lt;$H55),$L55/12*0.5,$H55&lt;AK$7,$L55/12)</f>
        <v>120.83333333333333</v>
      </c>
      <c r="AL55" s="23" cm="1">
        <f t="array" aca="1" ref="AL55" ca="1">_xlfn.IFS($F55&lt;=AL$7,0,$G55&gt;AL$7,0,AND(AL$7&gt;$G55,AL$7&lt;$H55),$L55/12*0.5,$H55&lt;AL$7,$L55/12)</f>
        <v>120.83333333333333</v>
      </c>
      <c r="AM55" s="23" cm="1">
        <f t="array" aca="1" ref="AM55" ca="1">_xlfn.IFS($F55&lt;=AM$7,0,$G55&gt;AM$7,0,AND(AM$7&gt;$G55,AM$7&lt;$H55),$L55/12*0.5,$H55&lt;AM$7,$L55/12)</f>
        <v>120.83333333333333</v>
      </c>
      <c r="AN55" s="23" cm="1">
        <f t="array" aca="1" ref="AN55" ca="1">_xlfn.IFS($F55&lt;=AN$7,0,$G55&gt;AN$7,0,AND(AN$7&gt;$G55,AN$7&lt;$H55),$L55/12*0.5,$H55&lt;AN$7,$L55/12)</f>
        <v>120.83333333333333</v>
      </c>
      <c r="AO55" s="23" cm="1">
        <f t="array" aca="1" ref="AO55" ca="1">_xlfn.IFS($F55&lt;=AO$7,0,$G55&gt;AO$7,0,AND(AO$7&gt;$G55,AO$7&lt;$H55),$N55/12*0.5,$H55&lt;AO$7,$N55/12)</f>
        <v>129.16666666666666</v>
      </c>
      <c r="AP55" s="23" cm="1">
        <f t="array" aca="1" ref="AP55" ca="1">_xlfn.IFS($F55&lt;=AP$7,0,$G55&gt;AP$7,0,AND(AP$7&gt;$G55,AP$7&lt;$H55),$N55/12*0.5,$H55&lt;AP$7,$N55/12)</f>
        <v>129.16666666666666</v>
      </c>
      <c r="AQ55" s="23" cm="1">
        <f t="array" aca="1" ref="AQ55" ca="1">_xlfn.IFS($F55&lt;=AQ$7,0,$G55&gt;AQ$7,0,AND(AQ$7&gt;$G55,AQ$7&lt;$H55),$N55/12*0.5,$H55&lt;AQ$7,$N55/12)</f>
        <v>129.16666666666666</v>
      </c>
      <c r="AR55" s="23" cm="1">
        <f t="array" aca="1" ref="AR55" ca="1">_xlfn.IFS($F55&lt;=AR$7,0,$G55&gt;AR$7,0,AND(AR$7&gt;$G55,AR$7&lt;$H55),$N55/12*0.5,$H55&lt;AR$7,$N55/12)</f>
        <v>129.16666666666666</v>
      </c>
      <c r="AS55" s="23" cm="1">
        <f t="array" aca="1" ref="AS55" ca="1">_xlfn.IFS($F55&lt;=AS$7,0,$G55&gt;AS$7,0,AND(AS$7&gt;$G55,AS$7&lt;$H55),$N55/12*0.5,$H55&lt;AS$7,$N55/12)</f>
        <v>129.16666666666666</v>
      </c>
      <c r="AT55" s="23" cm="1">
        <f t="array" aca="1" ref="AT55" ca="1">_xlfn.IFS($F55&lt;=AT$7,0,$G55&gt;AT$7,0,AND(AT$7&gt;$G55,AT$7&lt;$H55),$N55/12*0.5,$H55&lt;AT$7,$N55/12)</f>
        <v>129.16666666666666</v>
      </c>
      <c r="AU55" s="23" cm="1">
        <f t="array" aca="1" ref="AU55" ca="1">_xlfn.IFS($F55&lt;=AU$7,0,$G55&gt;AU$7,0,AND(AU$7&gt;$G55,AU$7&lt;$H55),$N55/12*0.5,$H55&lt;AU$7,$N55/12)</f>
        <v>129.16666666666666</v>
      </c>
      <c r="AV55" s="23" cm="1">
        <f t="array" aca="1" ref="AV55" ca="1">_xlfn.IFS($F55&lt;=AV$7,0,$G55&gt;AV$7,0,AND(AV$7&gt;$G55,AV$7&lt;$H55),$N55/12*0.5,$H55&lt;AV$7,$N55/12)</f>
        <v>129.16666666666666</v>
      </c>
      <c r="AW55" s="23" cm="1">
        <f t="array" aca="1" ref="AW55" ca="1">_xlfn.IFS($F55&lt;=AW$7,0,$G55&gt;AW$7,0,AND(AW$7&gt;$G55,AW$7&lt;$H55),$N55/12*0.5,$H55&lt;AW$7,$N55/12)</f>
        <v>129.16666666666666</v>
      </c>
      <c r="AX55" s="23" cm="1">
        <f t="array" aca="1" ref="AX55" ca="1">_xlfn.IFS($F55&lt;=AX$7,0,$G55&gt;AX$7,0,AND(AX$7&gt;$G55,AX$7&lt;$H55),$N55/12*0.5,$H55&lt;AX$7,$N55/12)</f>
        <v>129.16666666666666</v>
      </c>
      <c r="AY55" s="23" cm="1">
        <f t="array" aca="1" ref="AY55" ca="1">_xlfn.IFS($F55&lt;=AY$7,0,$G55&gt;AY$7,0,AND(AY$7&gt;$G55,AY$7&lt;$H55),$N55/12*0.5,$H55&lt;AY$7,$N55/12)</f>
        <v>129.16666666666666</v>
      </c>
    </row>
    <row r="56" spans="1:51" ht="13" x14ac:dyDescent="0.15">
      <c r="A56" s="47"/>
      <c r="B56" s="87">
        <v>49</v>
      </c>
      <c r="C56" s="92" t="s">
        <v>30</v>
      </c>
      <c r="D56" s="93" t="s">
        <v>19</v>
      </c>
      <c r="E56" s="112">
        <v>45731</v>
      </c>
      <c r="F56" s="112" t="s">
        <v>7</v>
      </c>
      <c r="G56" s="21">
        <f>E56+'Assumptions (START HERE)'!$C$17</f>
        <v>45911</v>
      </c>
      <c r="H56" s="21">
        <f>E56+'Assumptions (START HERE)'!$C$18</f>
        <v>46001</v>
      </c>
      <c r="I56" s="96"/>
      <c r="J56" s="23" cm="1">
        <f t="array" aca="1" ref="J56" ca="1">IF(ISBLANK(I56),
INDEX('Assumptions (START HERE)'!$B$23:$E$26,
MATCH(MID(CELL("filename",$A$1),FIND("]",CELL("filename",$A$1))+1,255),'Assumptions (START HERE)'!$B$23:$B$26,0),
MATCH(J$3,'Assumptions (START HERE)'!$B$23:$E$23,0)),I56)</f>
        <v>1350</v>
      </c>
      <c r="K56" s="96"/>
      <c r="L56" s="23" cm="1">
        <f t="array" aca="1" ref="L56" ca="1">IF(ISBLANK(K56),
INDEX('Assumptions (START HERE)'!$B$23:$E$26,
MATCH(MID(CELL("filename",$A$1),FIND("]",CELL("filename",$A$1))+1,255),'Assumptions (START HERE)'!$B$23:$B$26,0),
MATCH(L$3,'Assumptions (START HERE)'!$B$23:$E$23,0)),K56)</f>
        <v>1450</v>
      </c>
      <c r="M56" s="96"/>
      <c r="N56" s="23" cm="1">
        <f t="array" aca="1" ref="N56" ca="1">IF(ISBLANK(M56),
INDEX('Assumptions (START HERE)'!$B$23:$E$26,
MATCH(MID(CELL("filename",$A$1),FIND("]",CELL("filename",$A$1))+1,255),'Assumptions (START HERE)'!$B$23:$B$26,0),
MATCH(N$3,'Assumptions (START HERE)'!$B$23:$E$23,0)),M56)</f>
        <v>1550</v>
      </c>
      <c r="P56" s="23" cm="1">
        <f t="array" aca="1" ref="P56" ca="1">_xlfn.IFS($F56&lt;=P$7,0,$G56&gt;P$7,0,AND(P$7&gt;$G56,P$7&lt;$H56),$J56/12*0.5,$H56&lt;P$7,$J56/12)</f>
        <v>0</v>
      </c>
      <c r="Q56" s="23" cm="1">
        <f t="array" aca="1" ref="Q56" ca="1">_xlfn.IFS($F56&lt;=Q$7,0,$G56&gt;Q$7,0,AND(Q$7&gt;$G56,Q$7&lt;$H56),$J56/12*0.5,$H56&lt;Q$7,$J56/12)</f>
        <v>0</v>
      </c>
      <c r="R56" s="23" cm="1">
        <f t="array" aca="1" ref="R56" ca="1">_xlfn.IFS($F56&lt;=R$7,0,$G56&gt;R$7,0,AND(R$7&gt;$G56,R$7&lt;$H56),$J56/12*0.5,$H56&lt;R$7,$J56/12)</f>
        <v>0</v>
      </c>
      <c r="S56" s="23" cm="1">
        <f t="array" aca="1" ref="S56" ca="1">_xlfn.IFS($F56&lt;=S$7,0,$G56&gt;S$7,0,AND(S$7&gt;$G56,S$7&lt;$H56),$J56/12*0.5,$H56&lt;S$7,$J56/12)</f>
        <v>0</v>
      </c>
      <c r="T56" s="23" cm="1">
        <f t="array" aca="1" ref="T56" ca="1">_xlfn.IFS($F56&lt;=T$7,0,$G56&gt;T$7,0,AND(T$7&gt;$G56,T$7&lt;$H56),$J56/12*0.5,$H56&lt;T$7,$J56/12)</f>
        <v>0</v>
      </c>
      <c r="U56" s="23" cm="1">
        <f t="array" aca="1" ref="U56" ca="1">_xlfn.IFS($F56&lt;=U$7,0,$G56&gt;U$7,0,AND(U$7&gt;$G56,U$7&lt;$H56),$J56/12*0.5,$H56&lt;U$7,$J56/12)</f>
        <v>0</v>
      </c>
      <c r="V56" s="23" cm="1">
        <f t="array" aca="1" ref="V56" ca="1">_xlfn.IFS($F56&lt;=V$7,0,$G56&gt;V$7,0,AND(V$7&gt;$G56,V$7&lt;$H56),$J56/12*0.5,$H56&lt;V$7,$J56/12)</f>
        <v>0</v>
      </c>
      <c r="W56" s="23" cm="1">
        <f t="array" aca="1" ref="W56" ca="1">_xlfn.IFS($F56&lt;=W$7,0,$G56&gt;W$7,0,AND(W$7&gt;$G56,W$7&lt;$H56),$J56/12*0.5,$H56&lt;W$7,$J56/12)</f>
        <v>0</v>
      </c>
      <c r="X56" s="23" cm="1">
        <f t="array" aca="1" ref="X56" ca="1">_xlfn.IFS($F56&lt;=X$7,0,$G56&gt;X$7,0,AND(X$7&gt;$G56,X$7&lt;$H56),$J56/12*0.5,$H56&lt;X$7,$J56/12)</f>
        <v>0</v>
      </c>
      <c r="Y56" s="23" cm="1">
        <f t="array" aca="1" ref="Y56" ca="1">_xlfn.IFS($F56&lt;=Y$7,0,$G56&gt;Y$7,0,AND(Y$7&gt;$G56,Y$7&lt;$H56),$J56/12*0.5,$H56&lt;Y$7,$J56/12)</f>
        <v>56.25</v>
      </c>
      <c r="Z56" s="23" cm="1">
        <f t="array" aca="1" ref="Z56" ca="1">_xlfn.IFS($F56&lt;=Z$7,0,$G56&gt;Z$7,0,AND(Z$7&gt;$G56,Z$7&lt;$H56),$J56/12*0.5,$H56&lt;Z$7,$J56/12)</f>
        <v>56.25</v>
      </c>
      <c r="AA56" s="23" cm="1">
        <f t="array" aca="1" ref="AA56" ca="1">_xlfn.IFS($F56&lt;=AA$7,0,$G56&gt;AA$7,0,AND(AA$7&gt;$G56,AA$7&lt;$H56),$J56/12*0.5,$H56&lt;AA$7,$J56/12)</f>
        <v>56.25</v>
      </c>
      <c r="AB56" s="23" cm="1">
        <f t="array" aca="1" ref="AB56" ca="1">_xlfn.IFS($F56&lt;=AB$7,0,$G56&gt;AB$7,0,AND(AB$7&gt;$G56,AB$7&lt;$H56),$J56/12*0.5,$H56&lt;AB$7,$J56/12)</f>
        <v>112.5</v>
      </c>
      <c r="AC56" s="23" cm="1">
        <f t="array" aca="1" ref="AC56" ca="1">_xlfn.IFS($F56&lt;=AC$7,0,$G56&gt;AC$7,0,AND(AC$7&gt;$G56,AC$7&lt;$H56),$L56/12*0.5,$H56&lt;AC$7,$L56/12)</f>
        <v>120.83333333333333</v>
      </c>
      <c r="AD56" s="23" cm="1">
        <f t="array" aca="1" ref="AD56" ca="1">_xlfn.IFS($F56&lt;=AD$7,0,$G56&gt;AD$7,0,AND(AD$7&gt;$G56,AD$7&lt;$H56),$L56/12*0.5,$H56&lt;AD$7,$L56/12)</f>
        <v>120.83333333333333</v>
      </c>
      <c r="AE56" s="23" cm="1">
        <f t="array" aca="1" ref="AE56" ca="1">_xlfn.IFS($F56&lt;=AE$7,0,$G56&gt;AE$7,0,AND(AE$7&gt;$G56,AE$7&lt;$H56),$L56/12*0.5,$H56&lt;AE$7,$L56/12)</f>
        <v>120.83333333333333</v>
      </c>
      <c r="AF56" s="23" cm="1">
        <f t="array" aca="1" ref="AF56" ca="1">_xlfn.IFS($F56&lt;=AF$7,0,$G56&gt;AF$7,0,AND(AF$7&gt;$G56,AF$7&lt;$H56),$L56/12*0.5,$H56&lt;AF$7,$L56/12)</f>
        <v>120.83333333333333</v>
      </c>
      <c r="AG56" s="23" cm="1">
        <f t="array" aca="1" ref="AG56" ca="1">_xlfn.IFS($F56&lt;=AG$7,0,$G56&gt;AG$7,0,AND(AG$7&gt;$G56,AG$7&lt;$H56),$L56/12*0.5,$H56&lt;AG$7,$L56/12)</f>
        <v>120.83333333333333</v>
      </c>
      <c r="AH56" s="23" cm="1">
        <f t="array" aca="1" ref="AH56" ca="1">_xlfn.IFS($F56&lt;=AH$7,0,$G56&gt;AH$7,0,AND(AH$7&gt;$G56,AH$7&lt;$H56),$L56/12*0.5,$H56&lt;AH$7,$L56/12)</f>
        <v>120.83333333333333</v>
      </c>
      <c r="AI56" s="23" cm="1">
        <f t="array" aca="1" ref="AI56" ca="1">_xlfn.IFS($F56&lt;=AI$7,0,$G56&gt;AI$7,0,AND(AI$7&gt;$G56,AI$7&lt;$H56),$L56/12*0.5,$H56&lt;AI$7,$L56/12)</f>
        <v>120.83333333333333</v>
      </c>
      <c r="AJ56" s="23" cm="1">
        <f t="array" aca="1" ref="AJ56" ca="1">_xlfn.IFS($F56&lt;=AJ$7,0,$G56&gt;AJ$7,0,AND(AJ$7&gt;$G56,AJ$7&lt;$H56),$L56/12*0.5,$H56&lt;AJ$7,$L56/12)</f>
        <v>120.83333333333333</v>
      </c>
      <c r="AK56" s="23" cm="1">
        <f t="array" aca="1" ref="AK56" ca="1">_xlfn.IFS($F56&lt;=AK$7,0,$G56&gt;AK$7,0,AND(AK$7&gt;$G56,AK$7&lt;$H56),$L56/12*0.5,$H56&lt;AK$7,$L56/12)</f>
        <v>120.83333333333333</v>
      </c>
      <c r="AL56" s="23" cm="1">
        <f t="array" aca="1" ref="AL56" ca="1">_xlfn.IFS($F56&lt;=AL$7,0,$G56&gt;AL$7,0,AND(AL$7&gt;$G56,AL$7&lt;$H56),$L56/12*0.5,$H56&lt;AL$7,$L56/12)</f>
        <v>120.83333333333333</v>
      </c>
      <c r="AM56" s="23" cm="1">
        <f t="array" aca="1" ref="AM56" ca="1">_xlfn.IFS($F56&lt;=AM$7,0,$G56&gt;AM$7,0,AND(AM$7&gt;$G56,AM$7&lt;$H56),$L56/12*0.5,$H56&lt;AM$7,$L56/12)</f>
        <v>120.83333333333333</v>
      </c>
      <c r="AN56" s="23" cm="1">
        <f t="array" aca="1" ref="AN56" ca="1">_xlfn.IFS($F56&lt;=AN$7,0,$G56&gt;AN$7,0,AND(AN$7&gt;$G56,AN$7&lt;$H56),$L56/12*0.5,$H56&lt;AN$7,$L56/12)</f>
        <v>120.83333333333333</v>
      </c>
      <c r="AO56" s="23" cm="1">
        <f t="array" aca="1" ref="AO56" ca="1">_xlfn.IFS($F56&lt;=AO$7,0,$G56&gt;AO$7,0,AND(AO$7&gt;$G56,AO$7&lt;$H56),$N56/12*0.5,$H56&lt;AO$7,$N56/12)</f>
        <v>129.16666666666666</v>
      </c>
      <c r="AP56" s="23" cm="1">
        <f t="array" aca="1" ref="AP56" ca="1">_xlfn.IFS($F56&lt;=AP$7,0,$G56&gt;AP$7,0,AND(AP$7&gt;$G56,AP$7&lt;$H56),$N56/12*0.5,$H56&lt;AP$7,$N56/12)</f>
        <v>129.16666666666666</v>
      </c>
      <c r="AQ56" s="23" cm="1">
        <f t="array" aca="1" ref="AQ56" ca="1">_xlfn.IFS($F56&lt;=AQ$7,0,$G56&gt;AQ$7,0,AND(AQ$7&gt;$G56,AQ$7&lt;$H56),$N56/12*0.5,$H56&lt;AQ$7,$N56/12)</f>
        <v>129.16666666666666</v>
      </c>
      <c r="AR56" s="23" cm="1">
        <f t="array" aca="1" ref="AR56" ca="1">_xlfn.IFS($F56&lt;=AR$7,0,$G56&gt;AR$7,0,AND(AR$7&gt;$G56,AR$7&lt;$H56),$N56/12*0.5,$H56&lt;AR$7,$N56/12)</f>
        <v>129.16666666666666</v>
      </c>
      <c r="AS56" s="23" cm="1">
        <f t="array" aca="1" ref="AS56" ca="1">_xlfn.IFS($F56&lt;=AS$7,0,$G56&gt;AS$7,0,AND(AS$7&gt;$G56,AS$7&lt;$H56),$N56/12*0.5,$H56&lt;AS$7,$N56/12)</f>
        <v>129.16666666666666</v>
      </c>
      <c r="AT56" s="23" cm="1">
        <f t="array" aca="1" ref="AT56" ca="1">_xlfn.IFS($F56&lt;=AT$7,0,$G56&gt;AT$7,0,AND(AT$7&gt;$G56,AT$7&lt;$H56),$N56/12*0.5,$H56&lt;AT$7,$N56/12)</f>
        <v>129.16666666666666</v>
      </c>
      <c r="AU56" s="23" cm="1">
        <f t="array" aca="1" ref="AU56" ca="1">_xlfn.IFS($F56&lt;=AU$7,0,$G56&gt;AU$7,0,AND(AU$7&gt;$G56,AU$7&lt;$H56),$N56/12*0.5,$H56&lt;AU$7,$N56/12)</f>
        <v>129.16666666666666</v>
      </c>
      <c r="AV56" s="23" cm="1">
        <f t="array" aca="1" ref="AV56" ca="1">_xlfn.IFS($F56&lt;=AV$7,0,$G56&gt;AV$7,0,AND(AV$7&gt;$G56,AV$7&lt;$H56),$N56/12*0.5,$H56&lt;AV$7,$N56/12)</f>
        <v>129.16666666666666</v>
      </c>
      <c r="AW56" s="23" cm="1">
        <f t="array" aca="1" ref="AW56" ca="1">_xlfn.IFS($F56&lt;=AW$7,0,$G56&gt;AW$7,0,AND(AW$7&gt;$G56,AW$7&lt;$H56),$N56/12*0.5,$H56&lt;AW$7,$N56/12)</f>
        <v>129.16666666666666</v>
      </c>
      <c r="AX56" s="23" cm="1">
        <f t="array" aca="1" ref="AX56" ca="1">_xlfn.IFS($F56&lt;=AX$7,0,$G56&gt;AX$7,0,AND(AX$7&gt;$G56,AX$7&lt;$H56),$N56/12*0.5,$H56&lt;AX$7,$N56/12)</f>
        <v>129.16666666666666</v>
      </c>
      <c r="AY56" s="23" cm="1">
        <f t="array" aca="1" ref="AY56" ca="1">_xlfn.IFS($F56&lt;=AY$7,0,$G56&gt;AY$7,0,AND(AY$7&gt;$G56,AY$7&lt;$H56),$N56/12*0.5,$H56&lt;AY$7,$N56/12)</f>
        <v>129.16666666666666</v>
      </c>
    </row>
    <row r="57" spans="1:51" ht="13" x14ac:dyDescent="0.15">
      <c r="A57" s="47"/>
      <c r="B57" s="87">
        <v>50</v>
      </c>
      <c r="C57" s="92" t="s">
        <v>30</v>
      </c>
      <c r="D57" s="95" t="s">
        <v>18</v>
      </c>
      <c r="E57" s="112">
        <v>45762</v>
      </c>
      <c r="F57" s="112">
        <v>46006</v>
      </c>
      <c r="G57" s="21">
        <f>E57+'Assumptions (START HERE)'!$C$17</f>
        <v>45942</v>
      </c>
      <c r="H57" s="21">
        <f>E57+'Assumptions (START HERE)'!$C$18</f>
        <v>46032</v>
      </c>
      <c r="I57" s="96"/>
      <c r="J57" s="23" cm="1">
        <f t="array" aca="1" ref="J57" ca="1">IF(ISBLANK(I57),
INDEX('Assumptions (START HERE)'!$B$23:$E$26,
MATCH(MID(CELL("filename",$A$1),FIND("]",CELL("filename",$A$1))+1,255),'Assumptions (START HERE)'!$B$23:$B$26,0),
MATCH(J$3,'Assumptions (START HERE)'!$B$23:$E$23,0)),I57)</f>
        <v>1350</v>
      </c>
      <c r="K57" s="96"/>
      <c r="L57" s="23" cm="1">
        <f t="array" aca="1" ref="L57" ca="1">IF(ISBLANK(K57),
INDEX('Assumptions (START HERE)'!$B$23:$E$26,
MATCH(MID(CELL("filename",$A$1),FIND("]",CELL("filename",$A$1))+1,255),'Assumptions (START HERE)'!$B$23:$B$26,0),
MATCH(L$3,'Assumptions (START HERE)'!$B$23:$E$23,0)),K57)</f>
        <v>1450</v>
      </c>
      <c r="M57" s="96"/>
      <c r="N57" s="23" cm="1">
        <f t="array" aca="1" ref="N57" ca="1">IF(ISBLANK(M57),
INDEX('Assumptions (START HERE)'!$B$23:$E$26,
MATCH(MID(CELL("filename",$A$1),FIND("]",CELL("filename",$A$1))+1,255),'Assumptions (START HERE)'!$B$23:$B$26,0),
MATCH(N$3,'Assumptions (START HERE)'!$B$23:$E$23,0)),M57)</f>
        <v>1550</v>
      </c>
      <c r="P57" s="23" cm="1">
        <f t="array" aca="1" ref="P57" ca="1">_xlfn.IFS($F57&lt;=P$7,0,$G57&gt;P$7,0,AND(P$7&gt;$G57,P$7&lt;$H57),$J57/12*0.5,$H57&lt;P$7,$J57/12)</f>
        <v>0</v>
      </c>
      <c r="Q57" s="23" cm="1">
        <f t="array" aca="1" ref="Q57" ca="1">_xlfn.IFS($F57&lt;=Q$7,0,$G57&gt;Q$7,0,AND(Q$7&gt;$G57,Q$7&lt;$H57),$J57/12*0.5,$H57&lt;Q$7,$J57/12)</f>
        <v>0</v>
      </c>
      <c r="R57" s="23" cm="1">
        <f t="array" aca="1" ref="R57" ca="1">_xlfn.IFS($F57&lt;=R$7,0,$G57&gt;R$7,0,AND(R$7&gt;$G57,R$7&lt;$H57),$J57/12*0.5,$H57&lt;R$7,$J57/12)</f>
        <v>0</v>
      </c>
      <c r="S57" s="23" cm="1">
        <f t="array" aca="1" ref="S57" ca="1">_xlfn.IFS($F57&lt;=S$7,0,$G57&gt;S$7,0,AND(S$7&gt;$G57,S$7&lt;$H57),$J57/12*0.5,$H57&lt;S$7,$J57/12)</f>
        <v>0</v>
      </c>
      <c r="T57" s="23" cm="1">
        <f t="array" aca="1" ref="T57" ca="1">_xlfn.IFS($F57&lt;=T$7,0,$G57&gt;T$7,0,AND(T$7&gt;$G57,T$7&lt;$H57),$J57/12*0.5,$H57&lt;T$7,$J57/12)</f>
        <v>0</v>
      </c>
      <c r="U57" s="23" cm="1">
        <f t="array" aca="1" ref="U57" ca="1">_xlfn.IFS($F57&lt;=U$7,0,$G57&gt;U$7,0,AND(U$7&gt;$G57,U$7&lt;$H57),$J57/12*0.5,$H57&lt;U$7,$J57/12)</f>
        <v>0</v>
      </c>
      <c r="V57" s="23" cm="1">
        <f t="array" aca="1" ref="V57" ca="1">_xlfn.IFS($F57&lt;=V$7,0,$G57&gt;V$7,0,AND(V$7&gt;$G57,V$7&lt;$H57),$J57/12*0.5,$H57&lt;V$7,$J57/12)</f>
        <v>0</v>
      </c>
      <c r="W57" s="23" cm="1">
        <f t="array" aca="1" ref="W57" ca="1">_xlfn.IFS($F57&lt;=W$7,0,$G57&gt;W$7,0,AND(W$7&gt;$G57,W$7&lt;$H57),$J57/12*0.5,$H57&lt;W$7,$J57/12)</f>
        <v>0</v>
      </c>
      <c r="X57" s="23" cm="1">
        <f t="array" aca="1" ref="X57" ca="1">_xlfn.IFS($F57&lt;=X$7,0,$G57&gt;X$7,0,AND(X$7&gt;$G57,X$7&lt;$H57),$J57/12*0.5,$H57&lt;X$7,$J57/12)</f>
        <v>0</v>
      </c>
      <c r="Y57" s="23" cm="1">
        <f t="array" aca="1" ref="Y57" ca="1">_xlfn.IFS($F57&lt;=Y$7,0,$G57&gt;Y$7,0,AND(Y$7&gt;$G57,Y$7&lt;$H57),$J57/12*0.5,$H57&lt;Y$7,$J57/12)</f>
        <v>0</v>
      </c>
      <c r="Z57" s="23" cm="1">
        <f t="array" aca="1" ref="Z57" ca="1">_xlfn.IFS($F57&lt;=Z$7,0,$G57&gt;Z$7,0,AND(Z$7&gt;$G57,Z$7&lt;$H57),$J57/12*0.5,$H57&lt;Z$7,$J57/12)</f>
        <v>56.25</v>
      </c>
      <c r="AA57" s="23" cm="1">
        <f t="array" aca="1" ref="AA57" ca="1">_xlfn.IFS($F57&lt;=AA$7,0,$G57&gt;AA$7,0,AND(AA$7&gt;$G57,AA$7&lt;$H57),$J57/12*0.5,$H57&lt;AA$7,$J57/12)</f>
        <v>56.25</v>
      </c>
      <c r="AB57" s="23" cm="1">
        <f t="array" aca="1" ref="AB57" ca="1">_xlfn.IFS($F57&lt;=AB$7,0,$G57&gt;AB$7,0,AND(AB$7&gt;$G57,AB$7&lt;$H57),$J57/12*0.5,$H57&lt;AB$7,$J57/12)</f>
        <v>0</v>
      </c>
      <c r="AC57" s="23" cm="1">
        <f t="array" aca="1" ref="AC57" ca="1">_xlfn.IFS($F57&lt;=AC$7,0,$G57&gt;AC$7,0,AND(AC$7&gt;$G57,AC$7&lt;$H57),$L57/12*0.5,$H57&lt;AC$7,$L57/12)</f>
        <v>0</v>
      </c>
      <c r="AD57" s="23" cm="1">
        <f t="array" aca="1" ref="AD57" ca="1">_xlfn.IFS($F57&lt;=AD$7,0,$G57&gt;AD$7,0,AND(AD$7&gt;$G57,AD$7&lt;$H57),$L57/12*0.5,$H57&lt;AD$7,$L57/12)</f>
        <v>0</v>
      </c>
      <c r="AE57" s="23" cm="1">
        <f t="array" aca="1" ref="AE57" ca="1">_xlfn.IFS($F57&lt;=AE$7,0,$G57&gt;AE$7,0,AND(AE$7&gt;$G57,AE$7&lt;$H57),$L57/12*0.5,$H57&lt;AE$7,$L57/12)</f>
        <v>0</v>
      </c>
      <c r="AF57" s="23" cm="1">
        <f t="array" aca="1" ref="AF57" ca="1">_xlfn.IFS($F57&lt;=AF$7,0,$G57&gt;AF$7,0,AND(AF$7&gt;$G57,AF$7&lt;$H57),$L57/12*0.5,$H57&lt;AF$7,$L57/12)</f>
        <v>0</v>
      </c>
      <c r="AG57" s="23" cm="1">
        <f t="array" aca="1" ref="AG57" ca="1">_xlfn.IFS($F57&lt;=AG$7,0,$G57&gt;AG$7,0,AND(AG$7&gt;$G57,AG$7&lt;$H57),$L57/12*0.5,$H57&lt;AG$7,$L57/12)</f>
        <v>0</v>
      </c>
      <c r="AH57" s="23" cm="1">
        <f t="array" aca="1" ref="AH57" ca="1">_xlfn.IFS($F57&lt;=AH$7,0,$G57&gt;AH$7,0,AND(AH$7&gt;$G57,AH$7&lt;$H57),$L57/12*0.5,$H57&lt;AH$7,$L57/12)</f>
        <v>0</v>
      </c>
      <c r="AI57" s="23" cm="1">
        <f t="array" aca="1" ref="AI57" ca="1">_xlfn.IFS($F57&lt;=AI$7,0,$G57&gt;AI$7,0,AND(AI$7&gt;$G57,AI$7&lt;$H57),$L57/12*0.5,$H57&lt;AI$7,$L57/12)</f>
        <v>0</v>
      </c>
      <c r="AJ57" s="23" cm="1">
        <f t="array" aca="1" ref="AJ57" ca="1">_xlfn.IFS($F57&lt;=AJ$7,0,$G57&gt;AJ$7,0,AND(AJ$7&gt;$G57,AJ$7&lt;$H57),$L57/12*0.5,$H57&lt;AJ$7,$L57/12)</f>
        <v>0</v>
      </c>
      <c r="AK57" s="23" cm="1">
        <f t="array" aca="1" ref="AK57" ca="1">_xlfn.IFS($F57&lt;=AK$7,0,$G57&gt;AK$7,0,AND(AK$7&gt;$G57,AK$7&lt;$H57),$L57/12*0.5,$H57&lt;AK$7,$L57/12)</f>
        <v>0</v>
      </c>
      <c r="AL57" s="23" cm="1">
        <f t="array" aca="1" ref="AL57" ca="1">_xlfn.IFS($F57&lt;=AL$7,0,$G57&gt;AL$7,0,AND(AL$7&gt;$G57,AL$7&lt;$H57),$L57/12*0.5,$H57&lt;AL$7,$L57/12)</f>
        <v>0</v>
      </c>
      <c r="AM57" s="23" cm="1">
        <f t="array" aca="1" ref="AM57" ca="1">_xlfn.IFS($F57&lt;=AM$7,0,$G57&gt;AM$7,0,AND(AM$7&gt;$G57,AM$7&lt;$H57),$L57/12*0.5,$H57&lt;AM$7,$L57/12)</f>
        <v>0</v>
      </c>
      <c r="AN57" s="23" cm="1">
        <f t="array" aca="1" ref="AN57" ca="1">_xlfn.IFS($F57&lt;=AN$7,0,$G57&gt;AN$7,0,AND(AN$7&gt;$G57,AN$7&lt;$H57),$L57/12*0.5,$H57&lt;AN$7,$L57/12)</f>
        <v>0</v>
      </c>
      <c r="AO57" s="23" cm="1">
        <f t="array" aca="1" ref="AO57" ca="1">_xlfn.IFS($F57&lt;=AO$7,0,$G57&gt;AO$7,0,AND(AO$7&gt;$G57,AO$7&lt;$H57),$N57/12*0.5,$H57&lt;AO$7,$N57/12)</f>
        <v>0</v>
      </c>
      <c r="AP57" s="23" cm="1">
        <f t="array" aca="1" ref="AP57" ca="1">_xlfn.IFS($F57&lt;=AP$7,0,$G57&gt;AP$7,0,AND(AP$7&gt;$G57,AP$7&lt;$H57),$N57/12*0.5,$H57&lt;AP$7,$N57/12)</f>
        <v>0</v>
      </c>
      <c r="AQ57" s="23" cm="1">
        <f t="array" aca="1" ref="AQ57" ca="1">_xlfn.IFS($F57&lt;=AQ$7,0,$G57&gt;AQ$7,0,AND(AQ$7&gt;$G57,AQ$7&lt;$H57),$N57/12*0.5,$H57&lt;AQ$7,$N57/12)</f>
        <v>0</v>
      </c>
      <c r="AR57" s="23" cm="1">
        <f t="array" aca="1" ref="AR57" ca="1">_xlfn.IFS($F57&lt;=AR$7,0,$G57&gt;AR$7,0,AND(AR$7&gt;$G57,AR$7&lt;$H57),$N57/12*0.5,$H57&lt;AR$7,$N57/12)</f>
        <v>0</v>
      </c>
      <c r="AS57" s="23" cm="1">
        <f t="array" aca="1" ref="AS57" ca="1">_xlfn.IFS($F57&lt;=AS$7,0,$G57&gt;AS$7,0,AND(AS$7&gt;$G57,AS$7&lt;$H57),$N57/12*0.5,$H57&lt;AS$7,$N57/12)</f>
        <v>0</v>
      </c>
      <c r="AT57" s="23" cm="1">
        <f t="array" aca="1" ref="AT57" ca="1">_xlfn.IFS($F57&lt;=AT$7,0,$G57&gt;AT$7,0,AND(AT$7&gt;$G57,AT$7&lt;$H57),$N57/12*0.5,$H57&lt;AT$7,$N57/12)</f>
        <v>0</v>
      </c>
      <c r="AU57" s="23" cm="1">
        <f t="array" aca="1" ref="AU57" ca="1">_xlfn.IFS($F57&lt;=AU$7,0,$G57&gt;AU$7,0,AND(AU$7&gt;$G57,AU$7&lt;$H57),$N57/12*0.5,$H57&lt;AU$7,$N57/12)</f>
        <v>0</v>
      </c>
      <c r="AV57" s="23" cm="1">
        <f t="array" aca="1" ref="AV57" ca="1">_xlfn.IFS($F57&lt;=AV$7,0,$G57&gt;AV$7,0,AND(AV$7&gt;$G57,AV$7&lt;$H57),$N57/12*0.5,$H57&lt;AV$7,$N57/12)</f>
        <v>0</v>
      </c>
      <c r="AW57" s="23" cm="1">
        <f t="array" aca="1" ref="AW57" ca="1">_xlfn.IFS($F57&lt;=AW$7,0,$G57&gt;AW$7,0,AND(AW$7&gt;$G57,AW$7&lt;$H57),$N57/12*0.5,$H57&lt;AW$7,$N57/12)</f>
        <v>0</v>
      </c>
      <c r="AX57" s="23" cm="1">
        <f t="array" aca="1" ref="AX57" ca="1">_xlfn.IFS($F57&lt;=AX$7,0,$G57&gt;AX$7,0,AND(AX$7&gt;$G57,AX$7&lt;$H57),$N57/12*0.5,$H57&lt;AX$7,$N57/12)</f>
        <v>0</v>
      </c>
      <c r="AY57" s="23" cm="1">
        <f t="array" aca="1" ref="AY57" ca="1">_xlfn.IFS($F57&lt;=AY$7,0,$G57&gt;AY$7,0,AND(AY$7&gt;$G57,AY$7&lt;$H57),$N57/12*0.5,$H57&lt;AY$7,$N57/12)</f>
        <v>0</v>
      </c>
    </row>
    <row r="58" spans="1:51" ht="13" x14ac:dyDescent="0.15">
      <c r="A58" s="47"/>
      <c r="B58" s="87">
        <v>51</v>
      </c>
      <c r="C58" s="92" t="s">
        <v>30</v>
      </c>
      <c r="D58" s="95" t="s">
        <v>18</v>
      </c>
      <c r="E58" s="112">
        <v>45762</v>
      </c>
      <c r="F58" s="112">
        <v>46188</v>
      </c>
      <c r="G58" s="21">
        <f>E58+'Assumptions (START HERE)'!$C$17</f>
        <v>45942</v>
      </c>
      <c r="H58" s="21">
        <f>E58+'Assumptions (START HERE)'!$C$18</f>
        <v>46032</v>
      </c>
      <c r="I58" s="96"/>
      <c r="J58" s="23" cm="1">
        <f t="array" aca="1" ref="J58" ca="1">IF(ISBLANK(I58),
INDEX('Assumptions (START HERE)'!$B$23:$E$26,
MATCH(MID(CELL("filename",$A$1),FIND("]",CELL("filename",$A$1))+1,255),'Assumptions (START HERE)'!$B$23:$B$26,0),
MATCH(J$3,'Assumptions (START HERE)'!$B$23:$E$23,0)),I58)</f>
        <v>1350</v>
      </c>
      <c r="K58" s="96"/>
      <c r="L58" s="23" cm="1">
        <f t="array" aca="1" ref="L58" ca="1">IF(ISBLANK(K58),
INDEX('Assumptions (START HERE)'!$B$23:$E$26,
MATCH(MID(CELL("filename",$A$1),FIND("]",CELL("filename",$A$1))+1,255),'Assumptions (START HERE)'!$B$23:$B$26,0),
MATCH(L$3,'Assumptions (START HERE)'!$B$23:$E$23,0)),K58)</f>
        <v>1450</v>
      </c>
      <c r="M58" s="96"/>
      <c r="N58" s="23" cm="1">
        <f t="array" aca="1" ref="N58" ca="1">IF(ISBLANK(M58),
INDEX('Assumptions (START HERE)'!$B$23:$E$26,
MATCH(MID(CELL("filename",$A$1),FIND("]",CELL("filename",$A$1))+1,255),'Assumptions (START HERE)'!$B$23:$B$26,0),
MATCH(N$3,'Assumptions (START HERE)'!$B$23:$E$23,0)),M58)</f>
        <v>1550</v>
      </c>
      <c r="P58" s="23" cm="1">
        <f t="array" aca="1" ref="P58" ca="1">_xlfn.IFS($F58&lt;=P$7,0,$G58&gt;P$7,0,AND(P$7&gt;$G58,P$7&lt;$H58),$J58/12*0.5,$H58&lt;P$7,$J58/12)</f>
        <v>0</v>
      </c>
      <c r="Q58" s="23" cm="1">
        <f t="array" aca="1" ref="Q58" ca="1">_xlfn.IFS($F58&lt;=Q$7,0,$G58&gt;Q$7,0,AND(Q$7&gt;$G58,Q$7&lt;$H58),$J58/12*0.5,$H58&lt;Q$7,$J58/12)</f>
        <v>0</v>
      </c>
      <c r="R58" s="23" cm="1">
        <f t="array" aca="1" ref="R58" ca="1">_xlfn.IFS($F58&lt;=R$7,0,$G58&gt;R$7,0,AND(R$7&gt;$G58,R$7&lt;$H58),$J58/12*0.5,$H58&lt;R$7,$J58/12)</f>
        <v>0</v>
      </c>
      <c r="S58" s="23" cm="1">
        <f t="array" aca="1" ref="S58" ca="1">_xlfn.IFS($F58&lt;=S$7,0,$G58&gt;S$7,0,AND(S$7&gt;$G58,S$7&lt;$H58),$J58/12*0.5,$H58&lt;S$7,$J58/12)</f>
        <v>0</v>
      </c>
      <c r="T58" s="23" cm="1">
        <f t="array" aca="1" ref="T58" ca="1">_xlfn.IFS($F58&lt;=T$7,0,$G58&gt;T$7,0,AND(T$7&gt;$G58,T$7&lt;$H58),$J58/12*0.5,$H58&lt;T$7,$J58/12)</f>
        <v>0</v>
      </c>
      <c r="U58" s="23" cm="1">
        <f t="array" aca="1" ref="U58" ca="1">_xlfn.IFS($F58&lt;=U$7,0,$G58&gt;U$7,0,AND(U$7&gt;$G58,U$7&lt;$H58),$J58/12*0.5,$H58&lt;U$7,$J58/12)</f>
        <v>0</v>
      </c>
      <c r="V58" s="23" cm="1">
        <f t="array" aca="1" ref="V58" ca="1">_xlfn.IFS($F58&lt;=V$7,0,$G58&gt;V$7,0,AND(V$7&gt;$G58,V$7&lt;$H58),$J58/12*0.5,$H58&lt;V$7,$J58/12)</f>
        <v>0</v>
      </c>
      <c r="W58" s="23" cm="1">
        <f t="array" aca="1" ref="W58" ca="1">_xlfn.IFS($F58&lt;=W$7,0,$G58&gt;W$7,0,AND(W$7&gt;$G58,W$7&lt;$H58),$J58/12*0.5,$H58&lt;W$7,$J58/12)</f>
        <v>0</v>
      </c>
      <c r="X58" s="23" cm="1">
        <f t="array" aca="1" ref="X58" ca="1">_xlfn.IFS($F58&lt;=X$7,0,$G58&gt;X$7,0,AND(X$7&gt;$G58,X$7&lt;$H58),$J58/12*0.5,$H58&lt;X$7,$J58/12)</f>
        <v>0</v>
      </c>
      <c r="Y58" s="23" cm="1">
        <f t="array" aca="1" ref="Y58" ca="1">_xlfn.IFS($F58&lt;=Y$7,0,$G58&gt;Y$7,0,AND(Y$7&gt;$G58,Y$7&lt;$H58),$J58/12*0.5,$H58&lt;Y$7,$J58/12)</f>
        <v>0</v>
      </c>
      <c r="Z58" s="23" cm="1">
        <f t="array" aca="1" ref="Z58" ca="1">_xlfn.IFS($F58&lt;=Z$7,0,$G58&gt;Z$7,0,AND(Z$7&gt;$G58,Z$7&lt;$H58),$J58/12*0.5,$H58&lt;Z$7,$J58/12)</f>
        <v>56.25</v>
      </c>
      <c r="AA58" s="23" cm="1">
        <f t="array" aca="1" ref="AA58" ca="1">_xlfn.IFS($F58&lt;=AA$7,0,$G58&gt;AA$7,0,AND(AA$7&gt;$G58,AA$7&lt;$H58),$J58/12*0.5,$H58&lt;AA$7,$J58/12)</f>
        <v>56.25</v>
      </c>
      <c r="AB58" s="23" cm="1">
        <f t="array" aca="1" ref="AB58" ca="1">_xlfn.IFS($F58&lt;=AB$7,0,$G58&gt;AB$7,0,AND(AB$7&gt;$G58,AB$7&lt;$H58),$J58/12*0.5,$H58&lt;AB$7,$J58/12)</f>
        <v>56.25</v>
      </c>
      <c r="AC58" s="23" cm="1">
        <f t="array" aca="1" ref="AC58" ca="1">_xlfn.IFS($F58&lt;=AC$7,0,$G58&gt;AC$7,0,AND(AC$7&gt;$G58,AC$7&lt;$H58),$L58/12*0.5,$H58&lt;AC$7,$L58/12)</f>
        <v>120.83333333333333</v>
      </c>
      <c r="AD58" s="23" cm="1">
        <f t="array" aca="1" ref="AD58" ca="1">_xlfn.IFS($F58&lt;=AD$7,0,$G58&gt;AD$7,0,AND(AD$7&gt;$G58,AD$7&lt;$H58),$L58/12*0.5,$H58&lt;AD$7,$L58/12)</f>
        <v>120.83333333333333</v>
      </c>
      <c r="AE58" s="23" cm="1">
        <f t="array" aca="1" ref="AE58" ca="1">_xlfn.IFS($F58&lt;=AE$7,0,$G58&gt;AE$7,0,AND(AE$7&gt;$G58,AE$7&lt;$H58),$L58/12*0.5,$H58&lt;AE$7,$L58/12)</f>
        <v>120.83333333333333</v>
      </c>
      <c r="AF58" s="23" cm="1">
        <f t="array" aca="1" ref="AF58" ca="1">_xlfn.IFS($F58&lt;=AF$7,0,$G58&gt;AF$7,0,AND(AF$7&gt;$G58,AF$7&lt;$H58),$L58/12*0.5,$H58&lt;AF$7,$L58/12)</f>
        <v>120.83333333333333</v>
      </c>
      <c r="AG58" s="23" cm="1">
        <f t="array" aca="1" ref="AG58" ca="1">_xlfn.IFS($F58&lt;=AG$7,0,$G58&gt;AG$7,0,AND(AG$7&gt;$G58,AG$7&lt;$H58),$L58/12*0.5,$H58&lt;AG$7,$L58/12)</f>
        <v>120.83333333333333</v>
      </c>
      <c r="AH58" s="23" cm="1">
        <f t="array" aca="1" ref="AH58" ca="1">_xlfn.IFS($F58&lt;=AH$7,0,$G58&gt;AH$7,0,AND(AH$7&gt;$G58,AH$7&lt;$H58),$L58/12*0.5,$H58&lt;AH$7,$L58/12)</f>
        <v>0</v>
      </c>
      <c r="AI58" s="23" cm="1">
        <f t="array" aca="1" ref="AI58" ca="1">_xlfn.IFS($F58&lt;=AI$7,0,$G58&gt;AI$7,0,AND(AI$7&gt;$G58,AI$7&lt;$H58),$L58/12*0.5,$H58&lt;AI$7,$L58/12)</f>
        <v>0</v>
      </c>
      <c r="AJ58" s="23" cm="1">
        <f t="array" aca="1" ref="AJ58" ca="1">_xlfn.IFS($F58&lt;=AJ$7,0,$G58&gt;AJ$7,0,AND(AJ$7&gt;$G58,AJ$7&lt;$H58),$L58/12*0.5,$H58&lt;AJ$7,$L58/12)</f>
        <v>0</v>
      </c>
      <c r="AK58" s="23" cm="1">
        <f t="array" aca="1" ref="AK58" ca="1">_xlfn.IFS($F58&lt;=AK$7,0,$G58&gt;AK$7,0,AND(AK$7&gt;$G58,AK$7&lt;$H58),$L58/12*0.5,$H58&lt;AK$7,$L58/12)</f>
        <v>0</v>
      </c>
      <c r="AL58" s="23" cm="1">
        <f t="array" aca="1" ref="AL58" ca="1">_xlfn.IFS($F58&lt;=AL$7,0,$G58&gt;AL$7,0,AND(AL$7&gt;$G58,AL$7&lt;$H58),$L58/12*0.5,$H58&lt;AL$7,$L58/12)</f>
        <v>0</v>
      </c>
      <c r="AM58" s="23" cm="1">
        <f t="array" aca="1" ref="AM58" ca="1">_xlfn.IFS($F58&lt;=AM$7,0,$G58&gt;AM$7,0,AND(AM$7&gt;$G58,AM$7&lt;$H58),$L58/12*0.5,$H58&lt;AM$7,$L58/12)</f>
        <v>0</v>
      </c>
      <c r="AN58" s="23" cm="1">
        <f t="array" aca="1" ref="AN58" ca="1">_xlfn.IFS($F58&lt;=AN$7,0,$G58&gt;AN$7,0,AND(AN$7&gt;$G58,AN$7&lt;$H58),$L58/12*0.5,$H58&lt;AN$7,$L58/12)</f>
        <v>0</v>
      </c>
      <c r="AO58" s="23" cm="1">
        <f t="array" aca="1" ref="AO58" ca="1">_xlfn.IFS($F58&lt;=AO$7,0,$G58&gt;AO$7,0,AND(AO$7&gt;$G58,AO$7&lt;$H58),$N58/12*0.5,$H58&lt;AO$7,$N58/12)</f>
        <v>0</v>
      </c>
      <c r="AP58" s="23" cm="1">
        <f t="array" aca="1" ref="AP58" ca="1">_xlfn.IFS($F58&lt;=AP$7,0,$G58&gt;AP$7,0,AND(AP$7&gt;$G58,AP$7&lt;$H58),$N58/12*0.5,$H58&lt;AP$7,$N58/12)</f>
        <v>0</v>
      </c>
      <c r="AQ58" s="23" cm="1">
        <f t="array" aca="1" ref="AQ58" ca="1">_xlfn.IFS($F58&lt;=AQ$7,0,$G58&gt;AQ$7,0,AND(AQ$7&gt;$G58,AQ$7&lt;$H58),$N58/12*0.5,$H58&lt;AQ$7,$N58/12)</f>
        <v>0</v>
      </c>
      <c r="AR58" s="23" cm="1">
        <f t="array" aca="1" ref="AR58" ca="1">_xlfn.IFS($F58&lt;=AR$7,0,$G58&gt;AR$7,0,AND(AR$7&gt;$G58,AR$7&lt;$H58),$N58/12*0.5,$H58&lt;AR$7,$N58/12)</f>
        <v>0</v>
      </c>
      <c r="AS58" s="23" cm="1">
        <f t="array" aca="1" ref="AS58" ca="1">_xlfn.IFS($F58&lt;=AS$7,0,$G58&gt;AS$7,0,AND(AS$7&gt;$G58,AS$7&lt;$H58),$N58/12*0.5,$H58&lt;AS$7,$N58/12)</f>
        <v>0</v>
      </c>
      <c r="AT58" s="23" cm="1">
        <f t="array" aca="1" ref="AT58" ca="1">_xlfn.IFS($F58&lt;=AT$7,0,$G58&gt;AT$7,0,AND(AT$7&gt;$G58,AT$7&lt;$H58),$N58/12*0.5,$H58&lt;AT$7,$N58/12)</f>
        <v>0</v>
      </c>
      <c r="AU58" s="23" cm="1">
        <f t="array" aca="1" ref="AU58" ca="1">_xlfn.IFS($F58&lt;=AU$7,0,$G58&gt;AU$7,0,AND(AU$7&gt;$G58,AU$7&lt;$H58),$N58/12*0.5,$H58&lt;AU$7,$N58/12)</f>
        <v>0</v>
      </c>
      <c r="AV58" s="23" cm="1">
        <f t="array" aca="1" ref="AV58" ca="1">_xlfn.IFS($F58&lt;=AV$7,0,$G58&gt;AV$7,0,AND(AV$7&gt;$G58,AV$7&lt;$H58),$N58/12*0.5,$H58&lt;AV$7,$N58/12)</f>
        <v>0</v>
      </c>
      <c r="AW58" s="23" cm="1">
        <f t="array" aca="1" ref="AW58" ca="1">_xlfn.IFS($F58&lt;=AW$7,0,$G58&gt;AW$7,0,AND(AW$7&gt;$G58,AW$7&lt;$H58),$N58/12*0.5,$H58&lt;AW$7,$N58/12)</f>
        <v>0</v>
      </c>
      <c r="AX58" s="23" cm="1">
        <f t="array" aca="1" ref="AX58" ca="1">_xlfn.IFS($F58&lt;=AX$7,0,$G58&gt;AX$7,0,AND(AX$7&gt;$G58,AX$7&lt;$H58),$N58/12*0.5,$H58&lt;AX$7,$N58/12)</f>
        <v>0</v>
      </c>
      <c r="AY58" s="23" cm="1">
        <f t="array" aca="1" ref="AY58" ca="1">_xlfn.IFS($F58&lt;=AY$7,0,$G58&gt;AY$7,0,AND(AY$7&gt;$G58,AY$7&lt;$H58),$N58/12*0.5,$H58&lt;AY$7,$N58/12)</f>
        <v>0</v>
      </c>
    </row>
    <row r="59" spans="1:51" ht="13" x14ac:dyDescent="0.15">
      <c r="A59" s="47"/>
      <c r="B59" s="87">
        <v>52</v>
      </c>
      <c r="C59" s="92" t="s">
        <v>30</v>
      </c>
      <c r="D59" s="93" t="s">
        <v>17</v>
      </c>
      <c r="E59" s="112">
        <v>45792</v>
      </c>
      <c r="F59" s="112" t="s">
        <v>7</v>
      </c>
      <c r="G59" s="21">
        <f>E59+'Assumptions (START HERE)'!$C$17</f>
        <v>45972</v>
      </c>
      <c r="H59" s="21">
        <f>E59+'Assumptions (START HERE)'!$C$18</f>
        <v>46062</v>
      </c>
      <c r="I59" s="96"/>
      <c r="J59" s="23" cm="1">
        <f t="array" aca="1" ref="J59" ca="1">IF(ISBLANK(I59),
INDEX('Assumptions (START HERE)'!$B$23:$E$26,
MATCH(MID(CELL("filename",$A$1),FIND("]",CELL("filename",$A$1))+1,255),'Assumptions (START HERE)'!$B$23:$B$26,0),
MATCH(J$3,'Assumptions (START HERE)'!$B$23:$E$23,0)),I59)</f>
        <v>1350</v>
      </c>
      <c r="K59" s="96"/>
      <c r="L59" s="23" cm="1">
        <f t="array" aca="1" ref="L59" ca="1">IF(ISBLANK(K59),
INDEX('Assumptions (START HERE)'!$B$23:$E$26,
MATCH(MID(CELL("filename",$A$1),FIND("]",CELL("filename",$A$1))+1,255),'Assumptions (START HERE)'!$B$23:$B$26,0),
MATCH(L$3,'Assumptions (START HERE)'!$B$23:$E$23,0)),K59)</f>
        <v>1450</v>
      </c>
      <c r="M59" s="96"/>
      <c r="N59" s="23" cm="1">
        <f t="array" aca="1" ref="N59" ca="1">IF(ISBLANK(M59),
INDEX('Assumptions (START HERE)'!$B$23:$E$26,
MATCH(MID(CELL("filename",$A$1),FIND("]",CELL("filename",$A$1))+1,255),'Assumptions (START HERE)'!$B$23:$B$26,0),
MATCH(N$3,'Assumptions (START HERE)'!$B$23:$E$23,0)),M59)</f>
        <v>1550</v>
      </c>
      <c r="P59" s="23" cm="1">
        <f t="array" aca="1" ref="P59" ca="1">_xlfn.IFS($F59&lt;=P$7,0,$G59&gt;P$7,0,AND(P$7&gt;$G59,P$7&lt;$H59),$J59/12*0.5,$H59&lt;P$7,$J59/12)</f>
        <v>0</v>
      </c>
      <c r="Q59" s="23" cm="1">
        <f t="array" aca="1" ref="Q59" ca="1">_xlfn.IFS($F59&lt;=Q$7,0,$G59&gt;Q$7,0,AND(Q$7&gt;$G59,Q$7&lt;$H59),$J59/12*0.5,$H59&lt;Q$7,$J59/12)</f>
        <v>0</v>
      </c>
      <c r="R59" s="23" cm="1">
        <f t="array" aca="1" ref="R59" ca="1">_xlfn.IFS($F59&lt;=R$7,0,$G59&gt;R$7,0,AND(R$7&gt;$G59,R$7&lt;$H59),$J59/12*0.5,$H59&lt;R$7,$J59/12)</f>
        <v>0</v>
      </c>
      <c r="S59" s="23" cm="1">
        <f t="array" aca="1" ref="S59" ca="1">_xlfn.IFS($F59&lt;=S$7,0,$G59&gt;S$7,0,AND(S$7&gt;$G59,S$7&lt;$H59),$J59/12*0.5,$H59&lt;S$7,$J59/12)</f>
        <v>0</v>
      </c>
      <c r="T59" s="23" cm="1">
        <f t="array" aca="1" ref="T59" ca="1">_xlfn.IFS($F59&lt;=T$7,0,$G59&gt;T$7,0,AND(T$7&gt;$G59,T$7&lt;$H59),$J59/12*0.5,$H59&lt;T$7,$J59/12)</f>
        <v>0</v>
      </c>
      <c r="U59" s="23" cm="1">
        <f t="array" aca="1" ref="U59" ca="1">_xlfn.IFS($F59&lt;=U$7,0,$G59&gt;U$7,0,AND(U$7&gt;$G59,U$7&lt;$H59),$J59/12*0.5,$H59&lt;U$7,$J59/12)</f>
        <v>0</v>
      </c>
      <c r="V59" s="23" cm="1">
        <f t="array" aca="1" ref="V59" ca="1">_xlfn.IFS($F59&lt;=V$7,0,$G59&gt;V$7,0,AND(V$7&gt;$G59,V$7&lt;$H59),$J59/12*0.5,$H59&lt;V$7,$J59/12)</f>
        <v>0</v>
      </c>
      <c r="W59" s="23" cm="1">
        <f t="array" aca="1" ref="W59" ca="1">_xlfn.IFS($F59&lt;=W$7,0,$G59&gt;W$7,0,AND(W$7&gt;$G59,W$7&lt;$H59),$J59/12*0.5,$H59&lt;W$7,$J59/12)</f>
        <v>0</v>
      </c>
      <c r="X59" s="23" cm="1">
        <f t="array" aca="1" ref="X59" ca="1">_xlfn.IFS($F59&lt;=X$7,0,$G59&gt;X$7,0,AND(X$7&gt;$G59,X$7&lt;$H59),$J59/12*0.5,$H59&lt;X$7,$J59/12)</f>
        <v>0</v>
      </c>
      <c r="Y59" s="23" cm="1">
        <f t="array" aca="1" ref="Y59" ca="1">_xlfn.IFS($F59&lt;=Y$7,0,$G59&gt;Y$7,0,AND(Y$7&gt;$G59,Y$7&lt;$H59),$J59/12*0.5,$H59&lt;Y$7,$J59/12)</f>
        <v>0</v>
      </c>
      <c r="Z59" s="23" cm="1">
        <f t="array" aca="1" ref="Z59" ca="1">_xlfn.IFS($F59&lt;=Z$7,0,$G59&gt;Z$7,0,AND(Z$7&gt;$G59,Z$7&lt;$H59),$J59/12*0.5,$H59&lt;Z$7,$J59/12)</f>
        <v>0</v>
      </c>
      <c r="AA59" s="23" cm="1">
        <f t="array" aca="1" ref="AA59" ca="1">_xlfn.IFS($F59&lt;=AA$7,0,$G59&gt;AA$7,0,AND(AA$7&gt;$G59,AA$7&lt;$H59),$J59/12*0.5,$H59&lt;AA$7,$J59/12)</f>
        <v>56.25</v>
      </c>
      <c r="AB59" s="23" cm="1">
        <f t="array" aca="1" ref="AB59" ca="1">_xlfn.IFS($F59&lt;=AB$7,0,$G59&gt;AB$7,0,AND(AB$7&gt;$G59,AB$7&lt;$H59),$J59/12*0.5,$H59&lt;AB$7,$J59/12)</f>
        <v>56.25</v>
      </c>
      <c r="AC59" s="23" cm="1">
        <f t="array" aca="1" ref="AC59" ca="1">_xlfn.IFS($F59&lt;=AC$7,0,$G59&gt;AC$7,0,AND(AC$7&gt;$G59,AC$7&lt;$H59),$L59/12*0.5,$H59&lt;AC$7,$L59/12)</f>
        <v>60.416666666666664</v>
      </c>
      <c r="AD59" s="23" cm="1">
        <f t="array" aca="1" ref="AD59" ca="1">_xlfn.IFS($F59&lt;=AD$7,0,$G59&gt;AD$7,0,AND(AD$7&gt;$G59,AD$7&lt;$H59),$L59/12*0.5,$H59&lt;AD$7,$L59/12)</f>
        <v>120.83333333333333</v>
      </c>
      <c r="AE59" s="23" cm="1">
        <f t="array" aca="1" ref="AE59" ca="1">_xlfn.IFS($F59&lt;=AE$7,0,$G59&gt;AE$7,0,AND(AE$7&gt;$G59,AE$7&lt;$H59),$L59/12*0.5,$H59&lt;AE$7,$L59/12)</f>
        <v>120.83333333333333</v>
      </c>
      <c r="AF59" s="23" cm="1">
        <f t="array" aca="1" ref="AF59" ca="1">_xlfn.IFS($F59&lt;=AF$7,0,$G59&gt;AF$7,0,AND(AF$7&gt;$G59,AF$7&lt;$H59),$L59/12*0.5,$H59&lt;AF$7,$L59/12)</f>
        <v>120.83333333333333</v>
      </c>
      <c r="AG59" s="23" cm="1">
        <f t="array" aca="1" ref="AG59" ca="1">_xlfn.IFS($F59&lt;=AG$7,0,$G59&gt;AG$7,0,AND(AG$7&gt;$G59,AG$7&lt;$H59),$L59/12*0.5,$H59&lt;AG$7,$L59/12)</f>
        <v>120.83333333333333</v>
      </c>
      <c r="AH59" s="23" cm="1">
        <f t="array" aca="1" ref="AH59" ca="1">_xlfn.IFS($F59&lt;=AH$7,0,$G59&gt;AH$7,0,AND(AH$7&gt;$G59,AH$7&lt;$H59),$L59/12*0.5,$H59&lt;AH$7,$L59/12)</f>
        <v>120.83333333333333</v>
      </c>
      <c r="AI59" s="23" cm="1">
        <f t="array" aca="1" ref="AI59" ca="1">_xlfn.IFS($F59&lt;=AI$7,0,$G59&gt;AI$7,0,AND(AI$7&gt;$G59,AI$7&lt;$H59),$L59/12*0.5,$H59&lt;AI$7,$L59/12)</f>
        <v>120.83333333333333</v>
      </c>
      <c r="AJ59" s="23" cm="1">
        <f t="array" aca="1" ref="AJ59" ca="1">_xlfn.IFS($F59&lt;=AJ$7,0,$G59&gt;AJ$7,0,AND(AJ$7&gt;$G59,AJ$7&lt;$H59),$L59/12*0.5,$H59&lt;AJ$7,$L59/12)</f>
        <v>120.83333333333333</v>
      </c>
      <c r="AK59" s="23" cm="1">
        <f t="array" aca="1" ref="AK59" ca="1">_xlfn.IFS($F59&lt;=AK$7,0,$G59&gt;AK$7,0,AND(AK$7&gt;$G59,AK$7&lt;$H59),$L59/12*0.5,$H59&lt;AK$7,$L59/12)</f>
        <v>120.83333333333333</v>
      </c>
      <c r="AL59" s="23" cm="1">
        <f t="array" aca="1" ref="AL59" ca="1">_xlfn.IFS($F59&lt;=AL$7,0,$G59&gt;AL$7,0,AND(AL$7&gt;$G59,AL$7&lt;$H59),$L59/12*0.5,$H59&lt;AL$7,$L59/12)</f>
        <v>120.83333333333333</v>
      </c>
      <c r="AM59" s="23" cm="1">
        <f t="array" aca="1" ref="AM59" ca="1">_xlfn.IFS($F59&lt;=AM$7,0,$G59&gt;AM$7,0,AND(AM$7&gt;$G59,AM$7&lt;$H59),$L59/12*0.5,$H59&lt;AM$7,$L59/12)</f>
        <v>120.83333333333333</v>
      </c>
      <c r="AN59" s="23" cm="1">
        <f t="array" aca="1" ref="AN59" ca="1">_xlfn.IFS($F59&lt;=AN$7,0,$G59&gt;AN$7,0,AND(AN$7&gt;$G59,AN$7&lt;$H59),$L59/12*0.5,$H59&lt;AN$7,$L59/12)</f>
        <v>120.83333333333333</v>
      </c>
      <c r="AO59" s="23" cm="1">
        <f t="array" aca="1" ref="AO59" ca="1">_xlfn.IFS($F59&lt;=AO$7,0,$G59&gt;AO$7,0,AND(AO$7&gt;$G59,AO$7&lt;$H59),$N59/12*0.5,$H59&lt;AO$7,$N59/12)</f>
        <v>129.16666666666666</v>
      </c>
      <c r="AP59" s="23" cm="1">
        <f t="array" aca="1" ref="AP59" ca="1">_xlfn.IFS($F59&lt;=AP$7,0,$G59&gt;AP$7,0,AND(AP$7&gt;$G59,AP$7&lt;$H59),$N59/12*0.5,$H59&lt;AP$7,$N59/12)</f>
        <v>129.16666666666666</v>
      </c>
      <c r="AQ59" s="23" cm="1">
        <f t="array" aca="1" ref="AQ59" ca="1">_xlfn.IFS($F59&lt;=AQ$7,0,$G59&gt;AQ$7,0,AND(AQ$7&gt;$G59,AQ$7&lt;$H59),$N59/12*0.5,$H59&lt;AQ$7,$N59/12)</f>
        <v>129.16666666666666</v>
      </c>
      <c r="AR59" s="23" cm="1">
        <f t="array" aca="1" ref="AR59" ca="1">_xlfn.IFS($F59&lt;=AR$7,0,$G59&gt;AR$7,0,AND(AR$7&gt;$G59,AR$7&lt;$H59),$N59/12*0.5,$H59&lt;AR$7,$N59/12)</f>
        <v>129.16666666666666</v>
      </c>
      <c r="AS59" s="23" cm="1">
        <f t="array" aca="1" ref="AS59" ca="1">_xlfn.IFS($F59&lt;=AS$7,0,$G59&gt;AS$7,0,AND(AS$7&gt;$G59,AS$7&lt;$H59),$N59/12*0.5,$H59&lt;AS$7,$N59/12)</f>
        <v>129.16666666666666</v>
      </c>
      <c r="AT59" s="23" cm="1">
        <f t="array" aca="1" ref="AT59" ca="1">_xlfn.IFS($F59&lt;=AT$7,0,$G59&gt;AT$7,0,AND(AT$7&gt;$G59,AT$7&lt;$H59),$N59/12*0.5,$H59&lt;AT$7,$N59/12)</f>
        <v>129.16666666666666</v>
      </c>
      <c r="AU59" s="23" cm="1">
        <f t="array" aca="1" ref="AU59" ca="1">_xlfn.IFS($F59&lt;=AU$7,0,$G59&gt;AU$7,0,AND(AU$7&gt;$G59,AU$7&lt;$H59),$N59/12*0.5,$H59&lt;AU$7,$N59/12)</f>
        <v>129.16666666666666</v>
      </c>
      <c r="AV59" s="23" cm="1">
        <f t="array" aca="1" ref="AV59" ca="1">_xlfn.IFS($F59&lt;=AV$7,0,$G59&gt;AV$7,0,AND(AV$7&gt;$G59,AV$7&lt;$H59),$N59/12*0.5,$H59&lt;AV$7,$N59/12)</f>
        <v>129.16666666666666</v>
      </c>
      <c r="AW59" s="23" cm="1">
        <f t="array" aca="1" ref="AW59" ca="1">_xlfn.IFS($F59&lt;=AW$7,0,$G59&gt;AW$7,0,AND(AW$7&gt;$G59,AW$7&lt;$H59),$N59/12*0.5,$H59&lt;AW$7,$N59/12)</f>
        <v>129.16666666666666</v>
      </c>
      <c r="AX59" s="23" cm="1">
        <f t="array" aca="1" ref="AX59" ca="1">_xlfn.IFS($F59&lt;=AX$7,0,$G59&gt;AX$7,0,AND(AX$7&gt;$G59,AX$7&lt;$H59),$N59/12*0.5,$H59&lt;AX$7,$N59/12)</f>
        <v>129.16666666666666</v>
      </c>
      <c r="AY59" s="23" cm="1">
        <f t="array" aca="1" ref="AY59" ca="1">_xlfn.IFS($F59&lt;=AY$7,0,$G59&gt;AY$7,0,AND(AY$7&gt;$G59,AY$7&lt;$H59),$N59/12*0.5,$H59&lt;AY$7,$N59/12)</f>
        <v>129.16666666666666</v>
      </c>
    </row>
    <row r="60" spans="1:51" ht="13" x14ac:dyDescent="0.15">
      <c r="A60" s="47"/>
      <c r="B60" s="87">
        <v>53</v>
      </c>
      <c r="C60" s="92" t="s">
        <v>30</v>
      </c>
      <c r="D60" s="93" t="s">
        <v>15</v>
      </c>
      <c r="E60" s="112">
        <v>45792</v>
      </c>
      <c r="F60" s="112" t="s">
        <v>7</v>
      </c>
      <c r="G60" s="21">
        <f>E60+'Assumptions (START HERE)'!$C$17</f>
        <v>45972</v>
      </c>
      <c r="H60" s="21">
        <f>E60+'Assumptions (START HERE)'!$C$18</f>
        <v>46062</v>
      </c>
      <c r="I60" s="96"/>
      <c r="J60" s="23" cm="1">
        <f t="array" aca="1" ref="J60" ca="1">IF(ISBLANK(I60),
INDEX('Assumptions (START HERE)'!$B$23:$E$26,
MATCH(MID(CELL("filename",$A$1),FIND("]",CELL("filename",$A$1))+1,255),'Assumptions (START HERE)'!$B$23:$B$26,0),
MATCH(J$3,'Assumptions (START HERE)'!$B$23:$E$23,0)),I60)</f>
        <v>1350</v>
      </c>
      <c r="K60" s="96"/>
      <c r="L60" s="23" cm="1">
        <f t="array" aca="1" ref="L60" ca="1">IF(ISBLANK(K60),
INDEX('Assumptions (START HERE)'!$B$23:$E$26,
MATCH(MID(CELL("filename",$A$1),FIND("]",CELL("filename",$A$1))+1,255),'Assumptions (START HERE)'!$B$23:$B$26,0),
MATCH(L$3,'Assumptions (START HERE)'!$B$23:$E$23,0)),K60)</f>
        <v>1450</v>
      </c>
      <c r="M60" s="96"/>
      <c r="N60" s="23" cm="1">
        <f t="array" aca="1" ref="N60" ca="1">IF(ISBLANK(M60),
INDEX('Assumptions (START HERE)'!$B$23:$E$26,
MATCH(MID(CELL("filename",$A$1),FIND("]",CELL("filename",$A$1))+1,255),'Assumptions (START HERE)'!$B$23:$B$26,0),
MATCH(N$3,'Assumptions (START HERE)'!$B$23:$E$23,0)),M60)</f>
        <v>1550</v>
      </c>
      <c r="P60" s="23" cm="1">
        <f t="array" aca="1" ref="P60" ca="1">_xlfn.IFS($F60&lt;=P$7,0,$G60&gt;P$7,0,AND(P$7&gt;$G60,P$7&lt;$H60),$J60/12*0.5,$H60&lt;P$7,$J60/12)</f>
        <v>0</v>
      </c>
      <c r="Q60" s="23" cm="1">
        <f t="array" aca="1" ref="Q60" ca="1">_xlfn.IFS($F60&lt;=Q$7,0,$G60&gt;Q$7,0,AND(Q$7&gt;$G60,Q$7&lt;$H60),$J60/12*0.5,$H60&lt;Q$7,$J60/12)</f>
        <v>0</v>
      </c>
      <c r="R60" s="23" cm="1">
        <f t="array" aca="1" ref="R60" ca="1">_xlfn.IFS($F60&lt;=R$7,0,$G60&gt;R$7,0,AND(R$7&gt;$G60,R$7&lt;$H60),$J60/12*0.5,$H60&lt;R$7,$J60/12)</f>
        <v>0</v>
      </c>
      <c r="S60" s="23" cm="1">
        <f t="array" aca="1" ref="S60" ca="1">_xlfn.IFS($F60&lt;=S$7,0,$G60&gt;S$7,0,AND(S$7&gt;$G60,S$7&lt;$H60),$J60/12*0.5,$H60&lt;S$7,$J60/12)</f>
        <v>0</v>
      </c>
      <c r="T60" s="23" cm="1">
        <f t="array" aca="1" ref="T60" ca="1">_xlfn.IFS($F60&lt;=T$7,0,$G60&gt;T$7,0,AND(T$7&gt;$G60,T$7&lt;$H60),$J60/12*0.5,$H60&lt;T$7,$J60/12)</f>
        <v>0</v>
      </c>
      <c r="U60" s="23" cm="1">
        <f t="array" aca="1" ref="U60" ca="1">_xlfn.IFS($F60&lt;=U$7,0,$G60&gt;U$7,0,AND(U$7&gt;$G60,U$7&lt;$H60),$J60/12*0.5,$H60&lt;U$7,$J60/12)</f>
        <v>0</v>
      </c>
      <c r="V60" s="23" cm="1">
        <f t="array" aca="1" ref="V60" ca="1">_xlfn.IFS($F60&lt;=V$7,0,$G60&gt;V$7,0,AND(V$7&gt;$G60,V$7&lt;$H60),$J60/12*0.5,$H60&lt;V$7,$J60/12)</f>
        <v>0</v>
      </c>
      <c r="W60" s="23" cm="1">
        <f t="array" aca="1" ref="W60" ca="1">_xlfn.IFS($F60&lt;=W$7,0,$G60&gt;W$7,0,AND(W$7&gt;$G60,W$7&lt;$H60),$J60/12*0.5,$H60&lt;W$7,$J60/12)</f>
        <v>0</v>
      </c>
      <c r="X60" s="23" cm="1">
        <f t="array" aca="1" ref="X60" ca="1">_xlfn.IFS($F60&lt;=X$7,0,$G60&gt;X$7,0,AND(X$7&gt;$G60,X$7&lt;$H60),$J60/12*0.5,$H60&lt;X$7,$J60/12)</f>
        <v>0</v>
      </c>
      <c r="Y60" s="23" cm="1">
        <f t="array" aca="1" ref="Y60" ca="1">_xlfn.IFS($F60&lt;=Y$7,0,$G60&gt;Y$7,0,AND(Y$7&gt;$G60,Y$7&lt;$H60),$J60/12*0.5,$H60&lt;Y$7,$J60/12)</f>
        <v>0</v>
      </c>
      <c r="Z60" s="23" cm="1">
        <f t="array" aca="1" ref="Z60" ca="1">_xlfn.IFS($F60&lt;=Z$7,0,$G60&gt;Z$7,0,AND(Z$7&gt;$G60,Z$7&lt;$H60),$J60/12*0.5,$H60&lt;Z$7,$J60/12)</f>
        <v>0</v>
      </c>
      <c r="AA60" s="23" cm="1">
        <f t="array" aca="1" ref="AA60" ca="1">_xlfn.IFS($F60&lt;=AA$7,0,$G60&gt;AA$7,0,AND(AA$7&gt;$G60,AA$7&lt;$H60),$J60/12*0.5,$H60&lt;AA$7,$J60/12)</f>
        <v>56.25</v>
      </c>
      <c r="AB60" s="23" cm="1">
        <f t="array" aca="1" ref="AB60" ca="1">_xlfn.IFS($F60&lt;=AB$7,0,$G60&gt;AB$7,0,AND(AB$7&gt;$G60,AB$7&lt;$H60),$J60/12*0.5,$H60&lt;AB$7,$J60/12)</f>
        <v>56.25</v>
      </c>
      <c r="AC60" s="23" cm="1">
        <f t="array" aca="1" ref="AC60" ca="1">_xlfn.IFS($F60&lt;=AC$7,0,$G60&gt;AC$7,0,AND(AC$7&gt;$G60,AC$7&lt;$H60),$L60/12*0.5,$H60&lt;AC$7,$L60/12)</f>
        <v>60.416666666666664</v>
      </c>
      <c r="AD60" s="23" cm="1">
        <f t="array" aca="1" ref="AD60" ca="1">_xlfn.IFS($F60&lt;=AD$7,0,$G60&gt;AD$7,0,AND(AD$7&gt;$G60,AD$7&lt;$H60),$L60/12*0.5,$H60&lt;AD$7,$L60/12)</f>
        <v>120.83333333333333</v>
      </c>
      <c r="AE60" s="23" cm="1">
        <f t="array" aca="1" ref="AE60" ca="1">_xlfn.IFS($F60&lt;=AE$7,0,$G60&gt;AE$7,0,AND(AE$7&gt;$G60,AE$7&lt;$H60),$L60/12*0.5,$H60&lt;AE$7,$L60/12)</f>
        <v>120.83333333333333</v>
      </c>
      <c r="AF60" s="23" cm="1">
        <f t="array" aca="1" ref="AF60" ca="1">_xlfn.IFS($F60&lt;=AF$7,0,$G60&gt;AF$7,0,AND(AF$7&gt;$G60,AF$7&lt;$H60),$L60/12*0.5,$H60&lt;AF$7,$L60/12)</f>
        <v>120.83333333333333</v>
      </c>
      <c r="AG60" s="23" cm="1">
        <f t="array" aca="1" ref="AG60" ca="1">_xlfn.IFS($F60&lt;=AG$7,0,$G60&gt;AG$7,0,AND(AG$7&gt;$G60,AG$7&lt;$H60),$L60/12*0.5,$H60&lt;AG$7,$L60/12)</f>
        <v>120.83333333333333</v>
      </c>
      <c r="AH60" s="23" cm="1">
        <f t="array" aca="1" ref="AH60" ca="1">_xlfn.IFS($F60&lt;=AH$7,0,$G60&gt;AH$7,0,AND(AH$7&gt;$G60,AH$7&lt;$H60),$L60/12*0.5,$H60&lt;AH$7,$L60/12)</f>
        <v>120.83333333333333</v>
      </c>
      <c r="AI60" s="23" cm="1">
        <f t="array" aca="1" ref="AI60" ca="1">_xlfn.IFS($F60&lt;=AI$7,0,$G60&gt;AI$7,0,AND(AI$7&gt;$G60,AI$7&lt;$H60),$L60/12*0.5,$H60&lt;AI$7,$L60/12)</f>
        <v>120.83333333333333</v>
      </c>
      <c r="AJ60" s="23" cm="1">
        <f t="array" aca="1" ref="AJ60" ca="1">_xlfn.IFS($F60&lt;=AJ$7,0,$G60&gt;AJ$7,0,AND(AJ$7&gt;$G60,AJ$7&lt;$H60),$L60/12*0.5,$H60&lt;AJ$7,$L60/12)</f>
        <v>120.83333333333333</v>
      </c>
      <c r="AK60" s="23" cm="1">
        <f t="array" aca="1" ref="AK60" ca="1">_xlfn.IFS($F60&lt;=AK$7,0,$G60&gt;AK$7,0,AND(AK$7&gt;$G60,AK$7&lt;$H60),$L60/12*0.5,$H60&lt;AK$7,$L60/12)</f>
        <v>120.83333333333333</v>
      </c>
      <c r="AL60" s="23" cm="1">
        <f t="array" aca="1" ref="AL60" ca="1">_xlfn.IFS($F60&lt;=AL$7,0,$G60&gt;AL$7,0,AND(AL$7&gt;$G60,AL$7&lt;$H60),$L60/12*0.5,$H60&lt;AL$7,$L60/12)</f>
        <v>120.83333333333333</v>
      </c>
      <c r="AM60" s="23" cm="1">
        <f t="array" aca="1" ref="AM60" ca="1">_xlfn.IFS($F60&lt;=AM$7,0,$G60&gt;AM$7,0,AND(AM$7&gt;$G60,AM$7&lt;$H60),$L60/12*0.5,$H60&lt;AM$7,$L60/12)</f>
        <v>120.83333333333333</v>
      </c>
      <c r="AN60" s="23" cm="1">
        <f t="array" aca="1" ref="AN60" ca="1">_xlfn.IFS($F60&lt;=AN$7,0,$G60&gt;AN$7,0,AND(AN$7&gt;$G60,AN$7&lt;$H60),$L60/12*0.5,$H60&lt;AN$7,$L60/12)</f>
        <v>120.83333333333333</v>
      </c>
      <c r="AO60" s="23" cm="1">
        <f t="array" aca="1" ref="AO60" ca="1">_xlfn.IFS($F60&lt;=AO$7,0,$G60&gt;AO$7,0,AND(AO$7&gt;$G60,AO$7&lt;$H60),$N60/12*0.5,$H60&lt;AO$7,$N60/12)</f>
        <v>129.16666666666666</v>
      </c>
      <c r="AP60" s="23" cm="1">
        <f t="array" aca="1" ref="AP60" ca="1">_xlfn.IFS($F60&lt;=AP$7,0,$G60&gt;AP$7,0,AND(AP$7&gt;$G60,AP$7&lt;$H60),$N60/12*0.5,$H60&lt;AP$7,$N60/12)</f>
        <v>129.16666666666666</v>
      </c>
      <c r="AQ60" s="23" cm="1">
        <f t="array" aca="1" ref="AQ60" ca="1">_xlfn.IFS($F60&lt;=AQ$7,0,$G60&gt;AQ$7,0,AND(AQ$7&gt;$G60,AQ$7&lt;$H60),$N60/12*0.5,$H60&lt;AQ$7,$N60/12)</f>
        <v>129.16666666666666</v>
      </c>
      <c r="AR60" s="23" cm="1">
        <f t="array" aca="1" ref="AR60" ca="1">_xlfn.IFS($F60&lt;=AR$7,0,$G60&gt;AR$7,0,AND(AR$7&gt;$G60,AR$7&lt;$H60),$N60/12*0.5,$H60&lt;AR$7,$N60/12)</f>
        <v>129.16666666666666</v>
      </c>
      <c r="AS60" s="23" cm="1">
        <f t="array" aca="1" ref="AS60" ca="1">_xlfn.IFS($F60&lt;=AS$7,0,$G60&gt;AS$7,0,AND(AS$7&gt;$G60,AS$7&lt;$H60),$N60/12*0.5,$H60&lt;AS$7,$N60/12)</f>
        <v>129.16666666666666</v>
      </c>
      <c r="AT60" s="23" cm="1">
        <f t="array" aca="1" ref="AT60" ca="1">_xlfn.IFS($F60&lt;=AT$7,0,$G60&gt;AT$7,0,AND(AT$7&gt;$G60,AT$7&lt;$H60),$N60/12*0.5,$H60&lt;AT$7,$N60/12)</f>
        <v>129.16666666666666</v>
      </c>
      <c r="AU60" s="23" cm="1">
        <f t="array" aca="1" ref="AU60" ca="1">_xlfn.IFS($F60&lt;=AU$7,0,$G60&gt;AU$7,0,AND(AU$7&gt;$G60,AU$7&lt;$H60),$N60/12*0.5,$H60&lt;AU$7,$N60/12)</f>
        <v>129.16666666666666</v>
      </c>
      <c r="AV60" s="23" cm="1">
        <f t="array" aca="1" ref="AV60" ca="1">_xlfn.IFS($F60&lt;=AV$7,0,$G60&gt;AV$7,0,AND(AV$7&gt;$G60,AV$7&lt;$H60),$N60/12*0.5,$H60&lt;AV$7,$N60/12)</f>
        <v>129.16666666666666</v>
      </c>
      <c r="AW60" s="23" cm="1">
        <f t="array" aca="1" ref="AW60" ca="1">_xlfn.IFS($F60&lt;=AW$7,0,$G60&gt;AW$7,0,AND(AW$7&gt;$G60,AW$7&lt;$H60),$N60/12*0.5,$H60&lt;AW$7,$N60/12)</f>
        <v>129.16666666666666</v>
      </c>
      <c r="AX60" s="23" cm="1">
        <f t="array" aca="1" ref="AX60" ca="1">_xlfn.IFS($F60&lt;=AX$7,0,$G60&gt;AX$7,0,AND(AX$7&gt;$G60,AX$7&lt;$H60),$N60/12*0.5,$H60&lt;AX$7,$N60/12)</f>
        <v>129.16666666666666</v>
      </c>
      <c r="AY60" s="23" cm="1">
        <f t="array" aca="1" ref="AY60" ca="1">_xlfn.IFS($F60&lt;=AY$7,0,$G60&gt;AY$7,0,AND(AY$7&gt;$G60,AY$7&lt;$H60),$N60/12*0.5,$H60&lt;AY$7,$N60/12)</f>
        <v>129.16666666666666</v>
      </c>
    </row>
    <row r="61" spans="1:51" ht="13" x14ac:dyDescent="0.15">
      <c r="A61" s="47"/>
      <c r="B61" s="87">
        <v>54</v>
      </c>
      <c r="C61" s="92" t="s">
        <v>30</v>
      </c>
      <c r="D61" s="93" t="s">
        <v>18</v>
      </c>
      <c r="E61" s="112">
        <v>45823</v>
      </c>
      <c r="F61" s="112" t="s">
        <v>7</v>
      </c>
      <c r="G61" s="21">
        <f>E61+'Assumptions (START HERE)'!$C$17</f>
        <v>46003</v>
      </c>
      <c r="H61" s="21">
        <f>E61+'Assumptions (START HERE)'!$C$18</f>
        <v>46093</v>
      </c>
      <c r="I61" s="96"/>
      <c r="J61" s="23" cm="1">
        <f t="array" aca="1" ref="J61" ca="1">IF(ISBLANK(I61),
INDEX('Assumptions (START HERE)'!$B$23:$E$26,
MATCH(MID(CELL("filename",$A$1),FIND("]",CELL("filename",$A$1))+1,255),'Assumptions (START HERE)'!$B$23:$B$26,0),
MATCH(J$3,'Assumptions (START HERE)'!$B$23:$E$23,0)),I61)</f>
        <v>1350</v>
      </c>
      <c r="K61" s="96"/>
      <c r="L61" s="23" cm="1">
        <f t="array" aca="1" ref="L61" ca="1">IF(ISBLANK(K61),
INDEX('Assumptions (START HERE)'!$B$23:$E$26,
MATCH(MID(CELL("filename",$A$1),FIND("]",CELL("filename",$A$1))+1,255),'Assumptions (START HERE)'!$B$23:$B$26,0),
MATCH(L$3,'Assumptions (START HERE)'!$B$23:$E$23,0)),K61)</f>
        <v>1450</v>
      </c>
      <c r="M61" s="96"/>
      <c r="N61" s="23" cm="1">
        <f t="array" aca="1" ref="N61" ca="1">IF(ISBLANK(M61),
INDEX('Assumptions (START HERE)'!$B$23:$E$26,
MATCH(MID(CELL("filename",$A$1),FIND("]",CELL("filename",$A$1))+1,255),'Assumptions (START HERE)'!$B$23:$B$26,0),
MATCH(N$3,'Assumptions (START HERE)'!$B$23:$E$23,0)),M61)</f>
        <v>1550</v>
      </c>
      <c r="P61" s="23" cm="1">
        <f t="array" aca="1" ref="P61" ca="1">_xlfn.IFS($F61&lt;=P$7,0,$G61&gt;P$7,0,AND(P$7&gt;$G61,P$7&lt;$H61),$J61/12*0.5,$H61&lt;P$7,$J61/12)</f>
        <v>0</v>
      </c>
      <c r="Q61" s="23" cm="1">
        <f t="array" aca="1" ref="Q61" ca="1">_xlfn.IFS($F61&lt;=Q$7,0,$G61&gt;Q$7,0,AND(Q$7&gt;$G61,Q$7&lt;$H61),$J61/12*0.5,$H61&lt;Q$7,$J61/12)</f>
        <v>0</v>
      </c>
      <c r="R61" s="23" cm="1">
        <f t="array" aca="1" ref="R61" ca="1">_xlfn.IFS($F61&lt;=R$7,0,$G61&gt;R$7,0,AND(R$7&gt;$G61,R$7&lt;$H61),$J61/12*0.5,$H61&lt;R$7,$J61/12)</f>
        <v>0</v>
      </c>
      <c r="S61" s="23" cm="1">
        <f t="array" aca="1" ref="S61" ca="1">_xlfn.IFS($F61&lt;=S$7,0,$G61&gt;S$7,0,AND(S$7&gt;$G61,S$7&lt;$H61),$J61/12*0.5,$H61&lt;S$7,$J61/12)</f>
        <v>0</v>
      </c>
      <c r="T61" s="23" cm="1">
        <f t="array" aca="1" ref="T61" ca="1">_xlfn.IFS($F61&lt;=T$7,0,$G61&gt;T$7,0,AND(T$7&gt;$G61,T$7&lt;$H61),$J61/12*0.5,$H61&lt;T$7,$J61/12)</f>
        <v>0</v>
      </c>
      <c r="U61" s="23" cm="1">
        <f t="array" aca="1" ref="U61" ca="1">_xlfn.IFS($F61&lt;=U$7,0,$G61&gt;U$7,0,AND(U$7&gt;$G61,U$7&lt;$H61),$J61/12*0.5,$H61&lt;U$7,$J61/12)</f>
        <v>0</v>
      </c>
      <c r="V61" s="23" cm="1">
        <f t="array" aca="1" ref="V61" ca="1">_xlfn.IFS($F61&lt;=V$7,0,$G61&gt;V$7,0,AND(V$7&gt;$G61,V$7&lt;$H61),$J61/12*0.5,$H61&lt;V$7,$J61/12)</f>
        <v>0</v>
      </c>
      <c r="W61" s="23" cm="1">
        <f t="array" aca="1" ref="W61" ca="1">_xlfn.IFS($F61&lt;=W$7,0,$G61&gt;W$7,0,AND(W$7&gt;$G61,W$7&lt;$H61),$J61/12*0.5,$H61&lt;W$7,$J61/12)</f>
        <v>0</v>
      </c>
      <c r="X61" s="23" cm="1">
        <f t="array" aca="1" ref="X61" ca="1">_xlfn.IFS($F61&lt;=X$7,0,$G61&gt;X$7,0,AND(X$7&gt;$G61,X$7&lt;$H61),$J61/12*0.5,$H61&lt;X$7,$J61/12)</f>
        <v>0</v>
      </c>
      <c r="Y61" s="23" cm="1">
        <f t="array" aca="1" ref="Y61" ca="1">_xlfn.IFS($F61&lt;=Y$7,0,$G61&gt;Y$7,0,AND(Y$7&gt;$G61,Y$7&lt;$H61),$J61/12*0.5,$H61&lt;Y$7,$J61/12)</f>
        <v>0</v>
      </c>
      <c r="Z61" s="23" cm="1">
        <f t="array" aca="1" ref="Z61" ca="1">_xlfn.IFS($F61&lt;=Z$7,0,$G61&gt;Z$7,0,AND(Z$7&gt;$G61,Z$7&lt;$H61),$J61/12*0.5,$H61&lt;Z$7,$J61/12)</f>
        <v>0</v>
      </c>
      <c r="AA61" s="23" cm="1">
        <f t="array" aca="1" ref="AA61" ca="1">_xlfn.IFS($F61&lt;=AA$7,0,$G61&gt;AA$7,0,AND(AA$7&gt;$G61,AA$7&lt;$H61),$J61/12*0.5,$H61&lt;AA$7,$J61/12)</f>
        <v>0</v>
      </c>
      <c r="AB61" s="23" cm="1">
        <f t="array" aca="1" ref="AB61" ca="1">_xlfn.IFS($F61&lt;=AB$7,0,$G61&gt;AB$7,0,AND(AB$7&gt;$G61,AB$7&lt;$H61),$J61/12*0.5,$H61&lt;AB$7,$J61/12)</f>
        <v>56.25</v>
      </c>
      <c r="AC61" s="23" cm="1">
        <f t="array" aca="1" ref="AC61" ca="1">_xlfn.IFS($F61&lt;=AC$7,0,$G61&gt;AC$7,0,AND(AC$7&gt;$G61,AC$7&lt;$H61),$L61/12*0.5,$H61&lt;AC$7,$L61/12)</f>
        <v>60.416666666666664</v>
      </c>
      <c r="AD61" s="23" cm="1">
        <f t="array" aca="1" ref="AD61" ca="1">_xlfn.IFS($F61&lt;=AD$7,0,$G61&gt;AD$7,0,AND(AD$7&gt;$G61,AD$7&lt;$H61),$L61/12*0.5,$H61&lt;AD$7,$L61/12)</f>
        <v>60.416666666666664</v>
      </c>
      <c r="AE61" s="23" cm="1">
        <f t="array" aca="1" ref="AE61" ca="1">_xlfn.IFS($F61&lt;=AE$7,0,$G61&gt;AE$7,0,AND(AE$7&gt;$G61,AE$7&lt;$H61),$L61/12*0.5,$H61&lt;AE$7,$L61/12)</f>
        <v>120.83333333333333</v>
      </c>
      <c r="AF61" s="23" cm="1">
        <f t="array" aca="1" ref="AF61" ca="1">_xlfn.IFS($F61&lt;=AF$7,0,$G61&gt;AF$7,0,AND(AF$7&gt;$G61,AF$7&lt;$H61),$L61/12*0.5,$H61&lt;AF$7,$L61/12)</f>
        <v>120.83333333333333</v>
      </c>
      <c r="AG61" s="23" cm="1">
        <f t="array" aca="1" ref="AG61" ca="1">_xlfn.IFS($F61&lt;=AG$7,0,$G61&gt;AG$7,0,AND(AG$7&gt;$G61,AG$7&lt;$H61),$L61/12*0.5,$H61&lt;AG$7,$L61/12)</f>
        <v>120.83333333333333</v>
      </c>
      <c r="AH61" s="23" cm="1">
        <f t="array" aca="1" ref="AH61" ca="1">_xlfn.IFS($F61&lt;=AH$7,0,$G61&gt;AH$7,0,AND(AH$7&gt;$G61,AH$7&lt;$H61),$L61/12*0.5,$H61&lt;AH$7,$L61/12)</f>
        <v>120.83333333333333</v>
      </c>
      <c r="AI61" s="23" cm="1">
        <f t="array" aca="1" ref="AI61" ca="1">_xlfn.IFS($F61&lt;=AI$7,0,$G61&gt;AI$7,0,AND(AI$7&gt;$G61,AI$7&lt;$H61),$L61/12*0.5,$H61&lt;AI$7,$L61/12)</f>
        <v>120.83333333333333</v>
      </c>
      <c r="AJ61" s="23" cm="1">
        <f t="array" aca="1" ref="AJ61" ca="1">_xlfn.IFS($F61&lt;=AJ$7,0,$G61&gt;AJ$7,0,AND(AJ$7&gt;$G61,AJ$7&lt;$H61),$L61/12*0.5,$H61&lt;AJ$7,$L61/12)</f>
        <v>120.83333333333333</v>
      </c>
      <c r="AK61" s="23" cm="1">
        <f t="array" aca="1" ref="AK61" ca="1">_xlfn.IFS($F61&lt;=AK$7,0,$G61&gt;AK$7,0,AND(AK$7&gt;$G61,AK$7&lt;$H61),$L61/12*0.5,$H61&lt;AK$7,$L61/12)</f>
        <v>120.83333333333333</v>
      </c>
      <c r="AL61" s="23" cm="1">
        <f t="array" aca="1" ref="AL61" ca="1">_xlfn.IFS($F61&lt;=AL$7,0,$G61&gt;AL$7,0,AND(AL$7&gt;$G61,AL$7&lt;$H61),$L61/12*0.5,$H61&lt;AL$7,$L61/12)</f>
        <v>120.83333333333333</v>
      </c>
      <c r="AM61" s="23" cm="1">
        <f t="array" aca="1" ref="AM61" ca="1">_xlfn.IFS($F61&lt;=AM$7,0,$G61&gt;AM$7,0,AND(AM$7&gt;$G61,AM$7&lt;$H61),$L61/12*0.5,$H61&lt;AM$7,$L61/12)</f>
        <v>120.83333333333333</v>
      </c>
      <c r="AN61" s="23" cm="1">
        <f t="array" aca="1" ref="AN61" ca="1">_xlfn.IFS($F61&lt;=AN$7,0,$G61&gt;AN$7,0,AND(AN$7&gt;$G61,AN$7&lt;$H61),$L61/12*0.5,$H61&lt;AN$7,$L61/12)</f>
        <v>120.83333333333333</v>
      </c>
      <c r="AO61" s="23" cm="1">
        <f t="array" aca="1" ref="AO61" ca="1">_xlfn.IFS($F61&lt;=AO$7,0,$G61&gt;AO$7,0,AND(AO$7&gt;$G61,AO$7&lt;$H61),$N61/12*0.5,$H61&lt;AO$7,$N61/12)</f>
        <v>129.16666666666666</v>
      </c>
      <c r="AP61" s="23" cm="1">
        <f t="array" aca="1" ref="AP61" ca="1">_xlfn.IFS($F61&lt;=AP$7,0,$G61&gt;AP$7,0,AND(AP$7&gt;$G61,AP$7&lt;$H61),$N61/12*0.5,$H61&lt;AP$7,$N61/12)</f>
        <v>129.16666666666666</v>
      </c>
      <c r="AQ61" s="23" cm="1">
        <f t="array" aca="1" ref="AQ61" ca="1">_xlfn.IFS($F61&lt;=AQ$7,0,$G61&gt;AQ$7,0,AND(AQ$7&gt;$G61,AQ$7&lt;$H61),$N61/12*0.5,$H61&lt;AQ$7,$N61/12)</f>
        <v>129.16666666666666</v>
      </c>
      <c r="AR61" s="23" cm="1">
        <f t="array" aca="1" ref="AR61" ca="1">_xlfn.IFS($F61&lt;=AR$7,0,$G61&gt;AR$7,0,AND(AR$7&gt;$G61,AR$7&lt;$H61),$N61/12*0.5,$H61&lt;AR$7,$N61/12)</f>
        <v>129.16666666666666</v>
      </c>
      <c r="AS61" s="23" cm="1">
        <f t="array" aca="1" ref="AS61" ca="1">_xlfn.IFS($F61&lt;=AS$7,0,$G61&gt;AS$7,0,AND(AS$7&gt;$G61,AS$7&lt;$H61),$N61/12*0.5,$H61&lt;AS$7,$N61/12)</f>
        <v>129.16666666666666</v>
      </c>
      <c r="AT61" s="23" cm="1">
        <f t="array" aca="1" ref="AT61" ca="1">_xlfn.IFS($F61&lt;=AT$7,0,$G61&gt;AT$7,0,AND(AT$7&gt;$G61,AT$7&lt;$H61),$N61/12*0.5,$H61&lt;AT$7,$N61/12)</f>
        <v>129.16666666666666</v>
      </c>
      <c r="AU61" s="23" cm="1">
        <f t="array" aca="1" ref="AU61" ca="1">_xlfn.IFS($F61&lt;=AU$7,0,$G61&gt;AU$7,0,AND(AU$7&gt;$G61,AU$7&lt;$H61),$N61/12*0.5,$H61&lt;AU$7,$N61/12)</f>
        <v>129.16666666666666</v>
      </c>
      <c r="AV61" s="23" cm="1">
        <f t="array" aca="1" ref="AV61" ca="1">_xlfn.IFS($F61&lt;=AV$7,0,$G61&gt;AV$7,0,AND(AV$7&gt;$G61,AV$7&lt;$H61),$N61/12*0.5,$H61&lt;AV$7,$N61/12)</f>
        <v>129.16666666666666</v>
      </c>
      <c r="AW61" s="23" cm="1">
        <f t="array" aca="1" ref="AW61" ca="1">_xlfn.IFS($F61&lt;=AW$7,0,$G61&gt;AW$7,0,AND(AW$7&gt;$G61,AW$7&lt;$H61),$N61/12*0.5,$H61&lt;AW$7,$N61/12)</f>
        <v>129.16666666666666</v>
      </c>
      <c r="AX61" s="23" cm="1">
        <f t="array" aca="1" ref="AX61" ca="1">_xlfn.IFS($F61&lt;=AX$7,0,$G61&gt;AX$7,0,AND(AX$7&gt;$G61,AX$7&lt;$H61),$N61/12*0.5,$H61&lt;AX$7,$N61/12)</f>
        <v>129.16666666666666</v>
      </c>
      <c r="AY61" s="23" cm="1">
        <f t="array" aca="1" ref="AY61" ca="1">_xlfn.IFS($F61&lt;=AY$7,0,$G61&gt;AY$7,0,AND(AY$7&gt;$G61,AY$7&lt;$H61),$N61/12*0.5,$H61&lt;AY$7,$N61/12)</f>
        <v>129.16666666666666</v>
      </c>
    </row>
    <row r="62" spans="1:51" ht="13" x14ac:dyDescent="0.15">
      <c r="A62" s="47"/>
      <c r="B62" s="87">
        <v>55</v>
      </c>
      <c r="C62" s="92" t="s">
        <v>30</v>
      </c>
      <c r="D62" s="93" t="s">
        <v>17</v>
      </c>
      <c r="E62" s="112">
        <v>45884</v>
      </c>
      <c r="F62" s="112" t="s">
        <v>7</v>
      </c>
      <c r="G62" s="21">
        <f>E62+'Assumptions (START HERE)'!$C$17</f>
        <v>46064</v>
      </c>
      <c r="H62" s="21">
        <f>E62+'Assumptions (START HERE)'!$C$18</f>
        <v>46154</v>
      </c>
      <c r="I62" s="96"/>
      <c r="J62" s="23" cm="1">
        <f t="array" aca="1" ref="J62" ca="1">IF(ISBLANK(I62),
INDEX('Assumptions (START HERE)'!$B$23:$E$26,
MATCH(MID(CELL("filename",$A$1),FIND("]",CELL("filename",$A$1))+1,255),'Assumptions (START HERE)'!$B$23:$B$26,0),
MATCH(J$3,'Assumptions (START HERE)'!$B$23:$E$23,0)),I62)</f>
        <v>1350</v>
      </c>
      <c r="K62" s="96"/>
      <c r="L62" s="23" cm="1">
        <f t="array" aca="1" ref="L62" ca="1">IF(ISBLANK(K62),
INDEX('Assumptions (START HERE)'!$B$23:$E$26,
MATCH(MID(CELL("filename",$A$1),FIND("]",CELL("filename",$A$1))+1,255),'Assumptions (START HERE)'!$B$23:$B$26,0),
MATCH(L$3,'Assumptions (START HERE)'!$B$23:$E$23,0)),K62)</f>
        <v>1450</v>
      </c>
      <c r="M62" s="96"/>
      <c r="N62" s="23" cm="1">
        <f t="array" aca="1" ref="N62" ca="1">IF(ISBLANK(M62),
INDEX('Assumptions (START HERE)'!$B$23:$E$26,
MATCH(MID(CELL("filename",$A$1),FIND("]",CELL("filename",$A$1))+1,255),'Assumptions (START HERE)'!$B$23:$B$26,0),
MATCH(N$3,'Assumptions (START HERE)'!$B$23:$E$23,0)),M62)</f>
        <v>1550</v>
      </c>
      <c r="P62" s="23" cm="1">
        <f t="array" aca="1" ref="P62" ca="1">_xlfn.IFS($F62&lt;=P$7,0,$G62&gt;P$7,0,AND(P$7&gt;$G62,P$7&lt;$H62),$J62/12*0.5,$H62&lt;P$7,$J62/12)</f>
        <v>0</v>
      </c>
      <c r="Q62" s="23" cm="1">
        <f t="array" aca="1" ref="Q62" ca="1">_xlfn.IFS($F62&lt;=Q$7,0,$G62&gt;Q$7,0,AND(Q$7&gt;$G62,Q$7&lt;$H62),$J62/12*0.5,$H62&lt;Q$7,$J62/12)</f>
        <v>0</v>
      </c>
      <c r="R62" s="23" cm="1">
        <f t="array" aca="1" ref="R62" ca="1">_xlfn.IFS($F62&lt;=R$7,0,$G62&gt;R$7,0,AND(R$7&gt;$G62,R$7&lt;$H62),$J62/12*0.5,$H62&lt;R$7,$J62/12)</f>
        <v>0</v>
      </c>
      <c r="S62" s="23" cm="1">
        <f t="array" aca="1" ref="S62" ca="1">_xlfn.IFS($F62&lt;=S$7,0,$G62&gt;S$7,0,AND(S$7&gt;$G62,S$7&lt;$H62),$J62/12*0.5,$H62&lt;S$7,$J62/12)</f>
        <v>0</v>
      </c>
      <c r="T62" s="23" cm="1">
        <f t="array" aca="1" ref="T62" ca="1">_xlfn.IFS($F62&lt;=T$7,0,$G62&gt;T$7,0,AND(T$7&gt;$G62,T$7&lt;$H62),$J62/12*0.5,$H62&lt;T$7,$J62/12)</f>
        <v>0</v>
      </c>
      <c r="U62" s="23" cm="1">
        <f t="array" aca="1" ref="U62" ca="1">_xlfn.IFS($F62&lt;=U$7,0,$G62&gt;U$7,0,AND(U$7&gt;$G62,U$7&lt;$H62),$J62/12*0.5,$H62&lt;U$7,$J62/12)</f>
        <v>0</v>
      </c>
      <c r="V62" s="23" cm="1">
        <f t="array" aca="1" ref="V62" ca="1">_xlfn.IFS($F62&lt;=V$7,0,$G62&gt;V$7,0,AND(V$7&gt;$G62,V$7&lt;$H62),$J62/12*0.5,$H62&lt;V$7,$J62/12)</f>
        <v>0</v>
      </c>
      <c r="W62" s="23" cm="1">
        <f t="array" aca="1" ref="W62" ca="1">_xlfn.IFS($F62&lt;=W$7,0,$G62&gt;W$7,0,AND(W$7&gt;$G62,W$7&lt;$H62),$J62/12*0.5,$H62&lt;W$7,$J62/12)</f>
        <v>0</v>
      </c>
      <c r="X62" s="23" cm="1">
        <f t="array" aca="1" ref="X62" ca="1">_xlfn.IFS($F62&lt;=X$7,0,$G62&gt;X$7,0,AND(X$7&gt;$G62,X$7&lt;$H62),$J62/12*0.5,$H62&lt;X$7,$J62/12)</f>
        <v>0</v>
      </c>
      <c r="Y62" s="23" cm="1">
        <f t="array" aca="1" ref="Y62" ca="1">_xlfn.IFS($F62&lt;=Y$7,0,$G62&gt;Y$7,0,AND(Y$7&gt;$G62,Y$7&lt;$H62),$J62/12*0.5,$H62&lt;Y$7,$J62/12)</f>
        <v>0</v>
      </c>
      <c r="Z62" s="23" cm="1">
        <f t="array" aca="1" ref="Z62" ca="1">_xlfn.IFS($F62&lt;=Z$7,0,$G62&gt;Z$7,0,AND(Z$7&gt;$G62,Z$7&lt;$H62),$J62/12*0.5,$H62&lt;Z$7,$J62/12)</f>
        <v>0</v>
      </c>
      <c r="AA62" s="23" cm="1">
        <f t="array" aca="1" ref="AA62" ca="1">_xlfn.IFS($F62&lt;=AA$7,0,$G62&gt;AA$7,0,AND(AA$7&gt;$G62,AA$7&lt;$H62),$J62/12*0.5,$H62&lt;AA$7,$J62/12)</f>
        <v>0</v>
      </c>
      <c r="AB62" s="23" cm="1">
        <f t="array" aca="1" ref="AB62" ca="1">_xlfn.IFS($F62&lt;=AB$7,0,$G62&gt;AB$7,0,AND(AB$7&gt;$G62,AB$7&lt;$H62),$J62/12*0.5,$H62&lt;AB$7,$J62/12)</f>
        <v>0</v>
      </c>
      <c r="AC62" s="23" cm="1">
        <f t="array" aca="1" ref="AC62" ca="1">_xlfn.IFS($F62&lt;=AC$7,0,$G62&gt;AC$7,0,AND(AC$7&gt;$G62,AC$7&lt;$H62),$L62/12*0.5,$H62&lt;AC$7,$L62/12)</f>
        <v>0</v>
      </c>
      <c r="AD62" s="23" cm="1">
        <f t="array" aca="1" ref="AD62" ca="1">_xlfn.IFS($F62&lt;=AD$7,0,$G62&gt;AD$7,0,AND(AD$7&gt;$G62,AD$7&lt;$H62),$L62/12*0.5,$H62&lt;AD$7,$L62/12)</f>
        <v>60.416666666666664</v>
      </c>
      <c r="AE62" s="23" cm="1">
        <f t="array" aca="1" ref="AE62" ca="1">_xlfn.IFS($F62&lt;=AE$7,0,$G62&gt;AE$7,0,AND(AE$7&gt;$G62,AE$7&lt;$H62),$L62/12*0.5,$H62&lt;AE$7,$L62/12)</f>
        <v>60.416666666666664</v>
      </c>
      <c r="AF62" s="23" cm="1">
        <f t="array" aca="1" ref="AF62" ca="1">_xlfn.IFS($F62&lt;=AF$7,0,$G62&gt;AF$7,0,AND(AF$7&gt;$G62,AF$7&lt;$H62),$L62/12*0.5,$H62&lt;AF$7,$L62/12)</f>
        <v>60.416666666666664</v>
      </c>
      <c r="AG62" s="23" cm="1">
        <f t="array" aca="1" ref="AG62" ca="1">_xlfn.IFS($F62&lt;=AG$7,0,$G62&gt;AG$7,0,AND(AG$7&gt;$G62,AG$7&lt;$H62),$L62/12*0.5,$H62&lt;AG$7,$L62/12)</f>
        <v>120.83333333333333</v>
      </c>
      <c r="AH62" s="23" cm="1">
        <f t="array" aca="1" ref="AH62" ca="1">_xlfn.IFS($F62&lt;=AH$7,0,$G62&gt;AH$7,0,AND(AH$7&gt;$G62,AH$7&lt;$H62),$L62/12*0.5,$H62&lt;AH$7,$L62/12)</f>
        <v>120.83333333333333</v>
      </c>
      <c r="AI62" s="23" cm="1">
        <f t="array" aca="1" ref="AI62" ca="1">_xlfn.IFS($F62&lt;=AI$7,0,$G62&gt;AI$7,0,AND(AI$7&gt;$G62,AI$7&lt;$H62),$L62/12*0.5,$H62&lt;AI$7,$L62/12)</f>
        <v>120.83333333333333</v>
      </c>
      <c r="AJ62" s="23" cm="1">
        <f t="array" aca="1" ref="AJ62" ca="1">_xlfn.IFS($F62&lt;=AJ$7,0,$G62&gt;AJ$7,0,AND(AJ$7&gt;$G62,AJ$7&lt;$H62),$L62/12*0.5,$H62&lt;AJ$7,$L62/12)</f>
        <v>120.83333333333333</v>
      </c>
      <c r="AK62" s="23" cm="1">
        <f t="array" aca="1" ref="AK62" ca="1">_xlfn.IFS($F62&lt;=AK$7,0,$G62&gt;AK$7,0,AND(AK$7&gt;$G62,AK$7&lt;$H62),$L62/12*0.5,$H62&lt;AK$7,$L62/12)</f>
        <v>120.83333333333333</v>
      </c>
      <c r="AL62" s="23" cm="1">
        <f t="array" aca="1" ref="AL62" ca="1">_xlfn.IFS($F62&lt;=AL$7,0,$G62&gt;AL$7,0,AND(AL$7&gt;$G62,AL$7&lt;$H62),$L62/12*0.5,$H62&lt;AL$7,$L62/12)</f>
        <v>120.83333333333333</v>
      </c>
      <c r="AM62" s="23" cm="1">
        <f t="array" aca="1" ref="AM62" ca="1">_xlfn.IFS($F62&lt;=AM$7,0,$G62&gt;AM$7,0,AND(AM$7&gt;$G62,AM$7&lt;$H62),$L62/12*0.5,$H62&lt;AM$7,$L62/12)</f>
        <v>120.83333333333333</v>
      </c>
      <c r="AN62" s="23" cm="1">
        <f t="array" aca="1" ref="AN62" ca="1">_xlfn.IFS($F62&lt;=AN$7,0,$G62&gt;AN$7,0,AND(AN$7&gt;$G62,AN$7&lt;$H62),$L62/12*0.5,$H62&lt;AN$7,$L62/12)</f>
        <v>120.83333333333333</v>
      </c>
      <c r="AO62" s="23" cm="1">
        <f t="array" aca="1" ref="AO62" ca="1">_xlfn.IFS($F62&lt;=AO$7,0,$G62&gt;AO$7,0,AND(AO$7&gt;$G62,AO$7&lt;$H62),$N62/12*0.5,$H62&lt;AO$7,$N62/12)</f>
        <v>129.16666666666666</v>
      </c>
      <c r="AP62" s="23" cm="1">
        <f t="array" aca="1" ref="AP62" ca="1">_xlfn.IFS($F62&lt;=AP$7,0,$G62&gt;AP$7,0,AND(AP$7&gt;$G62,AP$7&lt;$H62),$N62/12*0.5,$H62&lt;AP$7,$N62/12)</f>
        <v>129.16666666666666</v>
      </c>
      <c r="AQ62" s="23" cm="1">
        <f t="array" aca="1" ref="AQ62" ca="1">_xlfn.IFS($F62&lt;=AQ$7,0,$G62&gt;AQ$7,0,AND(AQ$7&gt;$G62,AQ$7&lt;$H62),$N62/12*0.5,$H62&lt;AQ$7,$N62/12)</f>
        <v>129.16666666666666</v>
      </c>
      <c r="AR62" s="23" cm="1">
        <f t="array" aca="1" ref="AR62" ca="1">_xlfn.IFS($F62&lt;=AR$7,0,$G62&gt;AR$7,0,AND(AR$7&gt;$G62,AR$7&lt;$H62),$N62/12*0.5,$H62&lt;AR$7,$N62/12)</f>
        <v>129.16666666666666</v>
      </c>
      <c r="AS62" s="23" cm="1">
        <f t="array" aca="1" ref="AS62" ca="1">_xlfn.IFS($F62&lt;=AS$7,0,$G62&gt;AS$7,0,AND(AS$7&gt;$G62,AS$7&lt;$H62),$N62/12*0.5,$H62&lt;AS$7,$N62/12)</f>
        <v>129.16666666666666</v>
      </c>
      <c r="AT62" s="23" cm="1">
        <f t="array" aca="1" ref="AT62" ca="1">_xlfn.IFS($F62&lt;=AT$7,0,$G62&gt;AT$7,0,AND(AT$7&gt;$G62,AT$7&lt;$H62),$N62/12*0.5,$H62&lt;AT$7,$N62/12)</f>
        <v>129.16666666666666</v>
      </c>
      <c r="AU62" s="23" cm="1">
        <f t="array" aca="1" ref="AU62" ca="1">_xlfn.IFS($F62&lt;=AU$7,0,$G62&gt;AU$7,0,AND(AU$7&gt;$G62,AU$7&lt;$H62),$N62/12*0.5,$H62&lt;AU$7,$N62/12)</f>
        <v>129.16666666666666</v>
      </c>
      <c r="AV62" s="23" cm="1">
        <f t="array" aca="1" ref="AV62" ca="1">_xlfn.IFS($F62&lt;=AV$7,0,$G62&gt;AV$7,0,AND(AV$7&gt;$G62,AV$7&lt;$H62),$N62/12*0.5,$H62&lt;AV$7,$N62/12)</f>
        <v>129.16666666666666</v>
      </c>
      <c r="AW62" s="23" cm="1">
        <f t="array" aca="1" ref="AW62" ca="1">_xlfn.IFS($F62&lt;=AW$7,0,$G62&gt;AW$7,0,AND(AW$7&gt;$G62,AW$7&lt;$H62),$N62/12*0.5,$H62&lt;AW$7,$N62/12)</f>
        <v>129.16666666666666</v>
      </c>
      <c r="AX62" s="23" cm="1">
        <f t="array" aca="1" ref="AX62" ca="1">_xlfn.IFS($F62&lt;=AX$7,0,$G62&gt;AX$7,0,AND(AX$7&gt;$G62,AX$7&lt;$H62),$N62/12*0.5,$H62&lt;AX$7,$N62/12)</f>
        <v>129.16666666666666</v>
      </c>
      <c r="AY62" s="23" cm="1">
        <f t="array" aca="1" ref="AY62" ca="1">_xlfn.IFS($F62&lt;=AY$7,0,$G62&gt;AY$7,0,AND(AY$7&gt;$G62,AY$7&lt;$H62),$N62/12*0.5,$H62&lt;AY$7,$N62/12)</f>
        <v>129.16666666666666</v>
      </c>
    </row>
    <row r="63" spans="1:51" ht="13" x14ac:dyDescent="0.15">
      <c r="A63" s="47"/>
      <c r="B63" s="87">
        <v>56</v>
      </c>
      <c r="C63" s="92" t="s">
        <v>30</v>
      </c>
      <c r="D63" s="93" t="s">
        <v>16</v>
      </c>
      <c r="E63" s="112">
        <v>45915</v>
      </c>
      <c r="F63" s="112" t="s">
        <v>7</v>
      </c>
      <c r="G63" s="21">
        <f>E63+'Assumptions (START HERE)'!$C$17</f>
        <v>46095</v>
      </c>
      <c r="H63" s="21">
        <f>E63+'Assumptions (START HERE)'!$C$18</f>
        <v>46185</v>
      </c>
      <c r="I63" s="96"/>
      <c r="J63" s="23" cm="1">
        <f t="array" aca="1" ref="J63" ca="1">IF(ISBLANK(I63),
INDEX('Assumptions (START HERE)'!$B$23:$E$26,
MATCH(MID(CELL("filename",$A$1),FIND("]",CELL("filename",$A$1))+1,255),'Assumptions (START HERE)'!$B$23:$B$26,0),
MATCH(J$3,'Assumptions (START HERE)'!$B$23:$E$23,0)),I63)</f>
        <v>1350</v>
      </c>
      <c r="K63" s="96"/>
      <c r="L63" s="23" cm="1">
        <f t="array" aca="1" ref="L63" ca="1">IF(ISBLANK(K63),
INDEX('Assumptions (START HERE)'!$B$23:$E$26,
MATCH(MID(CELL("filename",$A$1),FIND("]",CELL("filename",$A$1))+1,255),'Assumptions (START HERE)'!$B$23:$B$26,0),
MATCH(L$3,'Assumptions (START HERE)'!$B$23:$E$23,0)),K63)</f>
        <v>1450</v>
      </c>
      <c r="M63" s="96"/>
      <c r="N63" s="23" cm="1">
        <f t="array" aca="1" ref="N63" ca="1">IF(ISBLANK(M63),
INDEX('Assumptions (START HERE)'!$B$23:$E$26,
MATCH(MID(CELL("filename",$A$1),FIND("]",CELL("filename",$A$1))+1,255),'Assumptions (START HERE)'!$B$23:$B$26,0),
MATCH(N$3,'Assumptions (START HERE)'!$B$23:$E$23,0)),M63)</f>
        <v>1550</v>
      </c>
      <c r="P63" s="23" cm="1">
        <f t="array" aca="1" ref="P63" ca="1">_xlfn.IFS($F63&lt;=P$7,0,$G63&gt;P$7,0,AND(P$7&gt;$G63,P$7&lt;$H63),$J63/12*0.5,$H63&lt;P$7,$J63/12)</f>
        <v>0</v>
      </c>
      <c r="Q63" s="23" cm="1">
        <f t="array" aca="1" ref="Q63" ca="1">_xlfn.IFS($F63&lt;=Q$7,0,$G63&gt;Q$7,0,AND(Q$7&gt;$G63,Q$7&lt;$H63),$J63/12*0.5,$H63&lt;Q$7,$J63/12)</f>
        <v>0</v>
      </c>
      <c r="R63" s="23" cm="1">
        <f t="array" aca="1" ref="R63" ca="1">_xlfn.IFS($F63&lt;=R$7,0,$G63&gt;R$7,0,AND(R$7&gt;$G63,R$7&lt;$H63),$J63/12*0.5,$H63&lt;R$7,$J63/12)</f>
        <v>0</v>
      </c>
      <c r="S63" s="23" cm="1">
        <f t="array" aca="1" ref="S63" ca="1">_xlfn.IFS($F63&lt;=S$7,0,$G63&gt;S$7,0,AND(S$7&gt;$G63,S$7&lt;$H63),$J63/12*0.5,$H63&lt;S$7,$J63/12)</f>
        <v>0</v>
      </c>
      <c r="T63" s="23" cm="1">
        <f t="array" aca="1" ref="T63" ca="1">_xlfn.IFS($F63&lt;=T$7,0,$G63&gt;T$7,0,AND(T$7&gt;$G63,T$7&lt;$H63),$J63/12*0.5,$H63&lt;T$7,$J63/12)</f>
        <v>0</v>
      </c>
      <c r="U63" s="23" cm="1">
        <f t="array" aca="1" ref="U63" ca="1">_xlfn.IFS($F63&lt;=U$7,0,$G63&gt;U$7,0,AND(U$7&gt;$G63,U$7&lt;$H63),$J63/12*0.5,$H63&lt;U$7,$J63/12)</f>
        <v>0</v>
      </c>
      <c r="V63" s="23" cm="1">
        <f t="array" aca="1" ref="V63" ca="1">_xlfn.IFS($F63&lt;=V$7,0,$G63&gt;V$7,0,AND(V$7&gt;$G63,V$7&lt;$H63),$J63/12*0.5,$H63&lt;V$7,$J63/12)</f>
        <v>0</v>
      </c>
      <c r="W63" s="23" cm="1">
        <f t="array" aca="1" ref="W63" ca="1">_xlfn.IFS($F63&lt;=W$7,0,$G63&gt;W$7,0,AND(W$7&gt;$G63,W$7&lt;$H63),$J63/12*0.5,$H63&lt;W$7,$J63/12)</f>
        <v>0</v>
      </c>
      <c r="X63" s="23" cm="1">
        <f t="array" aca="1" ref="X63" ca="1">_xlfn.IFS($F63&lt;=X$7,0,$G63&gt;X$7,0,AND(X$7&gt;$G63,X$7&lt;$H63),$J63/12*0.5,$H63&lt;X$7,$J63/12)</f>
        <v>0</v>
      </c>
      <c r="Y63" s="23" cm="1">
        <f t="array" aca="1" ref="Y63" ca="1">_xlfn.IFS($F63&lt;=Y$7,0,$G63&gt;Y$7,0,AND(Y$7&gt;$G63,Y$7&lt;$H63),$J63/12*0.5,$H63&lt;Y$7,$J63/12)</f>
        <v>0</v>
      </c>
      <c r="Z63" s="23" cm="1">
        <f t="array" aca="1" ref="Z63" ca="1">_xlfn.IFS($F63&lt;=Z$7,0,$G63&gt;Z$7,0,AND(Z$7&gt;$G63,Z$7&lt;$H63),$J63/12*0.5,$H63&lt;Z$7,$J63/12)</f>
        <v>0</v>
      </c>
      <c r="AA63" s="23" cm="1">
        <f t="array" aca="1" ref="AA63" ca="1">_xlfn.IFS($F63&lt;=AA$7,0,$G63&gt;AA$7,0,AND(AA$7&gt;$G63,AA$7&lt;$H63),$J63/12*0.5,$H63&lt;AA$7,$J63/12)</f>
        <v>0</v>
      </c>
      <c r="AB63" s="23" cm="1">
        <f t="array" aca="1" ref="AB63" ca="1">_xlfn.IFS($F63&lt;=AB$7,0,$G63&gt;AB$7,0,AND(AB$7&gt;$G63,AB$7&lt;$H63),$J63/12*0.5,$H63&lt;AB$7,$J63/12)</f>
        <v>0</v>
      </c>
      <c r="AC63" s="23" cm="1">
        <f t="array" aca="1" ref="AC63" ca="1">_xlfn.IFS($F63&lt;=AC$7,0,$G63&gt;AC$7,0,AND(AC$7&gt;$G63,AC$7&lt;$H63),$L63/12*0.5,$H63&lt;AC$7,$L63/12)</f>
        <v>0</v>
      </c>
      <c r="AD63" s="23" cm="1">
        <f t="array" aca="1" ref="AD63" ca="1">_xlfn.IFS($F63&lt;=AD$7,0,$G63&gt;AD$7,0,AND(AD$7&gt;$G63,AD$7&lt;$H63),$L63/12*0.5,$H63&lt;AD$7,$L63/12)</f>
        <v>0</v>
      </c>
      <c r="AE63" s="23" cm="1">
        <f t="array" aca="1" ref="AE63" ca="1">_xlfn.IFS($F63&lt;=AE$7,0,$G63&gt;AE$7,0,AND(AE$7&gt;$G63,AE$7&lt;$H63),$L63/12*0.5,$H63&lt;AE$7,$L63/12)</f>
        <v>60.416666666666664</v>
      </c>
      <c r="AF63" s="23" cm="1">
        <f t="array" aca="1" ref="AF63" ca="1">_xlfn.IFS($F63&lt;=AF$7,0,$G63&gt;AF$7,0,AND(AF$7&gt;$G63,AF$7&lt;$H63),$L63/12*0.5,$H63&lt;AF$7,$L63/12)</f>
        <v>60.416666666666664</v>
      </c>
      <c r="AG63" s="23" cm="1">
        <f t="array" aca="1" ref="AG63" ca="1">_xlfn.IFS($F63&lt;=AG$7,0,$G63&gt;AG$7,0,AND(AG$7&gt;$G63,AG$7&lt;$H63),$L63/12*0.5,$H63&lt;AG$7,$L63/12)</f>
        <v>60.416666666666664</v>
      </c>
      <c r="AH63" s="23" cm="1">
        <f t="array" aca="1" ref="AH63" ca="1">_xlfn.IFS($F63&lt;=AH$7,0,$G63&gt;AH$7,0,AND(AH$7&gt;$G63,AH$7&lt;$H63),$L63/12*0.5,$H63&lt;AH$7,$L63/12)</f>
        <v>120.83333333333333</v>
      </c>
      <c r="AI63" s="23" cm="1">
        <f t="array" aca="1" ref="AI63" ca="1">_xlfn.IFS($F63&lt;=AI$7,0,$G63&gt;AI$7,0,AND(AI$7&gt;$G63,AI$7&lt;$H63),$L63/12*0.5,$H63&lt;AI$7,$L63/12)</f>
        <v>120.83333333333333</v>
      </c>
      <c r="AJ63" s="23" cm="1">
        <f t="array" aca="1" ref="AJ63" ca="1">_xlfn.IFS($F63&lt;=AJ$7,0,$G63&gt;AJ$7,0,AND(AJ$7&gt;$G63,AJ$7&lt;$H63),$L63/12*0.5,$H63&lt;AJ$7,$L63/12)</f>
        <v>120.83333333333333</v>
      </c>
      <c r="AK63" s="23" cm="1">
        <f t="array" aca="1" ref="AK63" ca="1">_xlfn.IFS($F63&lt;=AK$7,0,$G63&gt;AK$7,0,AND(AK$7&gt;$G63,AK$7&lt;$H63),$L63/12*0.5,$H63&lt;AK$7,$L63/12)</f>
        <v>120.83333333333333</v>
      </c>
      <c r="AL63" s="23" cm="1">
        <f t="array" aca="1" ref="AL63" ca="1">_xlfn.IFS($F63&lt;=AL$7,0,$G63&gt;AL$7,0,AND(AL$7&gt;$G63,AL$7&lt;$H63),$L63/12*0.5,$H63&lt;AL$7,$L63/12)</f>
        <v>120.83333333333333</v>
      </c>
      <c r="AM63" s="23" cm="1">
        <f t="array" aca="1" ref="AM63" ca="1">_xlfn.IFS($F63&lt;=AM$7,0,$G63&gt;AM$7,0,AND(AM$7&gt;$G63,AM$7&lt;$H63),$L63/12*0.5,$H63&lt;AM$7,$L63/12)</f>
        <v>120.83333333333333</v>
      </c>
      <c r="AN63" s="23" cm="1">
        <f t="array" aca="1" ref="AN63" ca="1">_xlfn.IFS($F63&lt;=AN$7,0,$G63&gt;AN$7,0,AND(AN$7&gt;$G63,AN$7&lt;$H63),$L63/12*0.5,$H63&lt;AN$7,$L63/12)</f>
        <v>120.83333333333333</v>
      </c>
      <c r="AO63" s="23" cm="1">
        <f t="array" aca="1" ref="AO63" ca="1">_xlfn.IFS($F63&lt;=AO$7,0,$G63&gt;AO$7,0,AND(AO$7&gt;$G63,AO$7&lt;$H63),$N63/12*0.5,$H63&lt;AO$7,$N63/12)</f>
        <v>129.16666666666666</v>
      </c>
      <c r="AP63" s="23" cm="1">
        <f t="array" aca="1" ref="AP63" ca="1">_xlfn.IFS($F63&lt;=AP$7,0,$G63&gt;AP$7,0,AND(AP$7&gt;$G63,AP$7&lt;$H63),$N63/12*0.5,$H63&lt;AP$7,$N63/12)</f>
        <v>129.16666666666666</v>
      </c>
      <c r="AQ63" s="23" cm="1">
        <f t="array" aca="1" ref="AQ63" ca="1">_xlfn.IFS($F63&lt;=AQ$7,0,$G63&gt;AQ$7,0,AND(AQ$7&gt;$G63,AQ$7&lt;$H63),$N63/12*0.5,$H63&lt;AQ$7,$N63/12)</f>
        <v>129.16666666666666</v>
      </c>
      <c r="AR63" s="23" cm="1">
        <f t="array" aca="1" ref="AR63" ca="1">_xlfn.IFS($F63&lt;=AR$7,0,$G63&gt;AR$7,0,AND(AR$7&gt;$G63,AR$7&lt;$H63),$N63/12*0.5,$H63&lt;AR$7,$N63/12)</f>
        <v>129.16666666666666</v>
      </c>
      <c r="AS63" s="23" cm="1">
        <f t="array" aca="1" ref="AS63" ca="1">_xlfn.IFS($F63&lt;=AS$7,0,$G63&gt;AS$7,0,AND(AS$7&gt;$G63,AS$7&lt;$H63),$N63/12*0.5,$H63&lt;AS$7,$N63/12)</f>
        <v>129.16666666666666</v>
      </c>
      <c r="AT63" s="23" cm="1">
        <f t="array" aca="1" ref="AT63" ca="1">_xlfn.IFS($F63&lt;=AT$7,0,$G63&gt;AT$7,0,AND(AT$7&gt;$G63,AT$7&lt;$H63),$N63/12*0.5,$H63&lt;AT$7,$N63/12)</f>
        <v>129.16666666666666</v>
      </c>
      <c r="AU63" s="23" cm="1">
        <f t="array" aca="1" ref="AU63" ca="1">_xlfn.IFS($F63&lt;=AU$7,0,$G63&gt;AU$7,0,AND(AU$7&gt;$G63,AU$7&lt;$H63),$N63/12*0.5,$H63&lt;AU$7,$N63/12)</f>
        <v>129.16666666666666</v>
      </c>
      <c r="AV63" s="23" cm="1">
        <f t="array" aca="1" ref="AV63" ca="1">_xlfn.IFS($F63&lt;=AV$7,0,$G63&gt;AV$7,0,AND(AV$7&gt;$G63,AV$7&lt;$H63),$N63/12*0.5,$H63&lt;AV$7,$N63/12)</f>
        <v>129.16666666666666</v>
      </c>
      <c r="AW63" s="23" cm="1">
        <f t="array" aca="1" ref="AW63" ca="1">_xlfn.IFS($F63&lt;=AW$7,0,$G63&gt;AW$7,0,AND(AW$7&gt;$G63,AW$7&lt;$H63),$N63/12*0.5,$H63&lt;AW$7,$N63/12)</f>
        <v>129.16666666666666</v>
      </c>
      <c r="AX63" s="23" cm="1">
        <f t="array" aca="1" ref="AX63" ca="1">_xlfn.IFS($F63&lt;=AX$7,0,$G63&gt;AX$7,0,AND(AX$7&gt;$G63,AX$7&lt;$H63),$N63/12*0.5,$H63&lt;AX$7,$N63/12)</f>
        <v>129.16666666666666</v>
      </c>
      <c r="AY63" s="23" cm="1">
        <f t="array" aca="1" ref="AY63" ca="1">_xlfn.IFS($F63&lt;=AY$7,0,$G63&gt;AY$7,0,AND(AY$7&gt;$G63,AY$7&lt;$H63),$N63/12*0.5,$H63&lt;AY$7,$N63/12)</f>
        <v>129.16666666666666</v>
      </c>
    </row>
    <row r="64" spans="1:51" ht="13" x14ac:dyDescent="0.15">
      <c r="A64" s="47"/>
      <c r="B64" s="87">
        <v>57</v>
      </c>
      <c r="C64" s="92" t="s">
        <v>30</v>
      </c>
      <c r="D64" s="93" t="s">
        <v>15</v>
      </c>
      <c r="E64" s="112">
        <v>45915</v>
      </c>
      <c r="F64" s="112" t="s">
        <v>7</v>
      </c>
      <c r="G64" s="21">
        <f>E64+'Assumptions (START HERE)'!$C$17</f>
        <v>46095</v>
      </c>
      <c r="H64" s="21">
        <f>E64+'Assumptions (START HERE)'!$C$18</f>
        <v>46185</v>
      </c>
      <c r="I64" s="96"/>
      <c r="J64" s="23" cm="1">
        <f t="array" aca="1" ref="J64" ca="1">IF(ISBLANK(I64),
INDEX('Assumptions (START HERE)'!$B$23:$E$26,
MATCH(MID(CELL("filename",$A$1),FIND("]",CELL("filename",$A$1))+1,255),'Assumptions (START HERE)'!$B$23:$B$26,0),
MATCH(J$3,'Assumptions (START HERE)'!$B$23:$E$23,0)),I64)</f>
        <v>1350</v>
      </c>
      <c r="K64" s="96"/>
      <c r="L64" s="23" cm="1">
        <f t="array" aca="1" ref="L64" ca="1">IF(ISBLANK(K64),
INDEX('Assumptions (START HERE)'!$B$23:$E$26,
MATCH(MID(CELL("filename",$A$1),FIND("]",CELL("filename",$A$1))+1,255),'Assumptions (START HERE)'!$B$23:$B$26,0),
MATCH(L$3,'Assumptions (START HERE)'!$B$23:$E$23,0)),K64)</f>
        <v>1450</v>
      </c>
      <c r="M64" s="96"/>
      <c r="N64" s="23" cm="1">
        <f t="array" aca="1" ref="N64" ca="1">IF(ISBLANK(M64),
INDEX('Assumptions (START HERE)'!$B$23:$E$26,
MATCH(MID(CELL("filename",$A$1),FIND("]",CELL("filename",$A$1))+1,255),'Assumptions (START HERE)'!$B$23:$B$26,0),
MATCH(N$3,'Assumptions (START HERE)'!$B$23:$E$23,0)),M64)</f>
        <v>1550</v>
      </c>
      <c r="P64" s="23" cm="1">
        <f t="array" aca="1" ref="P64" ca="1">_xlfn.IFS($F64&lt;=P$7,0,$G64&gt;P$7,0,AND(P$7&gt;$G64,P$7&lt;$H64),$J64/12*0.5,$H64&lt;P$7,$J64/12)</f>
        <v>0</v>
      </c>
      <c r="Q64" s="23" cm="1">
        <f t="array" aca="1" ref="Q64" ca="1">_xlfn.IFS($F64&lt;=Q$7,0,$G64&gt;Q$7,0,AND(Q$7&gt;$G64,Q$7&lt;$H64),$J64/12*0.5,$H64&lt;Q$7,$J64/12)</f>
        <v>0</v>
      </c>
      <c r="R64" s="23" cm="1">
        <f t="array" aca="1" ref="R64" ca="1">_xlfn.IFS($F64&lt;=R$7,0,$G64&gt;R$7,0,AND(R$7&gt;$G64,R$7&lt;$H64),$J64/12*0.5,$H64&lt;R$7,$J64/12)</f>
        <v>0</v>
      </c>
      <c r="S64" s="23" cm="1">
        <f t="array" aca="1" ref="S64" ca="1">_xlfn.IFS($F64&lt;=S$7,0,$G64&gt;S$7,0,AND(S$7&gt;$G64,S$7&lt;$H64),$J64/12*0.5,$H64&lt;S$7,$J64/12)</f>
        <v>0</v>
      </c>
      <c r="T64" s="23" cm="1">
        <f t="array" aca="1" ref="T64" ca="1">_xlfn.IFS($F64&lt;=T$7,0,$G64&gt;T$7,0,AND(T$7&gt;$G64,T$7&lt;$H64),$J64/12*0.5,$H64&lt;T$7,$J64/12)</f>
        <v>0</v>
      </c>
      <c r="U64" s="23" cm="1">
        <f t="array" aca="1" ref="U64" ca="1">_xlfn.IFS($F64&lt;=U$7,0,$G64&gt;U$7,0,AND(U$7&gt;$G64,U$7&lt;$H64),$J64/12*0.5,$H64&lt;U$7,$J64/12)</f>
        <v>0</v>
      </c>
      <c r="V64" s="23" cm="1">
        <f t="array" aca="1" ref="V64" ca="1">_xlfn.IFS($F64&lt;=V$7,0,$G64&gt;V$7,0,AND(V$7&gt;$G64,V$7&lt;$H64),$J64/12*0.5,$H64&lt;V$7,$J64/12)</f>
        <v>0</v>
      </c>
      <c r="W64" s="23" cm="1">
        <f t="array" aca="1" ref="W64" ca="1">_xlfn.IFS($F64&lt;=W$7,0,$G64&gt;W$7,0,AND(W$7&gt;$G64,W$7&lt;$H64),$J64/12*0.5,$H64&lt;W$7,$J64/12)</f>
        <v>0</v>
      </c>
      <c r="X64" s="23" cm="1">
        <f t="array" aca="1" ref="X64" ca="1">_xlfn.IFS($F64&lt;=X$7,0,$G64&gt;X$7,0,AND(X$7&gt;$G64,X$7&lt;$H64),$J64/12*0.5,$H64&lt;X$7,$J64/12)</f>
        <v>0</v>
      </c>
      <c r="Y64" s="23" cm="1">
        <f t="array" aca="1" ref="Y64" ca="1">_xlfn.IFS($F64&lt;=Y$7,0,$G64&gt;Y$7,0,AND(Y$7&gt;$G64,Y$7&lt;$H64),$J64/12*0.5,$H64&lt;Y$7,$J64/12)</f>
        <v>0</v>
      </c>
      <c r="Z64" s="23" cm="1">
        <f t="array" aca="1" ref="Z64" ca="1">_xlfn.IFS($F64&lt;=Z$7,0,$G64&gt;Z$7,0,AND(Z$7&gt;$G64,Z$7&lt;$H64),$J64/12*0.5,$H64&lt;Z$7,$J64/12)</f>
        <v>0</v>
      </c>
      <c r="AA64" s="23" cm="1">
        <f t="array" aca="1" ref="AA64" ca="1">_xlfn.IFS($F64&lt;=AA$7,0,$G64&gt;AA$7,0,AND(AA$7&gt;$G64,AA$7&lt;$H64),$J64/12*0.5,$H64&lt;AA$7,$J64/12)</f>
        <v>0</v>
      </c>
      <c r="AB64" s="23" cm="1">
        <f t="array" aca="1" ref="AB64" ca="1">_xlfn.IFS($F64&lt;=AB$7,0,$G64&gt;AB$7,0,AND(AB$7&gt;$G64,AB$7&lt;$H64),$J64/12*0.5,$H64&lt;AB$7,$J64/12)</f>
        <v>0</v>
      </c>
      <c r="AC64" s="23" cm="1">
        <f t="array" aca="1" ref="AC64" ca="1">_xlfn.IFS($F64&lt;=AC$7,0,$G64&gt;AC$7,0,AND(AC$7&gt;$G64,AC$7&lt;$H64),$L64/12*0.5,$H64&lt;AC$7,$L64/12)</f>
        <v>0</v>
      </c>
      <c r="AD64" s="23" cm="1">
        <f t="array" aca="1" ref="AD64" ca="1">_xlfn.IFS($F64&lt;=AD$7,0,$G64&gt;AD$7,0,AND(AD$7&gt;$G64,AD$7&lt;$H64),$L64/12*0.5,$H64&lt;AD$7,$L64/12)</f>
        <v>0</v>
      </c>
      <c r="AE64" s="23" cm="1">
        <f t="array" aca="1" ref="AE64" ca="1">_xlfn.IFS($F64&lt;=AE$7,0,$G64&gt;AE$7,0,AND(AE$7&gt;$G64,AE$7&lt;$H64),$L64/12*0.5,$H64&lt;AE$7,$L64/12)</f>
        <v>60.416666666666664</v>
      </c>
      <c r="AF64" s="23" cm="1">
        <f t="array" aca="1" ref="AF64" ca="1">_xlfn.IFS($F64&lt;=AF$7,0,$G64&gt;AF$7,0,AND(AF$7&gt;$G64,AF$7&lt;$H64),$L64/12*0.5,$H64&lt;AF$7,$L64/12)</f>
        <v>60.416666666666664</v>
      </c>
      <c r="AG64" s="23" cm="1">
        <f t="array" aca="1" ref="AG64" ca="1">_xlfn.IFS($F64&lt;=AG$7,0,$G64&gt;AG$7,0,AND(AG$7&gt;$G64,AG$7&lt;$H64),$L64/12*0.5,$H64&lt;AG$7,$L64/12)</f>
        <v>60.416666666666664</v>
      </c>
      <c r="AH64" s="23" cm="1">
        <f t="array" aca="1" ref="AH64" ca="1">_xlfn.IFS($F64&lt;=AH$7,0,$G64&gt;AH$7,0,AND(AH$7&gt;$G64,AH$7&lt;$H64),$L64/12*0.5,$H64&lt;AH$7,$L64/12)</f>
        <v>120.83333333333333</v>
      </c>
      <c r="AI64" s="23" cm="1">
        <f t="array" aca="1" ref="AI64" ca="1">_xlfn.IFS($F64&lt;=AI$7,0,$G64&gt;AI$7,0,AND(AI$7&gt;$G64,AI$7&lt;$H64),$L64/12*0.5,$H64&lt;AI$7,$L64/12)</f>
        <v>120.83333333333333</v>
      </c>
      <c r="AJ64" s="23" cm="1">
        <f t="array" aca="1" ref="AJ64" ca="1">_xlfn.IFS($F64&lt;=AJ$7,0,$G64&gt;AJ$7,0,AND(AJ$7&gt;$G64,AJ$7&lt;$H64),$L64/12*0.5,$H64&lt;AJ$7,$L64/12)</f>
        <v>120.83333333333333</v>
      </c>
      <c r="AK64" s="23" cm="1">
        <f t="array" aca="1" ref="AK64" ca="1">_xlfn.IFS($F64&lt;=AK$7,0,$G64&gt;AK$7,0,AND(AK$7&gt;$G64,AK$7&lt;$H64),$L64/12*0.5,$H64&lt;AK$7,$L64/12)</f>
        <v>120.83333333333333</v>
      </c>
      <c r="AL64" s="23" cm="1">
        <f t="array" aca="1" ref="AL64" ca="1">_xlfn.IFS($F64&lt;=AL$7,0,$G64&gt;AL$7,0,AND(AL$7&gt;$G64,AL$7&lt;$H64),$L64/12*0.5,$H64&lt;AL$7,$L64/12)</f>
        <v>120.83333333333333</v>
      </c>
      <c r="AM64" s="23" cm="1">
        <f t="array" aca="1" ref="AM64" ca="1">_xlfn.IFS($F64&lt;=AM$7,0,$G64&gt;AM$7,0,AND(AM$7&gt;$G64,AM$7&lt;$H64),$L64/12*0.5,$H64&lt;AM$7,$L64/12)</f>
        <v>120.83333333333333</v>
      </c>
      <c r="AN64" s="23" cm="1">
        <f t="array" aca="1" ref="AN64" ca="1">_xlfn.IFS($F64&lt;=AN$7,0,$G64&gt;AN$7,0,AND(AN$7&gt;$G64,AN$7&lt;$H64),$L64/12*0.5,$H64&lt;AN$7,$L64/12)</f>
        <v>120.83333333333333</v>
      </c>
      <c r="AO64" s="23" cm="1">
        <f t="array" aca="1" ref="AO64" ca="1">_xlfn.IFS($F64&lt;=AO$7,0,$G64&gt;AO$7,0,AND(AO$7&gt;$G64,AO$7&lt;$H64),$N64/12*0.5,$H64&lt;AO$7,$N64/12)</f>
        <v>129.16666666666666</v>
      </c>
      <c r="AP64" s="23" cm="1">
        <f t="array" aca="1" ref="AP64" ca="1">_xlfn.IFS($F64&lt;=AP$7,0,$G64&gt;AP$7,0,AND(AP$7&gt;$G64,AP$7&lt;$H64),$N64/12*0.5,$H64&lt;AP$7,$N64/12)</f>
        <v>129.16666666666666</v>
      </c>
      <c r="AQ64" s="23" cm="1">
        <f t="array" aca="1" ref="AQ64" ca="1">_xlfn.IFS($F64&lt;=AQ$7,0,$G64&gt;AQ$7,0,AND(AQ$7&gt;$G64,AQ$7&lt;$H64),$N64/12*0.5,$H64&lt;AQ$7,$N64/12)</f>
        <v>129.16666666666666</v>
      </c>
      <c r="AR64" s="23" cm="1">
        <f t="array" aca="1" ref="AR64" ca="1">_xlfn.IFS($F64&lt;=AR$7,0,$G64&gt;AR$7,0,AND(AR$7&gt;$G64,AR$7&lt;$H64),$N64/12*0.5,$H64&lt;AR$7,$N64/12)</f>
        <v>129.16666666666666</v>
      </c>
      <c r="AS64" s="23" cm="1">
        <f t="array" aca="1" ref="AS64" ca="1">_xlfn.IFS($F64&lt;=AS$7,0,$G64&gt;AS$7,0,AND(AS$7&gt;$G64,AS$7&lt;$H64),$N64/12*0.5,$H64&lt;AS$7,$N64/12)</f>
        <v>129.16666666666666</v>
      </c>
      <c r="AT64" s="23" cm="1">
        <f t="array" aca="1" ref="AT64" ca="1">_xlfn.IFS($F64&lt;=AT$7,0,$G64&gt;AT$7,0,AND(AT$7&gt;$G64,AT$7&lt;$H64),$N64/12*0.5,$H64&lt;AT$7,$N64/12)</f>
        <v>129.16666666666666</v>
      </c>
      <c r="AU64" s="23" cm="1">
        <f t="array" aca="1" ref="AU64" ca="1">_xlfn.IFS($F64&lt;=AU$7,0,$G64&gt;AU$7,0,AND(AU$7&gt;$G64,AU$7&lt;$H64),$N64/12*0.5,$H64&lt;AU$7,$N64/12)</f>
        <v>129.16666666666666</v>
      </c>
      <c r="AV64" s="23" cm="1">
        <f t="array" aca="1" ref="AV64" ca="1">_xlfn.IFS($F64&lt;=AV$7,0,$G64&gt;AV$7,0,AND(AV$7&gt;$G64,AV$7&lt;$H64),$N64/12*0.5,$H64&lt;AV$7,$N64/12)</f>
        <v>129.16666666666666</v>
      </c>
      <c r="AW64" s="23" cm="1">
        <f t="array" aca="1" ref="AW64" ca="1">_xlfn.IFS($F64&lt;=AW$7,0,$G64&gt;AW$7,0,AND(AW$7&gt;$G64,AW$7&lt;$H64),$N64/12*0.5,$H64&lt;AW$7,$N64/12)</f>
        <v>129.16666666666666</v>
      </c>
      <c r="AX64" s="23" cm="1">
        <f t="array" aca="1" ref="AX64" ca="1">_xlfn.IFS($F64&lt;=AX$7,0,$G64&gt;AX$7,0,AND(AX$7&gt;$G64,AX$7&lt;$H64),$N64/12*0.5,$H64&lt;AX$7,$N64/12)</f>
        <v>129.16666666666666</v>
      </c>
      <c r="AY64" s="23" cm="1">
        <f t="array" aca="1" ref="AY64" ca="1">_xlfn.IFS($F64&lt;=AY$7,0,$G64&gt;AY$7,0,AND(AY$7&gt;$G64,AY$7&lt;$H64),$N64/12*0.5,$H64&lt;AY$7,$N64/12)</f>
        <v>129.16666666666666</v>
      </c>
    </row>
    <row r="65" spans="1:51" ht="13" x14ac:dyDescent="0.15">
      <c r="A65" s="47"/>
      <c r="B65" s="87">
        <v>58</v>
      </c>
      <c r="C65" s="92" t="s">
        <v>30</v>
      </c>
      <c r="D65" s="95" t="s">
        <v>17</v>
      </c>
      <c r="E65" s="112">
        <v>46188</v>
      </c>
      <c r="F65" s="112">
        <v>46601</v>
      </c>
      <c r="G65" s="21">
        <f>E65+'Assumptions (START HERE)'!$C$17</f>
        <v>46368</v>
      </c>
      <c r="H65" s="21">
        <f>E65+'Assumptions (START HERE)'!$C$18</f>
        <v>46458</v>
      </c>
      <c r="I65" s="96"/>
      <c r="J65" s="23" cm="1">
        <f t="array" aca="1" ref="J65" ca="1">IF(ISBLANK(I65),
INDEX('Assumptions (START HERE)'!$B$23:$E$26,
MATCH(MID(CELL("filename",$A$1),FIND("]",CELL("filename",$A$1))+1,255),'Assumptions (START HERE)'!$B$23:$B$26,0),
MATCH(J$3,'Assumptions (START HERE)'!$B$23:$E$23,0)),I65)</f>
        <v>1350</v>
      </c>
      <c r="K65" s="96"/>
      <c r="L65" s="23" cm="1">
        <f t="array" aca="1" ref="L65" ca="1">IF(ISBLANK(K65),
INDEX('Assumptions (START HERE)'!$B$23:$E$26,
MATCH(MID(CELL("filename",$A$1),FIND("]",CELL("filename",$A$1))+1,255),'Assumptions (START HERE)'!$B$23:$B$26,0),
MATCH(L$3,'Assumptions (START HERE)'!$B$23:$E$23,0)),K65)</f>
        <v>1450</v>
      </c>
      <c r="M65" s="96"/>
      <c r="N65" s="23" cm="1">
        <f t="array" aca="1" ref="N65" ca="1">IF(ISBLANK(M65),
INDEX('Assumptions (START HERE)'!$B$23:$E$26,
MATCH(MID(CELL("filename",$A$1),FIND("]",CELL("filename",$A$1))+1,255),'Assumptions (START HERE)'!$B$23:$B$26,0),
MATCH(N$3,'Assumptions (START HERE)'!$B$23:$E$23,0)),M65)</f>
        <v>1550</v>
      </c>
      <c r="P65" s="23" cm="1">
        <f t="array" aca="1" ref="P65" ca="1">_xlfn.IFS($F65&lt;=P$7,0,$G65&gt;P$7,0,AND(P$7&gt;$G65,P$7&lt;$H65),$J65/12*0.5,$H65&lt;P$7,$J65/12)</f>
        <v>0</v>
      </c>
      <c r="Q65" s="23" cm="1">
        <f t="array" aca="1" ref="Q65" ca="1">_xlfn.IFS($F65&lt;=Q$7,0,$G65&gt;Q$7,0,AND(Q$7&gt;$G65,Q$7&lt;$H65),$J65/12*0.5,$H65&lt;Q$7,$J65/12)</f>
        <v>0</v>
      </c>
      <c r="R65" s="23" cm="1">
        <f t="array" aca="1" ref="R65" ca="1">_xlfn.IFS($F65&lt;=R$7,0,$G65&gt;R$7,0,AND(R$7&gt;$G65,R$7&lt;$H65),$J65/12*0.5,$H65&lt;R$7,$J65/12)</f>
        <v>0</v>
      </c>
      <c r="S65" s="23" cm="1">
        <f t="array" aca="1" ref="S65" ca="1">_xlfn.IFS($F65&lt;=S$7,0,$G65&gt;S$7,0,AND(S$7&gt;$G65,S$7&lt;$H65),$J65/12*0.5,$H65&lt;S$7,$J65/12)</f>
        <v>0</v>
      </c>
      <c r="T65" s="23" cm="1">
        <f t="array" aca="1" ref="T65" ca="1">_xlfn.IFS($F65&lt;=T$7,0,$G65&gt;T$7,0,AND(T$7&gt;$G65,T$7&lt;$H65),$J65/12*0.5,$H65&lt;T$7,$J65/12)</f>
        <v>0</v>
      </c>
      <c r="U65" s="23" cm="1">
        <f t="array" aca="1" ref="U65" ca="1">_xlfn.IFS($F65&lt;=U$7,0,$G65&gt;U$7,0,AND(U$7&gt;$G65,U$7&lt;$H65),$J65/12*0.5,$H65&lt;U$7,$J65/12)</f>
        <v>0</v>
      </c>
      <c r="V65" s="23" cm="1">
        <f t="array" aca="1" ref="V65" ca="1">_xlfn.IFS($F65&lt;=V$7,0,$G65&gt;V$7,0,AND(V$7&gt;$G65,V$7&lt;$H65),$J65/12*0.5,$H65&lt;V$7,$J65/12)</f>
        <v>0</v>
      </c>
      <c r="W65" s="23" cm="1">
        <f t="array" aca="1" ref="W65" ca="1">_xlfn.IFS($F65&lt;=W$7,0,$G65&gt;W$7,0,AND(W$7&gt;$G65,W$7&lt;$H65),$J65/12*0.5,$H65&lt;W$7,$J65/12)</f>
        <v>0</v>
      </c>
      <c r="X65" s="23" cm="1">
        <f t="array" aca="1" ref="X65" ca="1">_xlfn.IFS($F65&lt;=X$7,0,$G65&gt;X$7,0,AND(X$7&gt;$G65,X$7&lt;$H65),$J65/12*0.5,$H65&lt;X$7,$J65/12)</f>
        <v>0</v>
      </c>
      <c r="Y65" s="23" cm="1">
        <f t="array" aca="1" ref="Y65" ca="1">_xlfn.IFS($F65&lt;=Y$7,0,$G65&gt;Y$7,0,AND(Y$7&gt;$G65,Y$7&lt;$H65),$J65/12*0.5,$H65&lt;Y$7,$J65/12)</f>
        <v>0</v>
      </c>
      <c r="Z65" s="23" cm="1">
        <f t="array" aca="1" ref="Z65" ca="1">_xlfn.IFS($F65&lt;=Z$7,0,$G65&gt;Z$7,0,AND(Z$7&gt;$G65,Z$7&lt;$H65),$J65/12*0.5,$H65&lt;Z$7,$J65/12)</f>
        <v>0</v>
      </c>
      <c r="AA65" s="23" cm="1">
        <f t="array" aca="1" ref="AA65" ca="1">_xlfn.IFS($F65&lt;=AA$7,0,$G65&gt;AA$7,0,AND(AA$7&gt;$G65,AA$7&lt;$H65),$J65/12*0.5,$H65&lt;AA$7,$J65/12)</f>
        <v>0</v>
      </c>
      <c r="AB65" s="23" cm="1">
        <f t="array" aca="1" ref="AB65" ca="1">_xlfn.IFS($F65&lt;=AB$7,0,$G65&gt;AB$7,0,AND(AB$7&gt;$G65,AB$7&lt;$H65),$J65/12*0.5,$H65&lt;AB$7,$J65/12)</f>
        <v>0</v>
      </c>
      <c r="AC65" s="23" cm="1">
        <f t="array" aca="1" ref="AC65" ca="1">_xlfn.IFS($F65&lt;=AC$7,0,$G65&gt;AC$7,0,AND(AC$7&gt;$G65,AC$7&lt;$H65),$L65/12*0.5,$H65&lt;AC$7,$L65/12)</f>
        <v>0</v>
      </c>
      <c r="AD65" s="23" cm="1">
        <f t="array" aca="1" ref="AD65" ca="1">_xlfn.IFS($F65&lt;=AD$7,0,$G65&gt;AD$7,0,AND(AD$7&gt;$G65,AD$7&lt;$H65),$L65/12*0.5,$H65&lt;AD$7,$L65/12)</f>
        <v>0</v>
      </c>
      <c r="AE65" s="23" cm="1">
        <f t="array" aca="1" ref="AE65" ca="1">_xlfn.IFS($F65&lt;=AE$7,0,$G65&gt;AE$7,0,AND(AE$7&gt;$G65,AE$7&lt;$H65),$L65/12*0.5,$H65&lt;AE$7,$L65/12)</f>
        <v>0</v>
      </c>
      <c r="AF65" s="23" cm="1">
        <f t="array" aca="1" ref="AF65" ca="1">_xlfn.IFS($F65&lt;=AF$7,0,$G65&gt;AF$7,0,AND(AF$7&gt;$G65,AF$7&lt;$H65),$L65/12*0.5,$H65&lt;AF$7,$L65/12)</f>
        <v>0</v>
      </c>
      <c r="AG65" s="23" cm="1">
        <f t="array" aca="1" ref="AG65" ca="1">_xlfn.IFS($F65&lt;=AG$7,0,$G65&gt;AG$7,0,AND(AG$7&gt;$G65,AG$7&lt;$H65),$L65/12*0.5,$H65&lt;AG$7,$L65/12)</f>
        <v>0</v>
      </c>
      <c r="AH65" s="23" cm="1">
        <f t="array" aca="1" ref="AH65" ca="1">_xlfn.IFS($F65&lt;=AH$7,0,$G65&gt;AH$7,0,AND(AH$7&gt;$G65,AH$7&lt;$H65),$L65/12*0.5,$H65&lt;AH$7,$L65/12)</f>
        <v>0</v>
      </c>
      <c r="AI65" s="23" cm="1">
        <f t="array" aca="1" ref="AI65" ca="1">_xlfn.IFS($F65&lt;=AI$7,0,$G65&gt;AI$7,0,AND(AI$7&gt;$G65,AI$7&lt;$H65),$L65/12*0.5,$H65&lt;AI$7,$L65/12)</f>
        <v>0</v>
      </c>
      <c r="AJ65" s="23" cm="1">
        <f t="array" aca="1" ref="AJ65" ca="1">_xlfn.IFS($F65&lt;=AJ$7,0,$G65&gt;AJ$7,0,AND(AJ$7&gt;$G65,AJ$7&lt;$H65),$L65/12*0.5,$H65&lt;AJ$7,$L65/12)</f>
        <v>0</v>
      </c>
      <c r="AK65" s="23" cm="1">
        <f t="array" aca="1" ref="AK65" ca="1">_xlfn.IFS($F65&lt;=AK$7,0,$G65&gt;AK$7,0,AND(AK$7&gt;$G65,AK$7&lt;$H65),$L65/12*0.5,$H65&lt;AK$7,$L65/12)</f>
        <v>0</v>
      </c>
      <c r="AL65" s="23" cm="1">
        <f t="array" aca="1" ref="AL65" ca="1">_xlfn.IFS($F65&lt;=AL$7,0,$G65&gt;AL$7,0,AND(AL$7&gt;$G65,AL$7&lt;$H65),$L65/12*0.5,$H65&lt;AL$7,$L65/12)</f>
        <v>0</v>
      </c>
      <c r="AM65" s="23" cm="1">
        <f t="array" aca="1" ref="AM65" ca="1">_xlfn.IFS($F65&lt;=AM$7,0,$G65&gt;AM$7,0,AND(AM$7&gt;$G65,AM$7&lt;$H65),$L65/12*0.5,$H65&lt;AM$7,$L65/12)</f>
        <v>0</v>
      </c>
      <c r="AN65" s="23" cm="1">
        <f t="array" aca="1" ref="AN65" ca="1">_xlfn.IFS($F65&lt;=AN$7,0,$G65&gt;AN$7,0,AND(AN$7&gt;$G65,AN$7&lt;$H65),$L65/12*0.5,$H65&lt;AN$7,$L65/12)</f>
        <v>60.416666666666664</v>
      </c>
      <c r="AO65" s="23" cm="1">
        <f t="array" aca="1" ref="AO65" ca="1">_xlfn.IFS($F65&lt;=AO$7,0,$G65&gt;AO$7,0,AND(AO$7&gt;$G65,AO$7&lt;$H65),$N65/12*0.5,$H65&lt;AO$7,$N65/12)</f>
        <v>64.583333333333329</v>
      </c>
      <c r="AP65" s="23" cm="1">
        <f t="array" aca="1" ref="AP65" ca="1">_xlfn.IFS($F65&lt;=AP$7,0,$G65&gt;AP$7,0,AND(AP$7&gt;$G65,AP$7&lt;$H65),$N65/12*0.5,$H65&lt;AP$7,$N65/12)</f>
        <v>64.583333333333329</v>
      </c>
      <c r="AQ65" s="23" cm="1">
        <f t="array" aca="1" ref="AQ65" ca="1">_xlfn.IFS($F65&lt;=AQ$7,0,$G65&gt;AQ$7,0,AND(AQ$7&gt;$G65,AQ$7&lt;$H65),$N65/12*0.5,$H65&lt;AQ$7,$N65/12)</f>
        <v>129.16666666666666</v>
      </c>
      <c r="AR65" s="23" cm="1">
        <f t="array" aca="1" ref="AR65" ca="1">_xlfn.IFS($F65&lt;=AR$7,0,$G65&gt;AR$7,0,AND(AR$7&gt;$G65,AR$7&lt;$H65),$N65/12*0.5,$H65&lt;AR$7,$N65/12)</f>
        <v>129.16666666666666</v>
      </c>
      <c r="AS65" s="23" cm="1">
        <f t="array" aca="1" ref="AS65" ca="1">_xlfn.IFS($F65&lt;=AS$7,0,$G65&gt;AS$7,0,AND(AS$7&gt;$G65,AS$7&lt;$H65),$N65/12*0.5,$H65&lt;AS$7,$N65/12)</f>
        <v>129.16666666666666</v>
      </c>
      <c r="AT65" s="23" cm="1">
        <f t="array" aca="1" ref="AT65" ca="1">_xlfn.IFS($F65&lt;=AT$7,0,$G65&gt;AT$7,0,AND(AT$7&gt;$G65,AT$7&lt;$H65),$N65/12*0.5,$H65&lt;AT$7,$N65/12)</f>
        <v>129.16666666666666</v>
      </c>
      <c r="AU65" s="23" cm="1">
        <f t="array" aca="1" ref="AU65" ca="1">_xlfn.IFS($F65&lt;=AU$7,0,$G65&gt;AU$7,0,AND(AU$7&gt;$G65,AU$7&lt;$H65),$N65/12*0.5,$H65&lt;AU$7,$N65/12)</f>
        <v>129.16666666666666</v>
      </c>
      <c r="AV65" s="23" cm="1">
        <f t="array" aca="1" ref="AV65" ca="1">_xlfn.IFS($F65&lt;=AV$7,0,$G65&gt;AV$7,0,AND(AV$7&gt;$G65,AV$7&lt;$H65),$N65/12*0.5,$H65&lt;AV$7,$N65/12)</f>
        <v>0</v>
      </c>
      <c r="AW65" s="23" cm="1">
        <f t="array" aca="1" ref="AW65" ca="1">_xlfn.IFS($F65&lt;=AW$7,0,$G65&gt;AW$7,0,AND(AW$7&gt;$G65,AW$7&lt;$H65),$N65/12*0.5,$H65&lt;AW$7,$N65/12)</f>
        <v>0</v>
      </c>
      <c r="AX65" s="23" cm="1">
        <f t="array" aca="1" ref="AX65" ca="1">_xlfn.IFS($F65&lt;=AX$7,0,$G65&gt;AX$7,0,AND(AX$7&gt;$G65,AX$7&lt;$H65),$N65/12*0.5,$H65&lt;AX$7,$N65/12)</f>
        <v>0</v>
      </c>
      <c r="AY65" s="23" cm="1">
        <f t="array" aca="1" ref="AY65" ca="1">_xlfn.IFS($F65&lt;=AY$7,0,$G65&gt;AY$7,0,AND(AY$7&gt;$G65,AY$7&lt;$H65),$N65/12*0.5,$H65&lt;AY$7,$N65/12)</f>
        <v>0</v>
      </c>
    </row>
    <row r="66" spans="1:51" ht="13" x14ac:dyDescent="0.15">
      <c r="A66" s="47"/>
      <c r="B66" s="87">
        <v>59</v>
      </c>
      <c r="C66" s="92" t="s">
        <v>30</v>
      </c>
      <c r="D66" s="95" t="s">
        <v>17</v>
      </c>
      <c r="E66" s="112">
        <v>46188</v>
      </c>
      <c r="F66" s="112" t="s">
        <v>7</v>
      </c>
      <c r="G66" s="21">
        <f>E66+'Assumptions (START HERE)'!$C$17</f>
        <v>46368</v>
      </c>
      <c r="H66" s="21">
        <f>E66+'Assumptions (START HERE)'!$C$18</f>
        <v>46458</v>
      </c>
      <c r="I66" s="96"/>
      <c r="J66" s="23" cm="1">
        <f t="array" aca="1" ref="J66" ca="1">IF(ISBLANK(I66),
INDEX('Assumptions (START HERE)'!$B$23:$E$26,
MATCH(MID(CELL("filename",$A$1),FIND("]",CELL("filename",$A$1))+1,255),'Assumptions (START HERE)'!$B$23:$B$26,0),
MATCH(J$3,'Assumptions (START HERE)'!$B$23:$E$23,0)),I66)</f>
        <v>1350</v>
      </c>
      <c r="K66" s="96"/>
      <c r="L66" s="23" cm="1">
        <f t="array" aca="1" ref="L66" ca="1">IF(ISBLANK(K66),
INDEX('Assumptions (START HERE)'!$B$23:$E$26,
MATCH(MID(CELL("filename",$A$1),FIND("]",CELL("filename",$A$1))+1,255),'Assumptions (START HERE)'!$B$23:$B$26,0),
MATCH(L$3,'Assumptions (START HERE)'!$B$23:$E$23,0)),K66)</f>
        <v>1450</v>
      </c>
      <c r="M66" s="96"/>
      <c r="N66" s="23" cm="1">
        <f t="array" aca="1" ref="N66" ca="1">IF(ISBLANK(M66),
INDEX('Assumptions (START HERE)'!$B$23:$E$26,
MATCH(MID(CELL("filename",$A$1),FIND("]",CELL("filename",$A$1))+1,255),'Assumptions (START HERE)'!$B$23:$B$26,0),
MATCH(N$3,'Assumptions (START HERE)'!$B$23:$E$23,0)),M66)</f>
        <v>1550</v>
      </c>
      <c r="P66" s="23" cm="1">
        <f t="array" aca="1" ref="P66" ca="1">_xlfn.IFS($F66&lt;=P$7,0,$G66&gt;P$7,0,AND(P$7&gt;$G66,P$7&lt;$H66),$J66/12*0.5,$H66&lt;P$7,$J66/12)</f>
        <v>0</v>
      </c>
      <c r="Q66" s="23" cm="1">
        <f t="array" aca="1" ref="Q66" ca="1">_xlfn.IFS($F66&lt;=Q$7,0,$G66&gt;Q$7,0,AND(Q$7&gt;$G66,Q$7&lt;$H66),$J66/12*0.5,$H66&lt;Q$7,$J66/12)</f>
        <v>0</v>
      </c>
      <c r="R66" s="23" cm="1">
        <f t="array" aca="1" ref="R66" ca="1">_xlfn.IFS($F66&lt;=R$7,0,$G66&gt;R$7,0,AND(R$7&gt;$G66,R$7&lt;$H66),$J66/12*0.5,$H66&lt;R$7,$J66/12)</f>
        <v>0</v>
      </c>
      <c r="S66" s="23" cm="1">
        <f t="array" aca="1" ref="S66" ca="1">_xlfn.IFS($F66&lt;=S$7,0,$G66&gt;S$7,0,AND(S$7&gt;$G66,S$7&lt;$H66),$J66/12*0.5,$H66&lt;S$7,$J66/12)</f>
        <v>0</v>
      </c>
      <c r="T66" s="23" cm="1">
        <f t="array" aca="1" ref="T66" ca="1">_xlfn.IFS($F66&lt;=T$7,0,$G66&gt;T$7,0,AND(T$7&gt;$G66,T$7&lt;$H66),$J66/12*0.5,$H66&lt;T$7,$J66/12)</f>
        <v>0</v>
      </c>
      <c r="U66" s="23" cm="1">
        <f t="array" aca="1" ref="U66" ca="1">_xlfn.IFS($F66&lt;=U$7,0,$G66&gt;U$7,0,AND(U$7&gt;$G66,U$7&lt;$H66),$J66/12*0.5,$H66&lt;U$7,$J66/12)</f>
        <v>0</v>
      </c>
      <c r="V66" s="23" cm="1">
        <f t="array" aca="1" ref="V66" ca="1">_xlfn.IFS($F66&lt;=V$7,0,$G66&gt;V$7,0,AND(V$7&gt;$G66,V$7&lt;$H66),$J66/12*0.5,$H66&lt;V$7,$J66/12)</f>
        <v>0</v>
      </c>
      <c r="W66" s="23" cm="1">
        <f t="array" aca="1" ref="W66" ca="1">_xlfn.IFS($F66&lt;=W$7,0,$G66&gt;W$7,0,AND(W$7&gt;$G66,W$7&lt;$H66),$J66/12*0.5,$H66&lt;W$7,$J66/12)</f>
        <v>0</v>
      </c>
      <c r="X66" s="23" cm="1">
        <f t="array" aca="1" ref="X66" ca="1">_xlfn.IFS($F66&lt;=X$7,0,$G66&gt;X$7,0,AND(X$7&gt;$G66,X$7&lt;$H66),$J66/12*0.5,$H66&lt;X$7,$J66/12)</f>
        <v>0</v>
      </c>
      <c r="Y66" s="23" cm="1">
        <f t="array" aca="1" ref="Y66" ca="1">_xlfn.IFS($F66&lt;=Y$7,0,$G66&gt;Y$7,0,AND(Y$7&gt;$G66,Y$7&lt;$H66),$J66/12*0.5,$H66&lt;Y$7,$J66/12)</f>
        <v>0</v>
      </c>
      <c r="Z66" s="23" cm="1">
        <f t="array" aca="1" ref="Z66" ca="1">_xlfn.IFS($F66&lt;=Z$7,0,$G66&gt;Z$7,0,AND(Z$7&gt;$G66,Z$7&lt;$H66),$J66/12*0.5,$H66&lt;Z$7,$J66/12)</f>
        <v>0</v>
      </c>
      <c r="AA66" s="23" cm="1">
        <f t="array" aca="1" ref="AA66" ca="1">_xlfn.IFS($F66&lt;=AA$7,0,$G66&gt;AA$7,0,AND(AA$7&gt;$G66,AA$7&lt;$H66),$J66/12*0.5,$H66&lt;AA$7,$J66/12)</f>
        <v>0</v>
      </c>
      <c r="AB66" s="23" cm="1">
        <f t="array" aca="1" ref="AB66" ca="1">_xlfn.IFS($F66&lt;=AB$7,0,$G66&gt;AB$7,0,AND(AB$7&gt;$G66,AB$7&lt;$H66),$J66/12*0.5,$H66&lt;AB$7,$J66/12)</f>
        <v>0</v>
      </c>
      <c r="AC66" s="23" cm="1">
        <f t="array" aca="1" ref="AC66" ca="1">_xlfn.IFS($F66&lt;=AC$7,0,$G66&gt;AC$7,0,AND(AC$7&gt;$G66,AC$7&lt;$H66),$L66/12*0.5,$H66&lt;AC$7,$L66/12)</f>
        <v>0</v>
      </c>
      <c r="AD66" s="23" cm="1">
        <f t="array" aca="1" ref="AD66" ca="1">_xlfn.IFS($F66&lt;=AD$7,0,$G66&gt;AD$7,0,AND(AD$7&gt;$G66,AD$7&lt;$H66),$L66/12*0.5,$H66&lt;AD$7,$L66/12)</f>
        <v>0</v>
      </c>
      <c r="AE66" s="23" cm="1">
        <f t="array" aca="1" ref="AE66" ca="1">_xlfn.IFS($F66&lt;=AE$7,0,$G66&gt;AE$7,0,AND(AE$7&gt;$G66,AE$7&lt;$H66),$L66/12*0.5,$H66&lt;AE$7,$L66/12)</f>
        <v>0</v>
      </c>
      <c r="AF66" s="23" cm="1">
        <f t="array" aca="1" ref="AF66" ca="1">_xlfn.IFS($F66&lt;=AF$7,0,$G66&gt;AF$7,0,AND(AF$7&gt;$G66,AF$7&lt;$H66),$L66/12*0.5,$H66&lt;AF$7,$L66/12)</f>
        <v>0</v>
      </c>
      <c r="AG66" s="23" cm="1">
        <f t="array" aca="1" ref="AG66" ca="1">_xlfn.IFS($F66&lt;=AG$7,0,$G66&gt;AG$7,0,AND(AG$7&gt;$G66,AG$7&lt;$H66),$L66/12*0.5,$H66&lt;AG$7,$L66/12)</f>
        <v>0</v>
      </c>
      <c r="AH66" s="23" cm="1">
        <f t="array" aca="1" ref="AH66" ca="1">_xlfn.IFS($F66&lt;=AH$7,0,$G66&gt;AH$7,0,AND(AH$7&gt;$G66,AH$7&lt;$H66),$L66/12*0.5,$H66&lt;AH$7,$L66/12)</f>
        <v>0</v>
      </c>
      <c r="AI66" s="23" cm="1">
        <f t="array" aca="1" ref="AI66" ca="1">_xlfn.IFS($F66&lt;=AI$7,0,$G66&gt;AI$7,0,AND(AI$7&gt;$G66,AI$7&lt;$H66),$L66/12*0.5,$H66&lt;AI$7,$L66/12)</f>
        <v>0</v>
      </c>
      <c r="AJ66" s="23" cm="1">
        <f t="array" aca="1" ref="AJ66" ca="1">_xlfn.IFS($F66&lt;=AJ$7,0,$G66&gt;AJ$7,0,AND(AJ$7&gt;$G66,AJ$7&lt;$H66),$L66/12*0.5,$H66&lt;AJ$7,$L66/12)</f>
        <v>0</v>
      </c>
      <c r="AK66" s="23" cm="1">
        <f t="array" aca="1" ref="AK66" ca="1">_xlfn.IFS($F66&lt;=AK$7,0,$G66&gt;AK$7,0,AND(AK$7&gt;$G66,AK$7&lt;$H66),$L66/12*0.5,$H66&lt;AK$7,$L66/12)</f>
        <v>0</v>
      </c>
      <c r="AL66" s="23" cm="1">
        <f t="array" aca="1" ref="AL66" ca="1">_xlfn.IFS($F66&lt;=AL$7,0,$G66&gt;AL$7,0,AND(AL$7&gt;$G66,AL$7&lt;$H66),$L66/12*0.5,$H66&lt;AL$7,$L66/12)</f>
        <v>0</v>
      </c>
      <c r="AM66" s="23" cm="1">
        <f t="array" aca="1" ref="AM66" ca="1">_xlfn.IFS($F66&lt;=AM$7,0,$G66&gt;AM$7,0,AND(AM$7&gt;$G66,AM$7&lt;$H66),$L66/12*0.5,$H66&lt;AM$7,$L66/12)</f>
        <v>0</v>
      </c>
      <c r="AN66" s="23" cm="1">
        <f t="array" aca="1" ref="AN66" ca="1">_xlfn.IFS($F66&lt;=AN$7,0,$G66&gt;AN$7,0,AND(AN$7&gt;$G66,AN$7&lt;$H66),$L66/12*0.5,$H66&lt;AN$7,$L66/12)</f>
        <v>60.416666666666664</v>
      </c>
      <c r="AO66" s="23" cm="1">
        <f t="array" aca="1" ref="AO66" ca="1">_xlfn.IFS($F66&lt;=AO$7,0,$G66&gt;AO$7,0,AND(AO$7&gt;$G66,AO$7&lt;$H66),$N66/12*0.5,$H66&lt;AO$7,$N66/12)</f>
        <v>64.583333333333329</v>
      </c>
      <c r="AP66" s="23" cm="1">
        <f t="array" aca="1" ref="AP66" ca="1">_xlfn.IFS($F66&lt;=AP$7,0,$G66&gt;AP$7,0,AND(AP$7&gt;$G66,AP$7&lt;$H66),$N66/12*0.5,$H66&lt;AP$7,$N66/12)</f>
        <v>64.583333333333329</v>
      </c>
      <c r="AQ66" s="23" cm="1">
        <f t="array" aca="1" ref="AQ66" ca="1">_xlfn.IFS($F66&lt;=AQ$7,0,$G66&gt;AQ$7,0,AND(AQ$7&gt;$G66,AQ$7&lt;$H66),$N66/12*0.5,$H66&lt;AQ$7,$N66/12)</f>
        <v>129.16666666666666</v>
      </c>
      <c r="AR66" s="23" cm="1">
        <f t="array" aca="1" ref="AR66" ca="1">_xlfn.IFS($F66&lt;=AR$7,0,$G66&gt;AR$7,0,AND(AR$7&gt;$G66,AR$7&lt;$H66),$N66/12*0.5,$H66&lt;AR$7,$N66/12)</f>
        <v>129.16666666666666</v>
      </c>
      <c r="AS66" s="23" cm="1">
        <f t="array" aca="1" ref="AS66" ca="1">_xlfn.IFS($F66&lt;=AS$7,0,$G66&gt;AS$7,0,AND(AS$7&gt;$G66,AS$7&lt;$H66),$N66/12*0.5,$H66&lt;AS$7,$N66/12)</f>
        <v>129.16666666666666</v>
      </c>
      <c r="AT66" s="23" cm="1">
        <f t="array" aca="1" ref="AT66" ca="1">_xlfn.IFS($F66&lt;=AT$7,0,$G66&gt;AT$7,0,AND(AT$7&gt;$G66,AT$7&lt;$H66),$N66/12*0.5,$H66&lt;AT$7,$N66/12)</f>
        <v>129.16666666666666</v>
      </c>
      <c r="AU66" s="23" cm="1">
        <f t="array" aca="1" ref="AU66" ca="1">_xlfn.IFS($F66&lt;=AU$7,0,$G66&gt;AU$7,0,AND(AU$7&gt;$G66,AU$7&lt;$H66),$N66/12*0.5,$H66&lt;AU$7,$N66/12)</f>
        <v>129.16666666666666</v>
      </c>
      <c r="AV66" s="23" cm="1">
        <f t="array" aca="1" ref="AV66" ca="1">_xlfn.IFS($F66&lt;=AV$7,0,$G66&gt;AV$7,0,AND(AV$7&gt;$G66,AV$7&lt;$H66),$N66/12*0.5,$H66&lt;AV$7,$N66/12)</f>
        <v>129.16666666666666</v>
      </c>
      <c r="AW66" s="23" cm="1">
        <f t="array" aca="1" ref="AW66" ca="1">_xlfn.IFS($F66&lt;=AW$7,0,$G66&gt;AW$7,0,AND(AW$7&gt;$G66,AW$7&lt;$H66),$N66/12*0.5,$H66&lt;AW$7,$N66/12)</f>
        <v>129.16666666666666</v>
      </c>
      <c r="AX66" s="23" cm="1">
        <f t="array" aca="1" ref="AX66" ca="1">_xlfn.IFS($F66&lt;=AX$7,0,$G66&gt;AX$7,0,AND(AX$7&gt;$G66,AX$7&lt;$H66),$N66/12*0.5,$H66&lt;AX$7,$N66/12)</f>
        <v>129.16666666666666</v>
      </c>
      <c r="AY66" s="23" cm="1">
        <f t="array" aca="1" ref="AY66" ca="1">_xlfn.IFS($F66&lt;=AY$7,0,$G66&gt;AY$7,0,AND(AY$7&gt;$G66,AY$7&lt;$H66),$N66/12*0.5,$H66&lt;AY$7,$N66/12)</f>
        <v>129.16666666666666</v>
      </c>
    </row>
    <row r="67" spans="1:51" ht="13" x14ac:dyDescent="0.15">
      <c r="A67" s="47"/>
      <c r="B67" s="87">
        <v>60</v>
      </c>
      <c r="C67" s="92" t="s">
        <v>30</v>
      </c>
      <c r="D67" s="93" t="s">
        <v>18</v>
      </c>
      <c r="E67" s="112">
        <v>46188</v>
      </c>
      <c r="F67" s="112" t="s">
        <v>7</v>
      </c>
      <c r="G67" s="21">
        <f>E67+'Assumptions (START HERE)'!$C$17</f>
        <v>46368</v>
      </c>
      <c r="H67" s="21">
        <f>E67+'Assumptions (START HERE)'!$C$18</f>
        <v>46458</v>
      </c>
      <c r="I67" s="96"/>
      <c r="J67" s="23" cm="1">
        <f t="array" aca="1" ref="J67" ca="1">IF(ISBLANK(I67),
INDEX('Assumptions (START HERE)'!$B$23:$E$26,
MATCH(MID(CELL("filename",$A$1),FIND("]",CELL("filename",$A$1))+1,255),'Assumptions (START HERE)'!$B$23:$B$26,0),
MATCH(J$3,'Assumptions (START HERE)'!$B$23:$E$23,0)),I67)</f>
        <v>1350</v>
      </c>
      <c r="K67" s="96"/>
      <c r="L67" s="23" cm="1">
        <f t="array" aca="1" ref="L67" ca="1">IF(ISBLANK(K67),
INDEX('Assumptions (START HERE)'!$B$23:$E$26,
MATCH(MID(CELL("filename",$A$1),FIND("]",CELL("filename",$A$1))+1,255),'Assumptions (START HERE)'!$B$23:$B$26,0),
MATCH(L$3,'Assumptions (START HERE)'!$B$23:$E$23,0)),K67)</f>
        <v>1450</v>
      </c>
      <c r="M67" s="96"/>
      <c r="N67" s="23" cm="1">
        <f t="array" aca="1" ref="N67" ca="1">IF(ISBLANK(M67),
INDEX('Assumptions (START HERE)'!$B$23:$E$26,
MATCH(MID(CELL("filename",$A$1),FIND("]",CELL("filename",$A$1))+1,255),'Assumptions (START HERE)'!$B$23:$B$26,0),
MATCH(N$3,'Assumptions (START HERE)'!$B$23:$E$23,0)),M67)</f>
        <v>1550</v>
      </c>
      <c r="P67" s="23" cm="1">
        <f t="array" aca="1" ref="P67" ca="1">_xlfn.IFS($F67&lt;=P$7,0,$G67&gt;P$7,0,AND(P$7&gt;$G67,P$7&lt;$H67),$J67/12*0.5,$H67&lt;P$7,$J67/12)</f>
        <v>0</v>
      </c>
      <c r="Q67" s="23" cm="1">
        <f t="array" aca="1" ref="Q67" ca="1">_xlfn.IFS($F67&lt;=Q$7,0,$G67&gt;Q$7,0,AND(Q$7&gt;$G67,Q$7&lt;$H67),$J67/12*0.5,$H67&lt;Q$7,$J67/12)</f>
        <v>0</v>
      </c>
      <c r="R67" s="23" cm="1">
        <f t="array" aca="1" ref="R67" ca="1">_xlfn.IFS($F67&lt;=R$7,0,$G67&gt;R$7,0,AND(R$7&gt;$G67,R$7&lt;$H67),$J67/12*0.5,$H67&lt;R$7,$J67/12)</f>
        <v>0</v>
      </c>
      <c r="S67" s="23" cm="1">
        <f t="array" aca="1" ref="S67" ca="1">_xlfn.IFS($F67&lt;=S$7,0,$G67&gt;S$7,0,AND(S$7&gt;$G67,S$7&lt;$H67),$J67/12*0.5,$H67&lt;S$7,$J67/12)</f>
        <v>0</v>
      </c>
      <c r="T67" s="23" cm="1">
        <f t="array" aca="1" ref="T67" ca="1">_xlfn.IFS($F67&lt;=T$7,0,$G67&gt;T$7,0,AND(T$7&gt;$G67,T$7&lt;$H67),$J67/12*0.5,$H67&lt;T$7,$J67/12)</f>
        <v>0</v>
      </c>
      <c r="U67" s="23" cm="1">
        <f t="array" aca="1" ref="U67" ca="1">_xlfn.IFS($F67&lt;=U$7,0,$G67&gt;U$7,0,AND(U$7&gt;$G67,U$7&lt;$H67),$J67/12*0.5,$H67&lt;U$7,$J67/12)</f>
        <v>0</v>
      </c>
      <c r="V67" s="23" cm="1">
        <f t="array" aca="1" ref="V67" ca="1">_xlfn.IFS($F67&lt;=V$7,0,$G67&gt;V$7,0,AND(V$7&gt;$G67,V$7&lt;$H67),$J67/12*0.5,$H67&lt;V$7,$J67/12)</f>
        <v>0</v>
      </c>
      <c r="W67" s="23" cm="1">
        <f t="array" aca="1" ref="W67" ca="1">_xlfn.IFS($F67&lt;=W$7,0,$G67&gt;W$7,0,AND(W$7&gt;$G67,W$7&lt;$H67),$J67/12*0.5,$H67&lt;W$7,$J67/12)</f>
        <v>0</v>
      </c>
      <c r="X67" s="23" cm="1">
        <f t="array" aca="1" ref="X67" ca="1">_xlfn.IFS($F67&lt;=X$7,0,$G67&gt;X$7,0,AND(X$7&gt;$G67,X$7&lt;$H67),$J67/12*0.5,$H67&lt;X$7,$J67/12)</f>
        <v>0</v>
      </c>
      <c r="Y67" s="23" cm="1">
        <f t="array" aca="1" ref="Y67" ca="1">_xlfn.IFS($F67&lt;=Y$7,0,$G67&gt;Y$7,0,AND(Y$7&gt;$G67,Y$7&lt;$H67),$J67/12*0.5,$H67&lt;Y$7,$J67/12)</f>
        <v>0</v>
      </c>
      <c r="Z67" s="23" cm="1">
        <f t="array" aca="1" ref="Z67" ca="1">_xlfn.IFS($F67&lt;=Z$7,0,$G67&gt;Z$7,0,AND(Z$7&gt;$G67,Z$7&lt;$H67),$J67/12*0.5,$H67&lt;Z$7,$J67/12)</f>
        <v>0</v>
      </c>
      <c r="AA67" s="23" cm="1">
        <f t="array" aca="1" ref="AA67" ca="1">_xlfn.IFS($F67&lt;=AA$7,0,$G67&gt;AA$7,0,AND(AA$7&gt;$G67,AA$7&lt;$H67),$J67/12*0.5,$H67&lt;AA$7,$J67/12)</f>
        <v>0</v>
      </c>
      <c r="AB67" s="23" cm="1">
        <f t="array" aca="1" ref="AB67" ca="1">_xlfn.IFS($F67&lt;=AB$7,0,$G67&gt;AB$7,0,AND(AB$7&gt;$G67,AB$7&lt;$H67),$J67/12*0.5,$H67&lt;AB$7,$J67/12)</f>
        <v>0</v>
      </c>
      <c r="AC67" s="23" cm="1">
        <f t="array" aca="1" ref="AC67" ca="1">_xlfn.IFS($F67&lt;=AC$7,0,$G67&gt;AC$7,0,AND(AC$7&gt;$G67,AC$7&lt;$H67),$L67/12*0.5,$H67&lt;AC$7,$L67/12)</f>
        <v>0</v>
      </c>
      <c r="AD67" s="23" cm="1">
        <f t="array" aca="1" ref="AD67" ca="1">_xlfn.IFS($F67&lt;=AD$7,0,$G67&gt;AD$7,0,AND(AD$7&gt;$G67,AD$7&lt;$H67),$L67/12*0.5,$H67&lt;AD$7,$L67/12)</f>
        <v>0</v>
      </c>
      <c r="AE67" s="23" cm="1">
        <f t="array" aca="1" ref="AE67" ca="1">_xlfn.IFS($F67&lt;=AE$7,0,$G67&gt;AE$7,0,AND(AE$7&gt;$G67,AE$7&lt;$H67),$L67/12*0.5,$H67&lt;AE$7,$L67/12)</f>
        <v>0</v>
      </c>
      <c r="AF67" s="23" cm="1">
        <f t="array" aca="1" ref="AF67" ca="1">_xlfn.IFS($F67&lt;=AF$7,0,$G67&gt;AF$7,0,AND(AF$7&gt;$G67,AF$7&lt;$H67),$L67/12*0.5,$H67&lt;AF$7,$L67/12)</f>
        <v>0</v>
      </c>
      <c r="AG67" s="23" cm="1">
        <f t="array" aca="1" ref="AG67" ca="1">_xlfn.IFS($F67&lt;=AG$7,0,$G67&gt;AG$7,0,AND(AG$7&gt;$G67,AG$7&lt;$H67),$L67/12*0.5,$H67&lt;AG$7,$L67/12)</f>
        <v>0</v>
      </c>
      <c r="AH67" s="23" cm="1">
        <f t="array" aca="1" ref="AH67" ca="1">_xlfn.IFS($F67&lt;=AH$7,0,$G67&gt;AH$7,0,AND(AH$7&gt;$G67,AH$7&lt;$H67),$L67/12*0.5,$H67&lt;AH$7,$L67/12)</f>
        <v>0</v>
      </c>
      <c r="AI67" s="23" cm="1">
        <f t="array" aca="1" ref="AI67" ca="1">_xlfn.IFS($F67&lt;=AI$7,0,$G67&gt;AI$7,0,AND(AI$7&gt;$G67,AI$7&lt;$H67),$L67/12*0.5,$H67&lt;AI$7,$L67/12)</f>
        <v>0</v>
      </c>
      <c r="AJ67" s="23" cm="1">
        <f t="array" aca="1" ref="AJ67" ca="1">_xlfn.IFS($F67&lt;=AJ$7,0,$G67&gt;AJ$7,0,AND(AJ$7&gt;$G67,AJ$7&lt;$H67),$L67/12*0.5,$H67&lt;AJ$7,$L67/12)</f>
        <v>0</v>
      </c>
      <c r="AK67" s="23" cm="1">
        <f t="array" aca="1" ref="AK67" ca="1">_xlfn.IFS($F67&lt;=AK$7,0,$G67&gt;AK$7,0,AND(AK$7&gt;$G67,AK$7&lt;$H67),$L67/12*0.5,$H67&lt;AK$7,$L67/12)</f>
        <v>0</v>
      </c>
      <c r="AL67" s="23" cm="1">
        <f t="array" aca="1" ref="AL67" ca="1">_xlfn.IFS($F67&lt;=AL$7,0,$G67&gt;AL$7,0,AND(AL$7&gt;$G67,AL$7&lt;$H67),$L67/12*0.5,$H67&lt;AL$7,$L67/12)</f>
        <v>0</v>
      </c>
      <c r="AM67" s="23" cm="1">
        <f t="array" aca="1" ref="AM67" ca="1">_xlfn.IFS($F67&lt;=AM$7,0,$G67&gt;AM$7,0,AND(AM$7&gt;$G67,AM$7&lt;$H67),$L67/12*0.5,$H67&lt;AM$7,$L67/12)</f>
        <v>0</v>
      </c>
      <c r="AN67" s="23" cm="1">
        <f t="array" aca="1" ref="AN67" ca="1">_xlfn.IFS($F67&lt;=AN$7,0,$G67&gt;AN$7,0,AND(AN$7&gt;$G67,AN$7&lt;$H67),$L67/12*0.5,$H67&lt;AN$7,$L67/12)</f>
        <v>60.416666666666664</v>
      </c>
      <c r="AO67" s="23" cm="1">
        <f t="array" aca="1" ref="AO67" ca="1">_xlfn.IFS($F67&lt;=AO$7,0,$G67&gt;AO$7,0,AND(AO$7&gt;$G67,AO$7&lt;$H67),$N67/12*0.5,$H67&lt;AO$7,$N67/12)</f>
        <v>64.583333333333329</v>
      </c>
      <c r="AP67" s="23" cm="1">
        <f t="array" aca="1" ref="AP67" ca="1">_xlfn.IFS($F67&lt;=AP$7,0,$G67&gt;AP$7,0,AND(AP$7&gt;$G67,AP$7&lt;$H67),$N67/12*0.5,$H67&lt;AP$7,$N67/12)</f>
        <v>64.583333333333329</v>
      </c>
      <c r="AQ67" s="23" cm="1">
        <f t="array" aca="1" ref="AQ67" ca="1">_xlfn.IFS($F67&lt;=AQ$7,0,$G67&gt;AQ$7,0,AND(AQ$7&gt;$G67,AQ$7&lt;$H67),$N67/12*0.5,$H67&lt;AQ$7,$N67/12)</f>
        <v>129.16666666666666</v>
      </c>
      <c r="AR67" s="23" cm="1">
        <f t="array" aca="1" ref="AR67" ca="1">_xlfn.IFS($F67&lt;=AR$7,0,$G67&gt;AR$7,0,AND(AR$7&gt;$G67,AR$7&lt;$H67),$N67/12*0.5,$H67&lt;AR$7,$N67/12)</f>
        <v>129.16666666666666</v>
      </c>
      <c r="AS67" s="23" cm="1">
        <f t="array" aca="1" ref="AS67" ca="1">_xlfn.IFS($F67&lt;=AS$7,0,$G67&gt;AS$7,0,AND(AS$7&gt;$G67,AS$7&lt;$H67),$N67/12*0.5,$H67&lt;AS$7,$N67/12)</f>
        <v>129.16666666666666</v>
      </c>
      <c r="AT67" s="23" cm="1">
        <f t="array" aca="1" ref="AT67" ca="1">_xlfn.IFS($F67&lt;=AT$7,0,$G67&gt;AT$7,0,AND(AT$7&gt;$G67,AT$7&lt;$H67),$N67/12*0.5,$H67&lt;AT$7,$N67/12)</f>
        <v>129.16666666666666</v>
      </c>
      <c r="AU67" s="23" cm="1">
        <f t="array" aca="1" ref="AU67" ca="1">_xlfn.IFS($F67&lt;=AU$7,0,$G67&gt;AU$7,0,AND(AU$7&gt;$G67,AU$7&lt;$H67),$N67/12*0.5,$H67&lt;AU$7,$N67/12)</f>
        <v>129.16666666666666</v>
      </c>
      <c r="AV67" s="23" cm="1">
        <f t="array" aca="1" ref="AV67" ca="1">_xlfn.IFS($F67&lt;=AV$7,0,$G67&gt;AV$7,0,AND(AV$7&gt;$G67,AV$7&lt;$H67),$N67/12*0.5,$H67&lt;AV$7,$N67/12)</f>
        <v>129.16666666666666</v>
      </c>
      <c r="AW67" s="23" cm="1">
        <f t="array" aca="1" ref="AW67" ca="1">_xlfn.IFS($F67&lt;=AW$7,0,$G67&gt;AW$7,0,AND(AW$7&gt;$G67,AW$7&lt;$H67),$N67/12*0.5,$H67&lt;AW$7,$N67/12)</f>
        <v>129.16666666666666</v>
      </c>
      <c r="AX67" s="23" cm="1">
        <f t="array" aca="1" ref="AX67" ca="1">_xlfn.IFS($F67&lt;=AX$7,0,$G67&gt;AX$7,0,AND(AX$7&gt;$G67,AX$7&lt;$H67),$N67/12*0.5,$H67&lt;AX$7,$N67/12)</f>
        <v>129.16666666666666</v>
      </c>
      <c r="AY67" s="23" cm="1">
        <f t="array" aca="1" ref="AY67" ca="1">_xlfn.IFS($F67&lt;=AY$7,0,$G67&gt;AY$7,0,AND(AY$7&gt;$G67,AY$7&lt;$H67),$N67/12*0.5,$H67&lt;AY$7,$N67/12)</f>
        <v>129.16666666666666</v>
      </c>
    </row>
    <row r="68" spans="1:51" ht="13" x14ac:dyDescent="0.15">
      <c r="A68" s="47"/>
      <c r="B68" s="87">
        <v>61</v>
      </c>
      <c r="C68" s="92" t="s">
        <v>30</v>
      </c>
      <c r="D68" s="93" t="s">
        <v>18</v>
      </c>
      <c r="E68" s="112">
        <v>46188</v>
      </c>
      <c r="F68" s="112" t="s">
        <v>7</v>
      </c>
      <c r="G68" s="21">
        <f>E68+'Assumptions (START HERE)'!$C$17</f>
        <v>46368</v>
      </c>
      <c r="H68" s="21">
        <f>E68+'Assumptions (START HERE)'!$C$18</f>
        <v>46458</v>
      </c>
      <c r="I68" s="96"/>
      <c r="J68" s="23" cm="1">
        <f t="array" aca="1" ref="J68" ca="1">IF(ISBLANK(I68),
INDEX('Assumptions (START HERE)'!$B$23:$E$26,
MATCH(MID(CELL("filename",$A$1),FIND("]",CELL("filename",$A$1))+1,255),'Assumptions (START HERE)'!$B$23:$B$26,0),
MATCH(J$3,'Assumptions (START HERE)'!$B$23:$E$23,0)),I68)</f>
        <v>1350</v>
      </c>
      <c r="K68" s="96"/>
      <c r="L68" s="23" cm="1">
        <f t="array" aca="1" ref="L68" ca="1">IF(ISBLANK(K68),
INDEX('Assumptions (START HERE)'!$B$23:$E$26,
MATCH(MID(CELL("filename",$A$1),FIND("]",CELL("filename",$A$1))+1,255),'Assumptions (START HERE)'!$B$23:$B$26,0),
MATCH(L$3,'Assumptions (START HERE)'!$B$23:$E$23,0)),K68)</f>
        <v>1450</v>
      </c>
      <c r="M68" s="96"/>
      <c r="N68" s="23" cm="1">
        <f t="array" aca="1" ref="N68" ca="1">IF(ISBLANK(M68),
INDEX('Assumptions (START HERE)'!$B$23:$E$26,
MATCH(MID(CELL("filename",$A$1),FIND("]",CELL("filename",$A$1))+1,255),'Assumptions (START HERE)'!$B$23:$B$26,0),
MATCH(N$3,'Assumptions (START HERE)'!$B$23:$E$23,0)),M68)</f>
        <v>1550</v>
      </c>
      <c r="P68" s="23" cm="1">
        <f t="array" aca="1" ref="P68" ca="1">_xlfn.IFS($F68&lt;=P$7,0,$G68&gt;P$7,0,AND(P$7&gt;$G68,P$7&lt;$H68),$J68/12*0.5,$H68&lt;P$7,$J68/12)</f>
        <v>0</v>
      </c>
      <c r="Q68" s="23" cm="1">
        <f t="array" aca="1" ref="Q68" ca="1">_xlfn.IFS($F68&lt;=Q$7,0,$G68&gt;Q$7,0,AND(Q$7&gt;$G68,Q$7&lt;$H68),$J68/12*0.5,$H68&lt;Q$7,$J68/12)</f>
        <v>0</v>
      </c>
      <c r="R68" s="23" cm="1">
        <f t="array" aca="1" ref="R68" ca="1">_xlfn.IFS($F68&lt;=R$7,0,$G68&gt;R$7,0,AND(R$7&gt;$G68,R$7&lt;$H68),$J68/12*0.5,$H68&lt;R$7,$J68/12)</f>
        <v>0</v>
      </c>
      <c r="S68" s="23" cm="1">
        <f t="array" aca="1" ref="S68" ca="1">_xlfn.IFS($F68&lt;=S$7,0,$G68&gt;S$7,0,AND(S$7&gt;$G68,S$7&lt;$H68),$J68/12*0.5,$H68&lt;S$7,$J68/12)</f>
        <v>0</v>
      </c>
      <c r="T68" s="23" cm="1">
        <f t="array" aca="1" ref="T68" ca="1">_xlfn.IFS($F68&lt;=T$7,0,$G68&gt;T$7,0,AND(T$7&gt;$G68,T$7&lt;$H68),$J68/12*0.5,$H68&lt;T$7,$J68/12)</f>
        <v>0</v>
      </c>
      <c r="U68" s="23" cm="1">
        <f t="array" aca="1" ref="U68" ca="1">_xlfn.IFS($F68&lt;=U$7,0,$G68&gt;U$7,0,AND(U$7&gt;$G68,U$7&lt;$H68),$J68/12*0.5,$H68&lt;U$7,$J68/12)</f>
        <v>0</v>
      </c>
      <c r="V68" s="23" cm="1">
        <f t="array" aca="1" ref="V68" ca="1">_xlfn.IFS($F68&lt;=V$7,0,$G68&gt;V$7,0,AND(V$7&gt;$G68,V$7&lt;$H68),$J68/12*0.5,$H68&lt;V$7,$J68/12)</f>
        <v>0</v>
      </c>
      <c r="W68" s="23" cm="1">
        <f t="array" aca="1" ref="W68" ca="1">_xlfn.IFS($F68&lt;=W$7,0,$G68&gt;W$7,0,AND(W$7&gt;$G68,W$7&lt;$H68),$J68/12*0.5,$H68&lt;W$7,$J68/12)</f>
        <v>0</v>
      </c>
      <c r="X68" s="23" cm="1">
        <f t="array" aca="1" ref="X68" ca="1">_xlfn.IFS($F68&lt;=X$7,0,$G68&gt;X$7,0,AND(X$7&gt;$G68,X$7&lt;$H68),$J68/12*0.5,$H68&lt;X$7,$J68/12)</f>
        <v>0</v>
      </c>
      <c r="Y68" s="23" cm="1">
        <f t="array" aca="1" ref="Y68" ca="1">_xlfn.IFS($F68&lt;=Y$7,0,$G68&gt;Y$7,0,AND(Y$7&gt;$G68,Y$7&lt;$H68),$J68/12*0.5,$H68&lt;Y$7,$J68/12)</f>
        <v>0</v>
      </c>
      <c r="Z68" s="23" cm="1">
        <f t="array" aca="1" ref="Z68" ca="1">_xlfn.IFS($F68&lt;=Z$7,0,$G68&gt;Z$7,0,AND(Z$7&gt;$G68,Z$7&lt;$H68),$J68/12*0.5,$H68&lt;Z$7,$J68/12)</f>
        <v>0</v>
      </c>
      <c r="AA68" s="23" cm="1">
        <f t="array" aca="1" ref="AA68" ca="1">_xlfn.IFS($F68&lt;=AA$7,0,$G68&gt;AA$7,0,AND(AA$7&gt;$G68,AA$7&lt;$H68),$J68/12*0.5,$H68&lt;AA$7,$J68/12)</f>
        <v>0</v>
      </c>
      <c r="AB68" s="23" cm="1">
        <f t="array" aca="1" ref="AB68" ca="1">_xlfn.IFS($F68&lt;=AB$7,0,$G68&gt;AB$7,0,AND(AB$7&gt;$G68,AB$7&lt;$H68),$J68/12*0.5,$H68&lt;AB$7,$J68/12)</f>
        <v>0</v>
      </c>
      <c r="AC68" s="23" cm="1">
        <f t="array" aca="1" ref="AC68" ca="1">_xlfn.IFS($F68&lt;=AC$7,0,$G68&gt;AC$7,0,AND(AC$7&gt;$G68,AC$7&lt;$H68),$L68/12*0.5,$H68&lt;AC$7,$L68/12)</f>
        <v>0</v>
      </c>
      <c r="AD68" s="23" cm="1">
        <f t="array" aca="1" ref="AD68" ca="1">_xlfn.IFS($F68&lt;=AD$7,0,$G68&gt;AD$7,0,AND(AD$7&gt;$G68,AD$7&lt;$H68),$L68/12*0.5,$H68&lt;AD$7,$L68/12)</f>
        <v>0</v>
      </c>
      <c r="AE68" s="23" cm="1">
        <f t="array" aca="1" ref="AE68" ca="1">_xlfn.IFS($F68&lt;=AE$7,0,$G68&gt;AE$7,0,AND(AE$7&gt;$G68,AE$7&lt;$H68),$L68/12*0.5,$H68&lt;AE$7,$L68/12)</f>
        <v>0</v>
      </c>
      <c r="AF68" s="23" cm="1">
        <f t="array" aca="1" ref="AF68" ca="1">_xlfn.IFS($F68&lt;=AF$7,0,$G68&gt;AF$7,0,AND(AF$7&gt;$G68,AF$7&lt;$H68),$L68/12*0.5,$H68&lt;AF$7,$L68/12)</f>
        <v>0</v>
      </c>
      <c r="AG68" s="23" cm="1">
        <f t="array" aca="1" ref="AG68" ca="1">_xlfn.IFS($F68&lt;=AG$7,0,$G68&gt;AG$7,0,AND(AG$7&gt;$G68,AG$7&lt;$H68),$L68/12*0.5,$H68&lt;AG$7,$L68/12)</f>
        <v>0</v>
      </c>
      <c r="AH68" s="23" cm="1">
        <f t="array" aca="1" ref="AH68" ca="1">_xlfn.IFS($F68&lt;=AH$7,0,$G68&gt;AH$7,0,AND(AH$7&gt;$G68,AH$7&lt;$H68),$L68/12*0.5,$H68&lt;AH$7,$L68/12)</f>
        <v>0</v>
      </c>
      <c r="AI68" s="23" cm="1">
        <f t="array" aca="1" ref="AI68" ca="1">_xlfn.IFS($F68&lt;=AI$7,0,$G68&gt;AI$7,0,AND(AI$7&gt;$G68,AI$7&lt;$H68),$L68/12*0.5,$H68&lt;AI$7,$L68/12)</f>
        <v>0</v>
      </c>
      <c r="AJ68" s="23" cm="1">
        <f t="array" aca="1" ref="AJ68" ca="1">_xlfn.IFS($F68&lt;=AJ$7,0,$G68&gt;AJ$7,0,AND(AJ$7&gt;$G68,AJ$7&lt;$H68),$L68/12*0.5,$H68&lt;AJ$7,$L68/12)</f>
        <v>0</v>
      </c>
      <c r="AK68" s="23" cm="1">
        <f t="array" aca="1" ref="AK68" ca="1">_xlfn.IFS($F68&lt;=AK$7,0,$G68&gt;AK$7,0,AND(AK$7&gt;$G68,AK$7&lt;$H68),$L68/12*0.5,$H68&lt;AK$7,$L68/12)</f>
        <v>0</v>
      </c>
      <c r="AL68" s="23" cm="1">
        <f t="array" aca="1" ref="AL68" ca="1">_xlfn.IFS($F68&lt;=AL$7,0,$G68&gt;AL$7,0,AND(AL$7&gt;$G68,AL$7&lt;$H68),$L68/12*0.5,$H68&lt;AL$7,$L68/12)</f>
        <v>0</v>
      </c>
      <c r="AM68" s="23" cm="1">
        <f t="array" aca="1" ref="AM68" ca="1">_xlfn.IFS($F68&lt;=AM$7,0,$G68&gt;AM$7,0,AND(AM$7&gt;$G68,AM$7&lt;$H68),$L68/12*0.5,$H68&lt;AM$7,$L68/12)</f>
        <v>0</v>
      </c>
      <c r="AN68" s="23" cm="1">
        <f t="array" aca="1" ref="AN68" ca="1">_xlfn.IFS($F68&lt;=AN$7,0,$G68&gt;AN$7,0,AND(AN$7&gt;$G68,AN$7&lt;$H68),$L68/12*0.5,$H68&lt;AN$7,$L68/12)</f>
        <v>60.416666666666664</v>
      </c>
      <c r="AO68" s="23" cm="1">
        <f t="array" aca="1" ref="AO68" ca="1">_xlfn.IFS($F68&lt;=AO$7,0,$G68&gt;AO$7,0,AND(AO$7&gt;$G68,AO$7&lt;$H68),$N68/12*0.5,$H68&lt;AO$7,$N68/12)</f>
        <v>64.583333333333329</v>
      </c>
      <c r="AP68" s="23" cm="1">
        <f t="array" aca="1" ref="AP68" ca="1">_xlfn.IFS($F68&lt;=AP$7,0,$G68&gt;AP$7,0,AND(AP$7&gt;$G68,AP$7&lt;$H68),$N68/12*0.5,$H68&lt;AP$7,$N68/12)</f>
        <v>64.583333333333329</v>
      </c>
      <c r="AQ68" s="23" cm="1">
        <f t="array" aca="1" ref="AQ68" ca="1">_xlfn.IFS($F68&lt;=AQ$7,0,$G68&gt;AQ$7,0,AND(AQ$7&gt;$G68,AQ$7&lt;$H68),$N68/12*0.5,$H68&lt;AQ$7,$N68/12)</f>
        <v>129.16666666666666</v>
      </c>
      <c r="AR68" s="23" cm="1">
        <f t="array" aca="1" ref="AR68" ca="1">_xlfn.IFS($F68&lt;=AR$7,0,$G68&gt;AR$7,0,AND(AR$7&gt;$G68,AR$7&lt;$H68),$N68/12*0.5,$H68&lt;AR$7,$N68/12)</f>
        <v>129.16666666666666</v>
      </c>
      <c r="AS68" s="23" cm="1">
        <f t="array" aca="1" ref="AS68" ca="1">_xlfn.IFS($F68&lt;=AS$7,0,$G68&gt;AS$7,0,AND(AS$7&gt;$G68,AS$7&lt;$H68),$N68/12*0.5,$H68&lt;AS$7,$N68/12)</f>
        <v>129.16666666666666</v>
      </c>
      <c r="AT68" s="23" cm="1">
        <f t="array" aca="1" ref="AT68" ca="1">_xlfn.IFS($F68&lt;=AT$7,0,$G68&gt;AT$7,0,AND(AT$7&gt;$G68,AT$7&lt;$H68),$N68/12*0.5,$H68&lt;AT$7,$N68/12)</f>
        <v>129.16666666666666</v>
      </c>
      <c r="AU68" s="23" cm="1">
        <f t="array" aca="1" ref="AU68" ca="1">_xlfn.IFS($F68&lt;=AU$7,0,$G68&gt;AU$7,0,AND(AU$7&gt;$G68,AU$7&lt;$H68),$N68/12*0.5,$H68&lt;AU$7,$N68/12)</f>
        <v>129.16666666666666</v>
      </c>
      <c r="AV68" s="23" cm="1">
        <f t="array" aca="1" ref="AV68" ca="1">_xlfn.IFS($F68&lt;=AV$7,0,$G68&gt;AV$7,0,AND(AV$7&gt;$G68,AV$7&lt;$H68),$N68/12*0.5,$H68&lt;AV$7,$N68/12)</f>
        <v>129.16666666666666</v>
      </c>
      <c r="AW68" s="23" cm="1">
        <f t="array" aca="1" ref="AW68" ca="1">_xlfn.IFS($F68&lt;=AW$7,0,$G68&gt;AW$7,0,AND(AW$7&gt;$G68,AW$7&lt;$H68),$N68/12*0.5,$H68&lt;AW$7,$N68/12)</f>
        <v>129.16666666666666</v>
      </c>
      <c r="AX68" s="23" cm="1">
        <f t="array" aca="1" ref="AX68" ca="1">_xlfn.IFS($F68&lt;=AX$7,0,$G68&gt;AX$7,0,AND(AX$7&gt;$G68,AX$7&lt;$H68),$N68/12*0.5,$H68&lt;AX$7,$N68/12)</f>
        <v>129.16666666666666</v>
      </c>
      <c r="AY68" s="23" cm="1">
        <f t="array" aca="1" ref="AY68" ca="1">_xlfn.IFS($F68&lt;=AY$7,0,$G68&gt;AY$7,0,AND(AY$7&gt;$G68,AY$7&lt;$H68),$N68/12*0.5,$H68&lt;AY$7,$N68/12)</f>
        <v>129.16666666666666</v>
      </c>
    </row>
    <row r="69" spans="1:51" ht="13" x14ac:dyDescent="0.15">
      <c r="A69" s="47"/>
      <c r="B69" s="87">
        <v>62</v>
      </c>
      <c r="C69" s="92" t="s">
        <v>30</v>
      </c>
      <c r="D69" s="95" t="s">
        <v>17</v>
      </c>
      <c r="E69" s="112">
        <v>46188</v>
      </c>
      <c r="F69" s="112" t="s">
        <v>7</v>
      </c>
      <c r="G69" s="21">
        <f>E69+'Assumptions (START HERE)'!$C$17</f>
        <v>46368</v>
      </c>
      <c r="H69" s="21">
        <f>E69+'Assumptions (START HERE)'!$C$18</f>
        <v>46458</v>
      </c>
      <c r="I69" s="96"/>
      <c r="J69" s="23" cm="1">
        <f t="array" aca="1" ref="J69" ca="1">IF(ISBLANK(I69),
INDEX('Assumptions (START HERE)'!$B$23:$E$26,
MATCH(MID(CELL("filename",$A$1),FIND("]",CELL("filename",$A$1))+1,255),'Assumptions (START HERE)'!$B$23:$B$26,0),
MATCH(J$3,'Assumptions (START HERE)'!$B$23:$E$23,0)),I69)</f>
        <v>1350</v>
      </c>
      <c r="K69" s="96"/>
      <c r="L69" s="23" cm="1">
        <f t="array" aca="1" ref="L69" ca="1">IF(ISBLANK(K69),
INDEX('Assumptions (START HERE)'!$B$23:$E$26,
MATCH(MID(CELL("filename",$A$1),FIND("]",CELL("filename",$A$1))+1,255),'Assumptions (START HERE)'!$B$23:$B$26,0),
MATCH(L$3,'Assumptions (START HERE)'!$B$23:$E$23,0)),K69)</f>
        <v>1450</v>
      </c>
      <c r="M69" s="96"/>
      <c r="N69" s="23" cm="1">
        <f t="array" aca="1" ref="N69" ca="1">IF(ISBLANK(M69),
INDEX('Assumptions (START HERE)'!$B$23:$E$26,
MATCH(MID(CELL("filename",$A$1),FIND("]",CELL("filename",$A$1))+1,255),'Assumptions (START HERE)'!$B$23:$B$26,0),
MATCH(N$3,'Assumptions (START HERE)'!$B$23:$E$23,0)),M69)</f>
        <v>1550</v>
      </c>
      <c r="P69" s="23" cm="1">
        <f t="array" aca="1" ref="P69" ca="1">_xlfn.IFS($F69&lt;=P$7,0,$G69&gt;P$7,0,AND(P$7&gt;$G69,P$7&lt;$H69),$J69/12*0.5,$H69&lt;P$7,$J69/12)</f>
        <v>0</v>
      </c>
      <c r="Q69" s="23" cm="1">
        <f t="array" aca="1" ref="Q69" ca="1">_xlfn.IFS($F69&lt;=Q$7,0,$G69&gt;Q$7,0,AND(Q$7&gt;$G69,Q$7&lt;$H69),$J69/12*0.5,$H69&lt;Q$7,$J69/12)</f>
        <v>0</v>
      </c>
      <c r="R69" s="23" cm="1">
        <f t="array" aca="1" ref="R69" ca="1">_xlfn.IFS($F69&lt;=R$7,0,$G69&gt;R$7,0,AND(R$7&gt;$G69,R$7&lt;$H69),$J69/12*0.5,$H69&lt;R$7,$J69/12)</f>
        <v>0</v>
      </c>
      <c r="S69" s="23" cm="1">
        <f t="array" aca="1" ref="S69" ca="1">_xlfn.IFS($F69&lt;=S$7,0,$G69&gt;S$7,0,AND(S$7&gt;$G69,S$7&lt;$H69),$J69/12*0.5,$H69&lt;S$7,$J69/12)</f>
        <v>0</v>
      </c>
      <c r="T69" s="23" cm="1">
        <f t="array" aca="1" ref="T69" ca="1">_xlfn.IFS($F69&lt;=T$7,0,$G69&gt;T$7,0,AND(T$7&gt;$G69,T$7&lt;$H69),$J69/12*0.5,$H69&lt;T$7,$J69/12)</f>
        <v>0</v>
      </c>
      <c r="U69" s="23" cm="1">
        <f t="array" aca="1" ref="U69" ca="1">_xlfn.IFS($F69&lt;=U$7,0,$G69&gt;U$7,0,AND(U$7&gt;$G69,U$7&lt;$H69),$J69/12*0.5,$H69&lt;U$7,$J69/12)</f>
        <v>0</v>
      </c>
      <c r="V69" s="23" cm="1">
        <f t="array" aca="1" ref="V69" ca="1">_xlfn.IFS($F69&lt;=V$7,0,$G69&gt;V$7,0,AND(V$7&gt;$G69,V$7&lt;$H69),$J69/12*0.5,$H69&lt;V$7,$J69/12)</f>
        <v>0</v>
      </c>
      <c r="W69" s="23" cm="1">
        <f t="array" aca="1" ref="W69" ca="1">_xlfn.IFS($F69&lt;=W$7,0,$G69&gt;W$7,0,AND(W$7&gt;$G69,W$7&lt;$H69),$J69/12*0.5,$H69&lt;W$7,$J69/12)</f>
        <v>0</v>
      </c>
      <c r="X69" s="23" cm="1">
        <f t="array" aca="1" ref="X69" ca="1">_xlfn.IFS($F69&lt;=X$7,0,$G69&gt;X$7,0,AND(X$7&gt;$G69,X$7&lt;$H69),$J69/12*0.5,$H69&lt;X$7,$J69/12)</f>
        <v>0</v>
      </c>
      <c r="Y69" s="23" cm="1">
        <f t="array" aca="1" ref="Y69" ca="1">_xlfn.IFS($F69&lt;=Y$7,0,$G69&gt;Y$7,0,AND(Y$7&gt;$G69,Y$7&lt;$H69),$J69/12*0.5,$H69&lt;Y$7,$J69/12)</f>
        <v>0</v>
      </c>
      <c r="Z69" s="23" cm="1">
        <f t="array" aca="1" ref="Z69" ca="1">_xlfn.IFS($F69&lt;=Z$7,0,$G69&gt;Z$7,0,AND(Z$7&gt;$G69,Z$7&lt;$H69),$J69/12*0.5,$H69&lt;Z$7,$J69/12)</f>
        <v>0</v>
      </c>
      <c r="AA69" s="23" cm="1">
        <f t="array" aca="1" ref="AA69" ca="1">_xlfn.IFS($F69&lt;=AA$7,0,$G69&gt;AA$7,0,AND(AA$7&gt;$G69,AA$7&lt;$H69),$J69/12*0.5,$H69&lt;AA$7,$J69/12)</f>
        <v>0</v>
      </c>
      <c r="AB69" s="23" cm="1">
        <f t="array" aca="1" ref="AB69" ca="1">_xlfn.IFS($F69&lt;=AB$7,0,$G69&gt;AB$7,0,AND(AB$7&gt;$G69,AB$7&lt;$H69),$J69/12*0.5,$H69&lt;AB$7,$J69/12)</f>
        <v>0</v>
      </c>
      <c r="AC69" s="23" cm="1">
        <f t="array" aca="1" ref="AC69" ca="1">_xlfn.IFS($F69&lt;=AC$7,0,$G69&gt;AC$7,0,AND(AC$7&gt;$G69,AC$7&lt;$H69),$L69/12*0.5,$H69&lt;AC$7,$L69/12)</f>
        <v>0</v>
      </c>
      <c r="AD69" s="23" cm="1">
        <f t="array" aca="1" ref="AD69" ca="1">_xlfn.IFS($F69&lt;=AD$7,0,$G69&gt;AD$7,0,AND(AD$7&gt;$G69,AD$7&lt;$H69),$L69/12*0.5,$H69&lt;AD$7,$L69/12)</f>
        <v>0</v>
      </c>
      <c r="AE69" s="23" cm="1">
        <f t="array" aca="1" ref="AE69" ca="1">_xlfn.IFS($F69&lt;=AE$7,0,$G69&gt;AE$7,0,AND(AE$7&gt;$G69,AE$7&lt;$H69),$L69/12*0.5,$H69&lt;AE$7,$L69/12)</f>
        <v>0</v>
      </c>
      <c r="AF69" s="23" cm="1">
        <f t="array" aca="1" ref="AF69" ca="1">_xlfn.IFS($F69&lt;=AF$7,0,$G69&gt;AF$7,0,AND(AF$7&gt;$G69,AF$7&lt;$H69),$L69/12*0.5,$H69&lt;AF$7,$L69/12)</f>
        <v>0</v>
      </c>
      <c r="AG69" s="23" cm="1">
        <f t="array" aca="1" ref="AG69" ca="1">_xlfn.IFS($F69&lt;=AG$7,0,$G69&gt;AG$7,0,AND(AG$7&gt;$G69,AG$7&lt;$H69),$L69/12*0.5,$H69&lt;AG$7,$L69/12)</f>
        <v>0</v>
      </c>
      <c r="AH69" s="23" cm="1">
        <f t="array" aca="1" ref="AH69" ca="1">_xlfn.IFS($F69&lt;=AH$7,0,$G69&gt;AH$7,0,AND(AH$7&gt;$G69,AH$7&lt;$H69),$L69/12*0.5,$H69&lt;AH$7,$L69/12)</f>
        <v>0</v>
      </c>
      <c r="AI69" s="23" cm="1">
        <f t="array" aca="1" ref="AI69" ca="1">_xlfn.IFS($F69&lt;=AI$7,0,$G69&gt;AI$7,0,AND(AI$7&gt;$G69,AI$7&lt;$H69),$L69/12*0.5,$H69&lt;AI$7,$L69/12)</f>
        <v>0</v>
      </c>
      <c r="AJ69" s="23" cm="1">
        <f t="array" aca="1" ref="AJ69" ca="1">_xlfn.IFS($F69&lt;=AJ$7,0,$G69&gt;AJ$7,0,AND(AJ$7&gt;$G69,AJ$7&lt;$H69),$L69/12*0.5,$H69&lt;AJ$7,$L69/12)</f>
        <v>0</v>
      </c>
      <c r="AK69" s="23" cm="1">
        <f t="array" aca="1" ref="AK69" ca="1">_xlfn.IFS($F69&lt;=AK$7,0,$G69&gt;AK$7,0,AND(AK$7&gt;$G69,AK$7&lt;$H69),$L69/12*0.5,$H69&lt;AK$7,$L69/12)</f>
        <v>0</v>
      </c>
      <c r="AL69" s="23" cm="1">
        <f t="array" aca="1" ref="AL69" ca="1">_xlfn.IFS($F69&lt;=AL$7,0,$G69&gt;AL$7,0,AND(AL$7&gt;$G69,AL$7&lt;$H69),$L69/12*0.5,$H69&lt;AL$7,$L69/12)</f>
        <v>0</v>
      </c>
      <c r="AM69" s="23" cm="1">
        <f t="array" aca="1" ref="AM69" ca="1">_xlfn.IFS($F69&lt;=AM$7,0,$G69&gt;AM$7,0,AND(AM$7&gt;$G69,AM$7&lt;$H69),$L69/12*0.5,$H69&lt;AM$7,$L69/12)</f>
        <v>0</v>
      </c>
      <c r="AN69" s="23" cm="1">
        <f t="array" aca="1" ref="AN69" ca="1">_xlfn.IFS($F69&lt;=AN$7,0,$G69&gt;AN$7,0,AND(AN$7&gt;$G69,AN$7&lt;$H69),$L69/12*0.5,$H69&lt;AN$7,$L69/12)</f>
        <v>60.416666666666664</v>
      </c>
      <c r="AO69" s="23" cm="1">
        <f t="array" aca="1" ref="AO69" ca="1">_xlfn.IFS($F69&lt;=AO$7,0,$G69&gt;AO$7,0,AND(AO$7&gt;$G69,AO$7&lt;$H69),$N69/12*0.5,$H69&lt;AO$7,$N69/12)</f>
        <v>64.583333333333329</v>
      </c>
      <c r="AP69" s="23" cm="1">
        <f t="array" aca="1" ref="AP69" ca="1">_xlfn.IFS($F69&lt;=AP$7,0,$G69&gt;AP$7,0,AND(AP$7&gt;$G69,AP$7&lt;$H69),$N69/12*0.5,$H69&lt;AP$7,$N69/12)</f>
        <v>64.583333333333329</v>
      </c>
      <c r="AQ69" s="23" cm="1">
        <f t="array" aca="1" ref="AQ69" ca="1">_xlfn.IFS($F69&lt;=AQ$7,0,$G69&gt;AQ$7,0,AND(AQ$7&gt;$G69,AQ$7&lt;$H69),$N69/12*0.5,$H69&lt;AQ$7,$N69/12)</f>
        <v>129.16666666666666</v>
      </c>
      <c r="AR69" s="23" cm="1">
        <f t="array" aca="1" ref="AR69" ca="1">_xlfn.IFS($F69&lt;=AR$7,0,$G69&gt;AR$7,0,AND(AR$7&gt;$G69,AR$7&lt;$H69),$N69/12*0.5,$H69&lt;AR$7,$N69/12)</f>
        <v>129.16666666666666</v>
      </c>
      <c r="AS69" s="23" cm="1">
        <f t="array" aca="1" ref="AS69" ca="1">_xlfn.IFS($F69&lt;=AS$7,0,$G69&gt;AS$7,0,AND(AS$7&gt;$G69,AS$7&lt;$H69),$N69/12*0.5,$H69&lt;AS$7,$N69/12)</f>
        <v>129.16666666666666</v>
      </c>
      <c r="AT69" s="23" cm="1">
        <f t="array" aca="1" ref="AT69" ca="1">_xlfn.IFS($F69&lt;=AT$7,0,$G69&gt;AT$7,0,AND(AT$7&gt;$G69,AT$7&lt;$H69),$N69/12*0.5,$H69&lt;AT$7,$N69/12)</f>
        <v>129.16666666666666</v>
      </c>
      <c r="AU69" s="23" cm="1">
        <f t="array" aca="1" ref="AU69" ca="1">_xlfn.IFS($F69&lt;=AU$7,0,$G69&gt;AU$7,0,AND(AU$7&gt;$G69,AU$7&lt;$H69),$N69/12*0.5,$H69&lt;AU$7,$N69/12)</f>
        <v>129.16666666666666</v>
      </c>
      <c r="AV69" s="23" cm="1">
        <f t="array" aca="1" ref="AV69" ca="1">_xlfn.IFS($F69&lt;=AV$7,0,$G69&gt;AV$7,0,AND(AV$7&gt;$G69,AV$7&lt;$H69),$N69/12*0.5,$H69&lt;AV$7,$N69/12)</f>
        <v>129.16666666666666</v>
      </c>
      <c r="AW69" s="23" cm="1">
        <f t="array" aca="1" ref="AW69" ca="1">_xlfn.IFS($F69&lt;=AW$7,0,$G69&gt;AW$7,0,AND(AW$7&gt;$G69,AW$7&lt;$H69),$N69/12*0.5,$H69&lt;AW$7,$N69/12)</f>
        <v>129.16666666666666</v>
      </c>
      <c r="AX69" s="23" cm="1">
        <f t="array" aca="1" ref="AX69" ca="1">_xlfn.IFS($F69&lt;=AX$7,0,$G69&gt;AX$7,0,AND(AX$7&gt;$G69,AX$7&lt;$H69),$N69/12*0.5,$H69&lt;AX$7,$N69/12)</f>
        <v>129.16666666666666</v>
      </c>
      <c r="AY69" s="23" cm="1">
        <f t="array" aca="1" ref="AY69" ca="1">_xlfn.IFS($F69&lt;=AY$7,0,$G69&gt;AY$7,0,AND(AY$7&gt;$G69,AY$7&lt;$H69),$N69/12*0.5,$H69&lt;AY$7,$N69/12)</f>
        <v>129.16666666666666</v>
      </c>
    </row>
    <row r="70" spans="1:51" ht="13" x14ac:dyDescent="0.15">
      <c r="A70" s="47"/>
      <c r="B70" s="87">
        <v>63</v>
      </c>
      <c r="C70" s="92" t="s">
        <v>30</v>
      </c>
      <c r="D70" s="93" t="s">
        <v>17</v>
      </c>
      <c r="E70" s="112">
        <v>46188</v>
      </c>
      <c r="F70" s="112" t="s">
        <v>7</v>
      </c>
      <c r="G70" s="21">
        <f>E70+'Assumptions (START HERE)'!$C$17</f>
        <v>46368</v>
      </c>
      <c r="H70" s="21">
        <f>E70+'Assumptions (START HERE)'!$C$18</f>
        <v>46458</v>
      </c>
      <c r="I70" s="96"/>
      <c r="J70" s="23" cm="1">
        <f t="array" aca="1" ref="J70" ca="1">IF(ISBLANK(I70),
INDEX('Assumptions (START HERE)'!$B$23:$E$26,
MATCH(MID(CELL("filename",$A$1),FIND("]",CELL("filename",$A$1))+1,255),'Assumptions (START HERE)'!$B$23:$B$26,0),
MATCH(J$3,'Assumptions (START HERE)'!$B$23:$E$23,0)),I70)</f>
        <v>1350</v>
      </c>
      <c r="K70" s="96"/>
      <c r="L70" s="23" cm="1">
        <f t="array" aca="1" ref="L70" ca="1">IF(ISBLANK(K70),
INDEX('Assumptions (START HERE)'!$B$23:$E$26,
MATCH(MID(CELL("filename",$A$1),FIND("]",CELL("filename",$A$1))+1,255),'Assumptions (START HERE)'!$B$23:$B$26,0),
MATCH(L$3,'Assumptions (START HERE)'!$B$23:$E$23,0)),K70)</f>
        <v>1450</v>
      </c>
      <c r="M70" s="96"/>
      <c r="N70" s="23" cm="1">
        <f t="array" aca="1" ref="N70" ca="1">IF(ISBLANK(M70),
INDEX('Assumptions (START HERE)'!$B$23:$E$26,
MATCH(MID(CELL("filename",$A$1),FIND("]",CELL("filename",$A$1))+1,255),'Assumptions (START HERE)'!$B$23:$B$26,0),
MATCH(N$3,'Assumptions (START HERE)'!$B$23:$E$23,0)),M70)</f>
        <v>1550</v>
      </c>
      <c r="P70" s="23" cm="1">
        <f t="array" aca="1" ref="P70" ca="1">_xlfn.IFS($F70&lt;=P$7,0,$G70&gt;P$7,0,AND(P$7&gt;$G70,P$7&lt;$H70),$J70/12*0.5,$H70&lt;P$7,$J70/12)</f>
        <v>0</v>
      </c>
      <c r="Q70" s="23" cm="1">
        <f t="array" aca="1" ref="Q70" ca="1">_xlfn.IFS($F70&lt;=Q$7,0,$G70&gt;Q$7,0,AND(Q$7&gt;$G70,Q$7&lt;$H70),$J70/12*0.5,$H70&lt;Q$7,$J70/12)</f>
        <v>0</v>
      </c>
      <c r="R70" s="23" cm="1">
        <f t="array" aca="1" ref="R70" ca="1">_xlfn.IFS($F70&lt;=R$7,0,$G70&gt;R$7,0,AND(R$7&gt;$G70,R$7&lt;$H70),$J70/12*0.5,$H70&lt;R$7,$J70/12)</f>
        <v>0</v>
      </c>
      <c r="S70" s="23" cm="1">
        <f t="array" aca="1" ref="S70" ca="1">_xlfn.IFS($F70&lt;=S$7,0,$G70&gt;S$7,0,AND(S$7&gt;$G70,S$7&lt;$H70),$J70/12*0.5,$H70&lt;S$7,$J70/12)</f>
        <v>0</v>
      </c>
      <c r="T70" s="23" cm="1">
        <f t="array" aca="1" ref="T70" ca="1">_xlfn.IFS($F70&lt;=T$7,0,$G70&gt;T$7,0,AND(T$7&gt;$G70,T$7&lt;$H70),$J70/12*0.5,$H70&lt;T$7,$J70/12)</f>
        <v>0</v>
      </c>
      <c r="U70" s="23" cm="1">
        <f t="array" aca="1" ref="U70" ca="1">_xlfn.IFS($F70&lt;=U$7,0,$G70&gt;U$7,0,AND(U$7&gt;$G70,U$7&lt;$H70),$J70/12*0.5,$H70&lt;U$7,$J70/12)</f>
        <v>0</v>
      </c>
      <c r="V70" s="23" cm="1">
        <f t="array" aca="1" ref="V70" ca="1">_xlfn.IFS($F70&lt;=V$7,0,$G70&gt;V$7,0,AND(V$7&gt;$G70,V$7&lt;$H70),$J70/12*0.5,$H70&lt;V$7,$J70/12)</f>
        <v>0</v>
      </c>
      <c r="W70" s="23" cm="1">
        <f t="array" aca="1" ref="W70" ca="1">_xlfn.IFS($F70&lt;=W$7,0,$G70&gt;W$7,0,AND(W$7&gt;$G70,W$7&lt;$H70),$J70/12*0.5,$H70&lt;W$7,$J70/12)</f>
        <v>0</v>
      </c>
      <c r="X70" s="23" cm="1">
        <f t="array" aca="1" ref="X70" ca="1">_xlfn.IFS($F70&lt;=X$7,0,$G70&gt;X$7,0,AND(X$7&gt;$G70,X$7&lt;$H70),$J70/12*0.5,$H70&lt;X$7,$J70/12)</f>
        <v>0</v>
      </c>
      <c r="Y70" s="23" cm="1">
        <f t="array" aca="1" ref="Y70" ca="1">_xlfn.IFS($F70&lt;=Y$7,0,$G70&gt;Y$7,0,AND(Y$7&gt;$G70,Y$7&lt;$H70),$J70/12*0.5,$H70&lt;Y$7,$J70/12)</f>
        <v>0</v>
      </c>
      <c r="Z70" s="23" cm="1">
        <f t="array" aca="1" ref="Z70" ca="1">_xlfn.IFS($F70&lt;=Z$7,0,$G70&gt;Z$7,0,AND(Z$7&gt;$G70,Z$7&lt;$H70),$J70/12*0.5,$H70&lt;Z$7,$J70/12)</f>
        <v>0</v>
      </c>
      <c r="AA70" s="23" cm="1">
        <f t="array" aca="1" ref="AA70" ca="1">_xlfn.IFS($F70&lt;=AA$7,0,$G70&gt;AA$7,0,AND(AA$7&gt;$G70,AA$7&lt;$H70),$J70/12*0.5,$H70&lt;AA$7,$J70/12)</f>
        <v>0</v>
      </c>
      <c r="AB70" s="23" cm="1">
        <f t="array" aca="1" ref="AB70" ca="1">_xlfn.IFS($F70&lt;=AB$7,0,$G70&gt;AB$7,0,AND(AB$7&gt;$G70,AB$7&lt;$H70),$J70/12*0.5,$H70&lt;AB$7,$J70/12)</f>
        <v>0</v>
      </c>
      <c r="AC70" s="23" cm="1">
        <f t="array" aca="1" ref="AC70" ca="1">_xlfn.IFS($F70&lt;=AC$7,0,$G70&gt;AC$7,0,AND(AC$7&gt;$G70,AC$7&lt;$H70),$L70/12*0.5,$H70&lt;AC$7,$L70/12)</f>
        <v>0</v>
      </c>
      <c r="AD70" s="23" cm="1">
        <f t="array" aca="1" ref="AD70" ca="1">_xlfn.IFS($F70&lt;=AD$7,0,$G70&gt;AD$7,0,AND(AD$7&gt;$G70,AD$7&lt;$H70),$L70/12*0.5,$H70&lt;AD$7,$L70/12)</f>
        <v>0</v>
      </c>
      <c r="AE70" s="23" cm="1">
        <f t="array" aca="1" ref="AE70" ca="1">_xlfn.IFS($F70&lt;=AE$7,0,$G70&gt;AE$7,0,AND(AE$7&gt;$G70,AE$7&lt;$H70),$L70/12*0.5,$H70&lt;AE$7,$L70/12)</f>
        <v>0</v>
      </c>
      <c r="AF70" s="23" cm="1">
        <f t="array" aca="1" ref="AF70" ca="1">_xlfn.IFS($F70&lt;=AF$7,0,$G70&gt;AF$7,0,AND(AF$7&gt;$G70,AF$7&lt;$H70),$L70/12*0.5,$H70&lt;AF$7,$L70/12)</f>
        <v>0</v>
      </c>
      <c r="AG70" s="23" cm="1">
        <f t="array" aca="1" ref="AG70" ca="1">_xlfn.IFS($F70&lt;=AG$7,0,$G70&gt;AG$7,0,AND(AG$7&gt;$G70,AG$7&lt;$H70),$L70/12*0.5,$H70&lt;AG$7,$L70/12)</f>
        <v>0</v>
      </c>
      <c r="AH70" s="23" cm="1">
        <f t="array" aca="1" ref="AH70" ca="1">_xlfn.IFS($F70&lt;=AH$7,0,$G70&gt;AH$7,0,AND(AH$7&gt;$G70,AH$7&lt;$H70),$L70/12*0.5,$H70&lt;AH$7,$L70/12)</f>
        <v>0</v>
      </c>
      <c r="AI70" s="23" cm="1">
        <f t="array" aca="1" ref="AI70" ca="1">_xlfn.IFS($F70&lt;=AI$7,0,$G70&gt;AI$7,0,AND(AI$7&gt;$G70,AI$7&lt;$H70),$L70/12*0.5,$H70&lt;AI$7,$L70/12)</f>
        <v>0</v>
      </c>
      <c r="AJ70" s="23" cm="1">
        <f t="array" aca="1" ref="AJ70" ca="1">_xlfn.IFS($F70&lt;=AJ$7,0,$G70&gt;AJ$7,0,AND(AJ$7&gt;$G70,AJ$7&lt;$H70),$L70/12*0.5,$H70&lt;AJ$7,$L70/12)</f>
        <v>0</v>
      </c>
      <c r="AK70" s="23" cm="1">
        <f t="array" aca="1" ref="AK70" ca="1">_xlfn.IFS($F70&lt;=AK$7,0,$G70&gt;AK$7,0,AND(AK$7&gt;$G70,AK$7&lt;$H70),$L70/12*0.5,$H70&lt;AK$7,$L70/12)</f>
        <v>0</v>
      </c>
      <c r="AL70" s="23" cm="1">
        <f t="array" aca="1" ref="AL70" ca="1">_xlfn.IFS($F70&lt;=AL$7,0,$G70&gt;AL$7,0,AND(AL$7&gt;$G70,AL$7&lt;$H70),$L70/12*0.5,$H70&lt;AL$7,$L70/12)</f>
        <v>0</v>
      </c>
      <c r="AM70" s="23" cm="1">
        <f t="array" aca="1" ref="AM70" ca="1">_xlfn.IFS($F70&lt;=AM$7,0,$G70&gt;AM$7,0,AND(AM$7&gt;$G70,AM$7&lt;$H70),$L70/12*0.5,$H70&lt;AM$7,$L70/12)</f>
        <v>0</v>
      </c>
      <c r="AN70" s="23" cm="1">
        <f t="array" aca="1" ref="AN70" ca="1">_xlfn.IFS($F70&lt;=AN$7,0,$G70&gt;AN$7,0,AND(AN$7&gt;$G70,AN$7&lt;$H70),$L70/12*0.5,$H70&lt;AN$7,$L70/12)</f>
        <v>60.416666666666664</v>
      </c>
      <c r="AO70" s="23" cm="1">
        <f t="array" aca="1" ref="AO70" ca="1">_xlfn.IFS($F70&lt;=AO$7,0,$G70&gt;AO$7,0,AND(AO$7&gt;$G70,AO$7&lt;$H70),$N70/12*0.5,$H70&lt;AO$7,$N70/12)</f>
        <v>64.583333333333329</v>
      </c>
      <c r="AP70" s="23" cm="1">
        <f t="array" aca="1" ref="AP70" ca="1">_xlfn.IFS($F70&lt;=AP$7,0,$G70&gt;AP$7,0,AND(AP$7&gt;$G70,AP$7&lt;$H70),$N70/12*0.5,$H70&lt;AP$7,$N70/12)</f>
        <v>64.583333333333329</v>
      </c>
      <c r="AQ70" s="23" cm="1">
        <f t="array" aca="1" ref="AQ70" ca="1">_xlfn.IFS($F70&lt;=AQ$7,0,$G70&gt;AQ$7,0,AND(AQ$7&gt;$G70,AQ$7&lt;$H70),$N70/12*0.5,$H70&lt;AQ$7,$N70/12)</f>
        <v>129.16666666666666</v>
      </c>
      <c r="AR70" s="23" cm="1">
        <f t="array" aca="1" ref="AR70" ca="1">_xlfn.IFS($F70&lt;=AR$7,0,$G70&gt;AR$7,0,AND(AR$7&gt;$G70,AR$7&lt;$H70),$N70/12*0.5,$H70&lt;AR$7,$N70/12)</f>
        <v>129.16666666666666</v>
      </c>
      <c r="AS70" s="23" cm="1">
        <f t="array" aca="1" ref="AS70" ca="1">_xlfn.IFS($F70&lt;=AS$7,0,$G70&gt;AS$7,0,AND(AS$7&gt;$G70,AS$7&lt;$H70),$N70/12*0.5,$H70&lt;AS$7,$N70/12)</f>
        <v>129.16666666666666</v>
      </c>
      <c r="AT70" s="23" cm="1">
        <f t="array" aca="1" ref="AT70" ca="1">_xlfn.IFS($F70&lt;=AT$7,0,$G70&gt;AT$7,0,AND(AT$7&gt;$G70,AT$7&lt;$H70),$N70/12*0.5,$H70&lt;AT$7,$N70/12)</f>
        <v>129.16666666666666</v>
      </c>
      <c r="AU70" s="23" cm="1">
        <f t="array" aca="1" ref="AU70" ca="1">_xlfn.IFS($F70&lt;=AU$7,0,$G70&gt;AU$7,0,AND(AU$7&gt;$G70,AU$7&lt;$H70),$N70/12*0.5,$H70&lt;AU$7,$N70/12)</f>
        <v>129.16666666666666</v>
      </c>
      <c r="AV70" s="23" cm="1">
        <f t="array" aca="1" ref="AV70" ca="1">_xlfn.IFS($F70&lt;=AV$7,0,$G70&gt;AV$7,0,AND(AV$7&gt;$G70,AV$7&lt;$H70),$N70/12*0.5,$H70&lt;AV$7,$N70/12)</f>
        <v>129.16666666666666</v>
      </c>
      <c r="AW70" s="23" cm="1">
        <f t="array" aca="1" ref="AW70" ca="1">_xlfn.IFS($F70&lt;=AW$7,0,$G70&gt;AW$7,0,AND(AW$7&gt;$G70,AW$7&lt;$H70),$N70/12*0.5,$H70&lt;AW$7,$N70/12)</f>
        <v>129.16666666666666</v>
      </c>
      <c r="AX70" s="23" cm="1">
        <f t="array" aca="1" ref="AX70" ca="1">_xlfn.IFS($F70&lt;=AX$7,0,$G70&gt;AX$7,0,AND(AX$7&gt;$G70,AX$7&lt;$H70),$N70/12*0.5,$H70&lt;AX$7,$N70/12)</f>
        <v>129.16666666666666</v>
      </c>
      <c r="AY70" s="23" cm="1">
        <f t="array" aca="1" ref="AY70" ca="1">_xlfn.IFS($F70&lt;=AY$7,0,$G70&gt;AY$7,0,AND(AY$7&gt;$G70,AY$7&lt;$H70),$N70/12*0.5,$H70&lt;AY$7,$N70/12)</f>
        <v>129.16666666666666</v>
      </c>
    </row>
    <row r="71" spans="1:51" ht="13" x14ac:dyDescent="0.15">
      <c r="A71" s="47"/>
      <c r="B71" s="87">
        <v>64</v>
      </c>
      <c r="C71" s="92" t="s">
        <v>30</v>
      </c>
      <c r="D71" s="93" t="s">
        <v>18</v>
      </c>
      <c r="E71" s="112">
        <v>46188</v>
      </c>
      <c r="F71" s="112" t="s">
        <v>7</v>
      </c>
      <c r="G71" s="21">
        <f>E71+'Assumptions (START HERE)'!$C$17</f>
        <v>46368</v>
      </c>
      <c r="H71" s="21">
        <f>E71+'Assumptions (START HERE)'!$C$18</f>
        <v>46458</v>
      </c>
      <c r="I71" s="96"/>
      <c r="J71" s="23" cm="1">
        <f t="array" aca="1" ref="J71" ca="1">IF(ISBLANK(I71),
INDEX('Assumptions (START HERE)'!$B$23:$E$26,
MATCH(MID(CELL("filename",$A$1),FIND("]",CELL("filename",$A$1))+1,255),'Assumptions (START HERE)'!$B$23:$B$26,0),
MATCH(J$3,'Assumptions (START HERE)'!$B$23:$E$23,0)),I71)</f>
        <v>1350</v>
      </c>
      <c r="K71" s="96"/>
      <c r="L71" s="23" cm="1">
        <f t="array" aca="1" ref="L71" ca="1">IF(ISBLANK(K71),
INDEX('Assumptions (START HERE)'!$B$23:$E$26,
MATCH(MID(CELL("filename",$A$1),FIND("]",CELL("filename",$A$1))+1,255),'Assumptions (START HERE)'!$B$23:$B$26,0),
MATCH(L$3,'Assumptions (START HERE)'!$B$23:$E$23,0)),K71)</f>
        <v>1450</v>
      </c>
      <c r="M71" s="96"/>
      <c r="N71" s="23" cm="1">
        <f t="array" aca="1" ref="N71" ca="1">IF(ISBLANK(M71),
INDEX('Assumptions (START HERE)'!$B$23:$E$26,
MATCH(MID(CELL("filename",$A$1),FIND("]",CELL("filename",$A$1))+1,255),'Assumptions (START HERE)'!$B$23:$B$26,0),
MATCH(N$3,'Assumptions (START HERE)'!$B$23:$E$23,0)),M71)</f>
        <v>1550</v>
      </c>
      <c r="P71" s="23" cm="1">
        <f t="array" aca="1" ref="P71" ca="1">_xlfn.IFS($F71&lt;=P$7,0,$G71&gt;P$7,0,AND(P$7&gt;$G71,P$7&lt;$H71),$J71/12*0.5,$H71&lt;P$7,$J71/12)</f>
        <v>0</v>
      </c>
      <c r="Q71" s="23" cm="1">
        <f t="array" aca="1" ref="Q71" ca="1">_xlfn.IFS($F71&lt;=Q$7,0,$G71&gt;Q$7,0,AND(Q$7&gt;$G71,Q$7&lt;$H71),$J71/12*0.5,$H71&lt;Q$7,$J71/12)</f>
        <v>0</v>
      </c>
      <c r="R71" s="23" cm="1">
        <f t="array" aca="1" ref="R71" ca="1">_xlfn.IFS($F71&lt;=R$7,0,$G71&gt;R$7,0,AND(R$7&gt;$G71,R$7&lt;$H71),$J71/12*0.5,$H71&lt;R$7,$J71/12)</f>
        <v>0</v>
      </c>
      <c r="S71" s="23" cm="1">
        <f t="array" aca="1" ref="S71" ca="1">_xlfn.IFS($F71&lt;=S$7,0,$G71&gt;S$7,0,AND(S$7&gt;$G71,S$7&lt;$H71),$J71/12*0.5,$H71&lt;S$7,$J71/12)</f>
        <v>0</v>
      </c>
      <c r="T71" s="23" cm="1">
        <f t="array" aca="1" ref="T71" ca="1">_xlfn.IFS($F71&lt;=T$7,0,$G71&gt;T$7,0,AND(T$7&gt;$G71,T$7&lt;$H71),$J71/12*0.5,$H71&lt;T$7,$J71/12)</f>
        <v>0</v>
      </c>
      <c r="U71" s="23" cm="1">
        <f t="array" aca="1" ref="U71" ca="1">_xlfn.IFS($F71&lt;=U$7,0,$G71&gt;U$7,0,AND(U$7&gt;$G71,U$7&lt;$H71),$J71/12*0.5,$H71&lt;U$7,$J71/12)</f>
        <v>0</v>
      </c>
      <c r="V71" s="23" cm="1">
        <f t="array" aca="1" ref="V71" ca="1">_xlfn.IFS($F71&lt;=V$7,0,$G71&gt;V$7,0,AND(V$7&gt;$G71,V$7&lt;$H71),$J71/12*0.5,$H71&lt;V$7,$J71/12)</f>
        <v>0</v>
      </c>
      <c r="W71" s="23" cm="1">
        <f t="array" aca="1" ref="W71" ca="1">_xlfn.IFS($F71&lt;=W$7,0,$G71&gt;W$7,0,AND(W$7&gt;$G71,W$7&lt;$H71),$J71/12*0.5,$H71&lt;W$7,$J71/12)</f>
        <v>0</v>
      </c>
      <c r="X71" s="23" cm="1">
        <f t="array" aca="1" ref="X71" ca="1">_xlfn.IFS($F71&lt;=X$7,0,$G71&gt;X$7,0,AND(X$7&gt;$G71,X$7&lt;$H71),$J71/12*0.5,$H71&lt;X$7,$J71/12)</f>
        <v>0</v>
      </c>
      <c r="Y71" s="23" cm="1">
        <f t="array" aca="1" ref="Y71" ca="1">_xlfn.IFS($F71&lt;=Y$7,0,$G71&gt;Y$7,0,AND(Y$7&gt;$G71,Y$7&lt;$H71),$J71/12*0.5,$H71&lt;Y$7,$J71/12)</f>
        <v>0</v>
      </c>
      <c r="Z71" s="23" cm="1">
        <f t="array" aca="1" ref="Z71" ca="1">_xlfn.IFS($F71&lt;=Z$7,0,$G71&gt;Z$7,0,AND(Z$7&gt;$G71,Z$7&lt;$H71),$J71/12*0.5,$H71&lt;Z$7,$J71/12)</f>
        <v>0</v>
      </c>
      <c r="AA71" s="23" cm="1">
        <f t="array" aca="1" ref="AA71" ca="1">_xlfn.IFS($F71&lt;=AA$7,0,$G71&gt;AA$7,0,AND(AA$7&gt;$G71,AA$7&lt;$H71),$J71/12*0.5,$H71&lt;AA$7,$J71/12)</f>
        <v>0</v>
      </c>
      <c r="AB71" s="23" cm="1">
        <f t="array" aca="1" ref="AB71" ca="1">_xlfn.IFS($F71&lt;=AB$7,0,$G71&gt;AB$7,0,AND(AB$7&gt;$G71,AB$7&lt;$H71),$J71/12*0.5,$H71&lt;AB$7,$J71/12)</f>
        <v>0</v>
      </c>
      <c r="AC71" s="23" cm="1">
        <f t="array" aca="1" ref="AC71" ca="1">_xlfn.IFS($F71&lt;=AC$7,0,$G71&gt;AC$7,0,AND(AC$7&gt;$G71,AC$7&lt;$H71),$L71/12*0.5,$H71&lt;AC$7,$L71/12)</f>
        <v>0</v>
      </c>
      <c r="AD71" s="23" cm="1">
        <f t="array" aca="1" ref="AD71" ca="1">_xlfn.IFS($F71&lt;=AD$7,0,$G71&gt;AD$7,0,AND(AD$7&gt;$G71,AD$7&lt;$H71),$L71/12*0.5,$H71&lt;AD$7,$L71/12)</f>
        <v>0</v>
      </c>
      <c r="AE71" s="23" cm="1">
        <f t="array" aca="1" ref="AE71" ca="1">_xlfn.IFS($F71&lt;=AE$7,0,$G71&gt;AE$7,0,AND(AE$7&gt;$G71,AE$7&lt;$H71),$L71/12*0.5,$H71&lt;AE$7,$L71/12)</f>
        <v>0</v>
      </c>
      <c r="AF71" s="23" cm="1">
        <f t="array" aca="1" ref="AF71" ca="1">_xlfn.IFS($F71&lt;=AF$7,0,$G71&gt;AF$7,0,AND(AF$7&gt;$G71,AF$7&lt;$H71),$L71/12*0.5,$H71&lt;AF$7,$L71/12)</f>
        <v>0</v>
      </c>
      <c r="AG71" s="23" cm="1">
        <f t="array" aca="1" ref="AG71" ca="1">_xlfn.IFS($F71&lt;=AG$7,0,$G71&gt;AG$7,0,AND(AG$7&gt;$G71,AG$7&lt;$H71),$L71/12*0.5,$H71&lt;AG$7,$L71/12)</f>
        <v>0</v>
      </c>
      <c r="AH71" s="23" cm="1">
        <f t="array" aca="1" ref="AH71" ca="1">_xlfn.IFS($F71&lt;=AH$7,0,$G71&gt;AH$7,0,AND(AH$7&gt;$G71,AH$7&lt;$H71),$L71/12*0.5,$H71&lt;AH$7,$L71/12)</f>
        <v>0</v>
      </c>
      <c r="AI71" s="23" cm="1">
        <f t="array" aca="1" ref="AI71" ca="1">_xlfn.IFS($F71&lt;=AI$7,0,$G71&gt;AI$7,0,AND(AI$7&gt;$G71,AI$7&lt;$H71),$L71/12*0.5,$H71&lt;AI$7,$L71/12)</f>
        <v>0</v>
      </c>
      <c r="AJ71" s="23" cm="1">
        <f t="array" aca="1" ref="AJ71" ca="1">_xlfn.IFS($F71&lt;=AJ$7,0,$G71&gt;AJ$7,0,AND(AJ$7&gt;$G71,AJ$7&lt;$H71),$L71/12*0.5,$H71&lt;AJ$7,$L71/12)</f>
        <v>0</v>
      </c>
      <c r="AK71" s="23" cm="1">
        <f t="array" aca="1" ref="AK71" ca="1">_xlfn.IFS($F71&lt;=AK$7,0,$G71&gt;AK$7,0,AND(AK$7&gt;$G71,AK$7&lt;$H71),$L71/12*0.5,$H71&lt;AK$7,$L71/12)</f>
        <v>0</v>
      </c>
      <c r="AL71" s="23" cm="1">
        <f t="array" aca="1" ref="AL71" ca="1">_xlfn.IFS($F71&lt;=AL$7,0,$G71&gt;AL$7,0,AND(AL$7&gt;$G71,AL$7&lt;$H71),$L71/12*0.5,$H71&lt;AL$7,$L71/12)</f>
        <v>0</v>
      </c>
      <c r="AM71" s="23" cm="1">
        <f t="array" aca="1" ref="AM71" ca="1">_xlfn.IFS($F71&lt;=AM$7,0,$G71&gt;AM$7,0,AND(AM$7&gt;$G71,AM$7&lt;$H71),$L71/12*0.5,$H71&lt;AM$7,$L71/12)</f>
        <v>0</v>
      </c>
      <c r="AN71" s="23" cm="1">
        <f t="array" aca="1" ref="AN71" ca="1">_xlfn.IFS($F71&lt;=AN$7,0,$G71&gt;AN$7,0,AND(AN$7&gt;$G71,AN$7&lt;$H71),$L71/12*0.5,$H71&lt;AN$7,$L71/12)</f>
        <v>60.416666666666664</v>
      </c>
      <c r="AO71" s="23" cm="1">
        <f t="array" aca="1" ref="AO71" ca="1">_xlfn.IFS($F71&lt;=AO$7,0,$G71&gt;AO$7,0,AND(AO$7&gt;$G71,AO$7&lt;$H71),$N71/12*0.5,$H71&lt;AO$7,$N71/12)</f>
        <v>64.583333333333329</v>
      </c>
      <c r="AP71" s="23" cm="1">
        <f t="array" aca="1" ref="AP71" ca="1">_xlfn.IFS($F71&lt;=AP$7,0,$G71&gt;AP$7,0,AND(AP$7&gt;$G71,AP$7&lt;$H71),$N71/12*0.5,$H71&lt;AP$7,$N71/12)</f>
        <v>64.583333333333329</v>
      </c>
      <c r="AQ71" s="23" cm="1">
        <f t="array" aca="1" ref="AQ71" ca="1">_xlfn.IFS($F71&lt;=AQ$7,0,$G71&gt;AQ$7,0,AND(AQ$7&gt;$G71,AQ$7&lt;$H71),$N71/12*0.5,$H71&lt;AQ$7,$N71/12)</f>
        <v>129.16666666666666</v>
      </c>
      <c r="AR71" s="23" cm="1">
        <f t="array" aca="1" ref="AR71" ca="1">_xlfn.IFS($F71&lt;=AR$7,0,$G71&gt;AR$7,0,AND(AR$7&gt;$G71,AR$7&lt;$H71),$N71/12*0.5,$H71&lt;AR$7,$N71/12)</f>
        <v>129.16666666666666</v>
      </c>
      <c r="AS71" s="23" cm="1">
        <f t="array" aca="1" ref="AS71" ca="1">_xlfn.IFS($F71&lt;=AS$7,0,$G71&gt;AS$7,0,AND(AS$7&gt;$G71,AS$7&lt;$H71),$N71/12*0.5,$H71&lt;AS$7,$N71/12)</f>
        <v>129.16666666666666</v>
      </c>
      <c r="AT71" s="23" cm="1">
        <f t="array" aca="1" ref="AT71" ca="1">_xlfn.IFS($F71&lt;=AT$7,0,$G71&gt;AT$7,0,AND(AT$7&gt;$G71,AT$7&lt;$H71),$N71/12*0.5,$H71&lt;AT$7,$N71/12)</f>
        <v>129.16666666666666</v>
      </c>
      <c r="AU71" s="23" cm="1">
        <f t="array" aca="1" ref="AU71" ca="1">_xlfn.IFS($F71&lt;=AU$7,0,$G71&gt;AU$7,0,AND(AU$7&gt;$G71,AU$7&lt;$H71),$N71/12*0.5,$H71&lt;AU$7,$N71/12)</f>
        <v>129.16666666666666</v>
      </c>
      <c r="AV71" s="23" cm="1">
        <f t="array" aca="1" ref="AV71" ca="1">_xlfn.IFS($F71&lt;=AV$7,0,$G71&gt;AV$7,0,AND(AV$7&gt;$G71,AV$7&lt;$H71),$N71/12*0.5,$H71&lt;AV$7,$N71/12)</f>
        <v>129.16666666666666</v>
      </c>
      <c r="AW71" s="23" cm="1">
        <f t="array" aca="1" ref="AW71" ca="1">_xlfn.IFS($F71&lt;=AW$7,0,$G71&gt;AW$7,0,AND(AW$7&gt;$G71,AW$7&lt;$H71),$N71/12*0.5,$H71&lt;AW$7,$N71/12)</f>
        <v>129.16666666666666</v>
      </c>
      <c r="AX71" s="23" cm="1">
        <f t="array" aca="1" ref="AX71" ca="1">_xlfn.IFS($F71&lt;=AX$7,0,$G71&gt;AX$7,0,AND(AX$7&gt;$G71,AX$7&lt;$H71),$N71/12*0.5,$H71&lt;AX$7,$N71/12)</f>
        <v>129.16666666666666</v>
      </c>
      <c r="AY71" s="23" cm="1">
        <f t="array" aca="1" ref="AY71" ca="1">_xlfn.IFS($F71&lt;=AY$7,0,$G71&gt;AY$7,0,AND(AY$7&gt;$G71,AY$7&lt;$H71),$N71/12*0.5,$H71&lt;AY$7,$N71/12)</f>
        <v>129.16666666666666</v>
      </c>
    </row>
    <row r="72" spans="1:51" ht="13" x14ac:dyDescent="0.15">
      <c r="A72" s="47"/>
      <c r="B72" s="87">
        <v>65</v>
      </c>
      <c r="C72" s="92" t="s">
        <v>30</v>
      </c>
      <c r="D72" s="93" t="s">
        <v>18</v>
      </c>
      <c r="E72" s="112">
        <v>46218</v>
      </c>
      <c r="F72" s="112" t="s">
        <v>7</v>
      </c>
      <c r="G72" s="21">
        <f>E72+'Assumptions (START HERE)'!$C$17</f>
        <v>46398</v>
      </c>
      <c r="H72" s="21">
        <f>E72+'Assumptions (START HERE)'!$C$18</f>
        <v>46488</v>
      </c>
      <c r="I72" s="96"/>
      <c r="J72" s="23" cm="1">
        <f t="array" aca="1" ref="J72" ca="1">IF(ISBLANK(I72),
INDEX('Assumptions (START HERE)'!$B$23:$E$26,
MATCH(MID(CELL("filename",$A$1),FIND("]",CELL("filename",$A$1))+1,255),'Assumptions (START HERE)'!$B$23:$B$26,0),
MATCH(J$3,'Assumptions (START HERE)'!$B$23:$E$23,0)),I72)</f>
        <v>1350</v>
      </c>
      <c r="K72" s="96"/>
      <c r="L72" s="23" cm="1">
        <f t="array" aca="1" ref="L72" ca="1">IF(ISBLANK(K72),
INDEX('Assumptions (START HERE)'!$B$23:$E$26,
MATCH(MID(CELL("filename",$A$1),FIND("]",CELL("filename",$A$1))+1,255),'Assumptions (START HERE)'!$B$23:$B$26,0),
MATCH(L$3,'Assumptions (START HERE)'!$B$23:$E$23,0)),K72)</f>
        <v>1450</v>
      </c>
      <c r="M72" s="96"/>
      <c r="N72" s="23" cm="1">
        <f t="array" aca="1" ref="N72" ca="1">IF(ISBLANK(M72),
INDEX('Assumptions (START HERE)'!$B$23:$E$26,
MATCH(MID(CELL("filename",$A$1),FIND("]",CELL("filename",$A$1))+1,255),'Assumptions (START HERE)'!$B$23:$B$26,0),
MATCH(N$3,'Assumptions (START HERE)'!$B$23:$E$23,0)),M72)</f>
        <v>1550</v>
      </c>
      <c r="P72" s="23" cm="1">
        <f t="array" aca="1" ref="P72" ca="1">_xlfn.IFS($F72&lt;=P$7,0,$G72&gt;P$7,0,AND(P$7&gt;$G72,P$7&lt;$H72),$J72/12*0.5,$H72&lt;P$7,$J72/12)</f>
        <v>0</v>
      </c>
      <c r="Q72" s="23" cm="1">
        <f t="array" aca="1" ref="Q72" ca="1">_xlfn.IFS($F72&lt;=Q$7,0,$G72&gt;Q$7,0,AND(Q$7&gt;$G72,Q$7&lt;$H72),$J72/12*0.5,$H72&lt;Q$7,$J72/12)</f>
        <v>0</v>
      </c>
      <c r="R72" s="23" cm="1">
        <f t="array" aca="1" ref="R72" ca="1">_xlfn.IFS($F72&lt;=R$7,0,$G72&gt;R$7,0,AND(R$7&gt;$G72,R$7&lt;$H72),$J72/12*0.5,$H72&lt;R$7,$J72/12)</f>
        <v>0</v>
      </c>
      <c r="S72" s="23" cm="1">
        <f t="array" aca="1" ref="S72" ca="1">_xlfn.IFS($F72&lt;=S$7,0,$G72&gt;S$7,0,AND(S$7&gt;$G72,S$7&lt;$H72),$J72/12*0.5,$H72&lt;S$7,$J72/12)</f>
        <v>0</v>
      </c>
      <c r="T72" s="23" cm="1">
        <f t="array" aca="1" ref="T72" ca="1">_xlfn.IFS($F72&lt;=T$7,0,$G72&gt;T$7,0,AND(T$7&gt;$G72,T$7&lt;$H72),$J72/12*0.5,$H72&lt;T$7,$J72/12)</f>
        <v>0</v>
      </c>
      <c r="U72" s="23" cm="1">
        <f t="array" aca="1" ref="U72" ca="1">_xlfn.IFS($F72&lt;=U$7,0,$G72&gt;U$7,0,AND(U$7&gt;$G72,U$7&lt;$H72),$J72/12*0.5,$H72&lt;U$7,$J72/12)</f>
        <v>0</v>
      </c>
      <c r="V72" s="23" cm="1">
        <f t="array" aca="1" ref="V72" ca="1">_xlfn.IFS($F72&lt;=V$7,0,$G72&gt;V$7,0,AND(V$7&gt;$G72,V$7&lt;$H72),$J72/12*0.5,$H72&lt;V$7,$J72/12)</f>
        <v>0</v>
      </c>
      <c r="W72" s="23" cm="1">
        <f t="array" aca="1" ref="W72" ca="1">_xlfn.IFS($F72&lt;=W$7,0,$G72&gt;W$7,0,AND(W$7&gt;$G72,W$7&lt;$H72),$J72/12*0.5,$H72&lt;W$7,$J72/12)</f>
        <v>0</v>
      </c>
      <c r="X72" s="23" cm="1">
        <f t="array" aca="1" ref="X72" ca="1">_xlfn.IFS($F72&lt;=X$7,0,$G72&gt;X$7,0,AND(X$7&gt;$G72,X$7&lt;$H72),$J72/12*0.5,$H72&lt;X$7,$J72/12)</f>
        <v>0</v>
      </c>
      <c r="Y72" s="23" cm="1">
        <f t="array" aca="1" ref="Y72" ca="1">_xlfn.IFS($F72&lt;=Y$7,0,$G72&gt;Y$7,0,AND(Y$7&gt;$G72,Y$7&lt;$H72),$J72/12*0.5,$H72&lt;Y$7,$J72/12)</f>
        <v>0</v>
      </c>
      <c r="Z72" s="23" cm="1">
        <f t="array" aca="1" ref="Z72" ca="1">_xlfn.IFS($F72&lt;=Z$7,0,$G72&gt;Z$7,0,AND(Z$7&gt;$G72,Z$7&lt;$H72),$J72/12*0.5,$H72&lt;Z$7,$J72/12)</f>
        <v>0</v>
      </c>
      <c r="AA72" s="23" cm="1">
        <f t="array" aca="1" ref="AA72" ca="1">_xlfn.IFS($F72&lt;=AA$7,0,$G72&gt;AA$7,0,AND(AA$7&gt;$G72,AA$7&lt;$H72),$J72/12*0.5,$H72&lt;AA$7,$J72/12)</f>
        <v>0</v>
      </c>
      <c r="AB72" s="23" cm="1">
        <f t="array" aca="1" ref="AB72" ca="1">_xlfn.IFS($F72&lt;=AB$7,0,$G72&gt;AB$7,0,AND(AB$7&gt;$G72,AB$7&lt;$H72),$J72/12*0.5,$H72&lt;AB$7,$J72/12)</f>
        <v>0</v>
      </c>
      <c r="AC72" s="23" cm="1">
        <f t="array" aca="1" ref="AC72" ca="1">_xlfn.IFS($F72&lt;=AC$7,0,$G72&gt;AC$7,0,AND(AC$7&gt;$G72,AC$7&lt;$H72),$L72/12*0.5,$H72&lt;AC$7,$L72/12)</f>
        <v>0</v>
      </c>
      <c r="AD72" s="23" cm="1">
        <f t="array" aca="1" ref="AD72" ca="1">_xlfn.IFS($F72&lt;=AD$7,0,$G72&gt;AD$7,0,AND(AD$7&gt;$G72,AD$7&lt;$H72),$L72/12*0.5,$H72&lt;AD$7,$L72/12)</f>
        <v>0</v>
      </c>
      <c r="AE72" s="23" cm="1">
        <f t="array" aca="1" ref="AE72" ca="1">_xlfn.IFS($F72&lt;=AE$7,0,$G72&gt;AE$7,0,AND(AE$7&gt;$G72,AE$7&lt;$H72),$L72/12*0.5,$H72&lt;AE$7,$L72/12)</f>
        <v>0</v>
      </c>
      <c r="AF72" s="23" cm="1">
        <f t="array" aca="1" ref="AF72" ca="1">_xlfn.IFS($F72&lt;=AF$7,0,$G72&gt;AF$7,0,AND(AF$7&gt;$G72,AF$7&lt;$H72),$L72/12*0.5,$H72&lt;AF$7,$L72/12)</f>
        <v>0</v>
      </c>
      <c r="AG72" s="23" cm="1">
        <f t="array" aca="1" ref="AG72" ca="1">_xlfn.IFS($F72&lt;=AG$7,0,$G72&gt;AG$7,0,AND(AG$7&gt;$G72,AG$7&lt;$H72),$L72/12*0.5,$H72&lt;AG$7,$L72/12)</f>
        <v>0</v>
      </c>
      <c r="AH72" s="23" cm="1">
        <f t="array" aca="1" ref="AH72" ca="1">_xlfn.IFS($F72&lt;=AH$7,0,$G72&gt;AH$7,0,AND(AH$7&gt;$G72,AH$7&lt;$H72),$L72/12*0.5,$H72&lt;AH$7,$L72/12)</f>
        <v>0</v>
      </c>
      <c r="AI72" s="23" cm="1">
        <f t="array" aca="1" ref="AI72" ca="1">_xlfn.IFS($F72&lt;=AI$7,0,$G72&gt;AI$7,0,AND(AI$7&gt;$G72,AI$7&lt;$H72),$L72/12*0.5,$H72&lt;AI$7,$L72/12)</f>
        <v>0</v>
      </c>
      <c r="AJ72" s="23" cm="1">
        <f t="array" aca="1" ref="AJ72" ca="1">_xlfn.IFS($F72&lt;=AJ$7,0,$G72&gt;AJ$7,0,AND(AJ$7&gt;$G72,AJ$7&lt;$H72),$L72/12*0.5,$H72&lt;AJ$7,$L72/12)</f>
        <v>0</v>
      </c>
      <c r="AK72" s="23" cm="1">
        <f t="array" aca="1" ref="AK72" ca="1">_xlfn.IFS($F72&lt;=AK$7,0,$G72&gt;AK$7,0,AND(AK$7&gt;$G72,AK$7&lt;$H72),$L72/12*0.5,$H72&lt;AK$7,$L72/12)</f>
        <v>0</v>
      </c>
      <c r="AL72" s="23" cm="1">
        <f t="array" aca="1" ref="AL72" ca="1">_xlfn.IFS($F72&lt;=AL$7,0,$G72&gt;AL$7,0,AND(AL$7&gt;$G72,AL$7&lt;$H72),$L72/12*0.5,$H72&lt;AL$7,$L72/12)</f>
        <v>0</v>
      </c>
      <c r="AM72" s="23" cm="1">
        <f t="array" aca="1" ref="AM72" ca="1">_xlfn.IFS($F72&lt;=AM$7,0,$G72&gt;AM$7,0,AND(AM$7&gt;$G72,AM$7&lt;$H72),$L72/12*0.5,$H72&lt;AM$7,$L72/12)</f>
        <v>0</v>
      </c>
      <c r="AN72" s="23" cm="1">
        <f t="array" aca="1" ref="AN72" ca="1">_xlfn.IFS($F72&lt;=AN$7,0,$G72&gt;AN$7,0,AND(AN$7&gt;$G72,AN$7&lt;$H72),$L72/12*0.5,$H72&lt;AN$7,$L72/12)</f>
        <v>0</v>
      </c>
      <c r="AO72" s="23" cm="1">
        <f t="array" aca="1" ref="AO72" ca="1">_xlfn.IFS($F72&lt;=AO$7,0,$G72&gt;AO$7,0,AND(AO$7&gt;$G72,AO$7&lt;$H72),$N72/12*0.5,$H72&lt;AO$7,$N72/12)</f>
        <v>64.583333333333329</v>
      </c>
      <c r="AP72" s="23" cm="1">
        <f t="array" aca="1" ref="AP72" ca="1">_xlfn.IFS($F72&lt;=AP$7,0,$G72&gt;AP$7,0,AND(AP$7&gt;$G72,AP$7&lt;$H72),$N72/12*0.5,$H72&lt;AP$7,$N72/12)</f>
        <v>64.583333333333329</v>
      </c>
      <c r="AQ72" s="23" cm="1">
        <f t="array" aca="1" ref="AQ72" ca="1">_xlfn.IFS($F72&lt;=AQ$7,0,$G72&gt;AQ$7,0,AND(AQ$7&gt;$G72,AQ$7&lt;$H72),$N72/12*0.5,$H72&lt;AQ$7,$N72/12)</f>
        <v>64.583333333333329</v>
      </c>
      <c r="AR72" s="23" cm="1">
        <f t="array" aca="1" ref="AR72" ca="1">_xlfn.IFS($F72&lt;=AR$7,0,$G72&gt;AR$7,0,AND(AR$7&gt;$G72,AR$7&lt;$H72),$N72/12*0.5,$H72&lt;AR$7,$N72/12)</f>
        <v>129.16666666666666</v>
      </c>
      <c r="AS72" s="23" cm="1">
        <f t="array" aca="1" ref="AS72" ca="1">_xlfn.IFS($F72&lt;=AS$7,0,$G72&gt;AS$7,0,AND(AS$7&gt;$G72,AS$7&lt;$H72),$N72/12*0.5,$H72&lt;AS$7,$N72/12)</f>
        <v>129.16666666666666</v>
      </c>
      <c r="AT72" s="23" cm="1">
        <f t="array" aca="1" ref="AT72" ca="1">_xlfn.IFS($F72&lt;=AT$7,0,$G72&gt;AT$7,0,AND(AT$7&gt;$G72,AT$7&lt;$H72),$N72/12*0.5,$H72&lt;AT$7,$N72/12)</f>
        <v>129.16666666666666</v>
      </c>
      <c r="AU72" s="23" cm="1">
        <f t="array" aca="1" ref="AU72" ca="1">_xlfn.IFS($F72&lt;=AU$7,0,$G72&gt;AU$7,0,AND(AU$7&gt;$G72,AU$7&lt;$H72),$N72/12*0.5,$H72&lt;AU$7,$N72/12)</f>
        <v>129.16666666666666</v>
      </c>
      <c r="AV72" s="23" cm="1">
        <f t="array" aca="1" ref="AV72" ca="1">_xlfn.IFS($F72&lt;=AV$7,0,$G72&gt;AV$7,0,AND(AV$7&gt;$G72,AV$7&lt;$H72),$N72/12*0.5,$H72&lt;AV$7,$N72/12)</f>
        <v>129.16666666666666</v>
      </c>
      <c r="AW72" s="23" cm="1">
        <f t="array" aca="1" ref="AW72" ca="1">_xlfn.IFS($F72&lt;=AW$7,0,$G72&gt;AW$7,0,AND(AW$7&gt;$G72,AW$7&lt;$H72),$N72/12*0.5,$H72&lt;AW$7,$N72/12)</f>
        <v>129.16666666666666</v>
      </c>
      <c r="AX72" s="23" cm="1">
        <f t="array" aca="1" ref="AX72" ca="1">_xlfn.IFS($F72&lt;=AX$7,0,$G72&gt;AX$7,0,AND(AX$7&gt;$G72,AX$7&lt;$H72),$N72/12*0.5,$H72&lt;AX$7,$N72/12)</f>
        <v>129.16666666666666</v>
      </c>
      <c r="AY72" s="23" cm="1">
        <f t="array" aca="1" ref="AY72" ca="1">_xlfn.IFS($F72&lt;=AY$7,0,$G72&gt;AY$7,0,AND(AY$7&gt;$G72,AY$7&lt;$H72),$N72/12*0.5,$H72&lt;AY$7,$N72/12)</f>
        <v>129.16666666666666</v>
      </c>
    </row>
    <row r="73" spans="1:51" ht="13" x14ac:dyDescent="0.15">
      <c r="A73" s="47"/>
      <c r="B73" s="87">
        <v>66</v>
      </c>
      <c r="C73" s="92" t="s">
        <v>30</v>
      </c>
      <c r="D73" s="93" t="s">
        <v>18</v>
      </c>
      <c r="E73" s="112">
        <v>46218</v>
      </c>
      <c r="F73" s="112" t="s">
        <v>7</v>
      </c>
      <c r="G73" s="21">
        <f>E73+'Assumptions (START HERE)'!$C$17</f>
        <v>46398</v>
      </c>
      <c r="H73" s="21">
        <f>E73+'Assumptions (START HERE)'!$C$18</f>
        <v>46488</v>
      </c>
      <c r="I73" s="96"/>
      <c r="J73" s="23" cm="1">
        <f t="array" aca="1" ref="J73" ca="1">IF(ISBLANK(I73),
INDEX('Assumptions (START HERE)'!$B$23:$E$26,
MATCH(MID(CELL("filename",$A$1),FIND("]",CELL("filename",$A$1))+1,255),'Assumptions (START HERE)'!$B$23:$B$26,0),
MATCH(J$3,'Assumptions (START HERE)'!$B$23:$E$23,0)),I73)</f>
        <v>1350</v>
      </c>
      <c r="K73" s="96"/>
      <c r="L73" s="23" cm="1">
        <f t="array" aca="1" ref="L73" ca="1">IF(ISBLANK(K73),
INDEX('Assumptions (START HERE)'!$B$23:$E$26,
MATCH(MID(CELL("filename",$A$1),FIND("]",CELL("filename",$A$1))+1,255),'Assumptions (START HERE)'!$B$23:$B$26,0),
MATCH(L$3,'Assumptions (START HERE)'!$B$23:$E$23,0)),K73)</f>
        <v>1450</v>
      </c>
      <c r="M73" s="96"/>
      <c r="N73" s="23" cm="1">
        <f t="array" aca="1" ref="N73" ca="1">IF(ISBLANK(M73),
INDEX('Assumptions (START HERE)'!$B$23:$E$26,
MATCH(MID(CELL("filename",$A$1),FIND("]",CELL("filename",$A$1))+1,255),'Assumptions (START HERE)'!$B$23:$B$26,0),
MATCH(N$3,'Assumptions (START HERE)'!$B$23:$E$23,0)),M73)</f>
        <v>1550</v>
      </c>
      <c r="P73" s="23" cm="1">
        <f t="array" aca="1" ref="P73" ca="1">_xlfn.IFS($F73&lt;=P$7,0,$G73&gt;P$7,0,AND(P$7&gt;$G73,P$7&lt;$H73),$J73/12*0.5,$H73&lt;P$7,$J73/12)</f>
        <v>0</v>
      </c>
      <c r="Q73" s="23" cm="1">
        <f t="array" aca="1" ref="Q73" ca="1">_xlfn.IFS($F73&lt;=Q$7,0,$G73&gt;Q$7,0,AND(Q$7&gt;$G73,Q$7&lt;$H73),$J73/12*0.5,$H73&lt;Q$7,$J73/12)</f>
        <v>0</v>
      </c>
      <c r="R73" s="23" cm="1">
        <f t="array" aca="1" ref="R73" ca="1">_xlfn.IFS($F73&lt;=R$7,0,$G73&gt;R$7,0,AND(R$7&gt;$G73,R$7&lt;$H73),$J73/12*0.5,$H73&lt;R$7,$J73/12)</f>
        <v>0</v>
      </c>
      <c r="S73" s="23" cm="1">
        <f t="array" aca="1" ref="S73" ca="1">_xlfn.IFS($F73&lt;=S$7,0,$G73&gt;S$7,0,AND(S$7&gt;$G73,S$7&lt;$H73),$J73/12*0.5,$H73&lt;S$7,$J73/12)</f>
        <v>0</v>
      </c>
      <c r="T73" s="23" cm="1">
        <f t="array" aca="1" ref="T73" ca="1">_xlfn.IFS($F73&lt;=T$7,0,$G73&gt;T$7,0,AND(T$7&gt;$G73,T$7&lt;$H73),$J73/12*0.5,$H73&lt;T$7,$J73/12)</f>
        <v>0</v>
      </c>
      <c r="U73" s="23" cm="1">
        <f t="array" aca="1" ref="U73" ca="1">_xlfn.IFS($F73&lt;=U$7,0,$G73&gt;U$7,0,AND(U$7&gt;$G73,U$7&lt;$H73),$J73/12*0.5,$H73&lt;U$7,$J73/12)</f>
        <v>0</v>
      </c>
      <c r="V73" s="23" cm="1">
        <f t="array" aca="1" ref="V73" ca="1">_xlfn.IFS($F73&lt;=V$7,0,$G73&gt;V$7,0,AND(V$7&gt;$G73,V$7&lt;$H73),$J73/12*0.5,$H73&lt;V$7,$J73/12)</f>
        <v>0</v>
      </c>
      <c r="W73" s="23" cm="1">
        <f t="array" aca="1" ref="W73" ca="1">_xlfn.IFS($F73&lt;=W$7,0,$G73&gt;W$7,0,AND(W$7&gt;$G73,W$7&lt;$H73),$J73/12*0.5,$H73&lt;W$7,$J73/12)</f>
        <v>0</v>
      </c>
      <c r="X73" s="23" cm="1">
        <f t="array" aca="1" ref="X73" ca="1">_xlfn.IFS($F73&lt;=X$7,0,$G73&gt;X$7,0,AND(X$7&gt;$G73,X$7&lt;$H73),$J73/12*0.5,$H73&lt;X$7,$J73/12)</f>
        <v>0</v>
      </c>
      <c r="Y73" s="23" cm="1">
        <f t="array" aca="1" ref="Y73" ca="1">_xlfn.IFS($F73&lt;=Y$7,0,$G73&gt;Y$7,0,AND(Y$7&gt;$G73,Y$7&lt;$H73),$J73/12*0.5,$H73&lt;Y$7,$J73/12)</f>
        <v>0</v>
      </c>
      <c r="Z73" s="23" cm="1">
        <f t="array" aca="1" ref="Z73" ca="1">_xlfn.IFS($F73&lt;=Z$7,0,$G73&gt;Z$7,0,AND(Z$7&gt;$G73,Z$7&lt;$H73),$J73/12*0.5,$H73&lt;Z$7,$J73/12)</f>
        <v>0</v>
      </c>
      <c r="AA73" s="23" cm="1">
        <f t="array" aca="1" ref="AA73" ca="1">_xlfn.IFS($F73&lt;=AA$7,0,$G73&gt;AA$7,0,AND(AA$7&gt;$G73,AA$7&lt;$H73),$J73/12*0.5,$H73&lt;AA$7,$J73/12)</f>
        <v>0</v>
      </c>
      <c r="AB73" s="23" cm="1">
        <f t="array" aca="1" ref="AB73" ca="1">_xlfn.IFS($F73&lt;=AB$7,0,$G73&gt;AB$7,0,AND(AB$7&gt;$G73,AB$7&lt;$H73),$J73/12*0.5,$H73&lt;AB$7,$J73/12)</f>
        <v>0</v>
      </c>
      <c r="AC73" s="23" cm="1">
        <f t="array" aca="1" ref="AC73" ca="1">_xlfn.IFS($F73&lt;=AC$7,0,$G73&gt;AC$7,0,AND(AC$7&gt;$G73,AC$7&lt;$H73),$L73/12*0.5,$H73&lt;AC$7,$L73/12)</f>
        <v>0</v>
      </c>
      <c r="AD73" s="23" cm="1">
        <f t="array" aca="1" ref="AD73" ca="1">_xlfn.IFS($F73&lt;=AD$7,0,$G73&gt;AD$7,0,AND(AD$7&gt;$G73,AD$7&lt;$H73),$L73/12*0.5,$H73&lt;AD$7,$L73/12)</f>
        <v>0</v>
      </c>
      <c r="AE73" s="23" cm="1">
        <f t="array" aca="1" ref="AE73" ca="1">_xlfn.IFS($F73&lt;=AE$7,0,$G73&gt;AE$7,0,AND(AE$7&gt;$G73,AE$7&lt;$H73),$L73/12*0.5,$H73&lt;AE$7,$L73/12)</f>
        <v>0</v>
      </c>
      <c r="AF73" s="23" cm="1">
        <f t="array" aca="1" ref="AF73" ca="1">_xlfn.IFS($F73&lt;=AF$7,0,$G73&gt;AF$7,0,AND(AF$7&gt;$G73,AF$7&lt;$H73),$L73/12*0.5,$H73&lt;AF$7,$L73/12)</f>
        <v>0</v>
      </c>
      <c r="AG73" s="23" cm="1">
        <f t="array" aca="1" ref="AG73" ca="1">_xlfn.IFS($F73&lt;=AG$7,0,$G73&gt;AG$7,0,AND(AG$7&gt;$G73,AG$7&lt;$H73),$L73/12*0.5,$H73&lt;AG$7,$L73/12)</f>
        <v>0</v>
      </c>
      <c r="AH73" s="23" cm="1">
        <f t="array" aca="1" ref="AH73" ca="1">_xlfn.IFS($F73&lt;=AH$7,0,$G73&gt;AH$7,0,AND(AH$7&gt;$G73,AH$7&lt;$H73),$L73/12*0.5,$H73&lt;AH$7,$L73/12)</f>
        <v>0</v>
      </c>
      <c r="AI73" s="23" cm="1">
        <f t="array" aca="1" ref="AI73" ca="1">_xlfn.IFS($F73&lt;=AI$7,0,$G73&gt;AI$7,0,AND(AI$7&gt;$G73,AI$7&lt;$H73),$L73/12*0.5,$H73&lt;AI$7,$L73/12)</f>
        <v>0</v>
      </c>
      <c r="AJ73" s="23" cm="1">
        <f t="array" aca="1" ref="AJ73" ca="1">_xlfn.IFS($F73&lt;=AJ$7,0,$G73&gt;AJ$7,0,AND(AJ$7&gt;$G73,AJ$7&lt;$H73),$L73/12*0.5,$H73&lt;AJ$7,$L73/12)</f>
        <v>0</v>
      </c>
      <c r="AK73" s="23" cm="1">
        <f t="array" aca="1" ref="AK73" ca="1">_xlfn.IFS($F73&lt;=AK$7,0,$G73&gt;AK$7,0,AND(AK$7&gt;$G73,AK$7&lt;$H73),$L73/12*0.5,$H73&lt;AK$7,$L73/12)</f>
        <v>0</v>
      </c>
      <c r="AL73" s="23" cm="1">
        <f t="array" aca="1" ref="AL73" ca="1">_xlfn.IFS($F73&lt;=AL$7,0,$G73&gt;AL$7,0,AND(AL$7&gt;$G73,AL$7&lt;$H73),$L73/12*0.5,$H73&lt;AL$7,$L73/12)</f>
        <v>0</v>
      </c>
      <c r="AM73" s="23" cm="1">
        <f t="array" aca="1" ref="AM73" ca="1">_xlfn.IFS($F73&lt;=AM$7,0,$G73&gt;AM$7,0,AND(AM$7&gt;$G73,AM$7&lt;$H73),$L73/12*0.5,$H73&lt;AM$7,$L73/12)</f>
        <v>0</v>
      </c>
      <c r="AN73" s="23" cm="1">
        <f t="array" aca="1" ref="AN73" ca="1">_xlfn.IFS($F73&lt;=AN$7,0,$G73&gt;AN$7,0,AND(AN$7&gt;$G73,AN$7&lt;$H73),$L73/12*0.5,$H73&lt;AN$7,$L73/12)</f>
        <v>0</v>
      </c>
      <c r="AO73" s="23" cm="1">
        <f t="array" aca="1" ref="AO73" ca="1">_xlfn.IFS($F73&lt;=AO$7,0,$G73&gt;AO$7,0,AND(AO$7&gt;$G73,AO$7&lt;$H73),$N73/12*0.5,$H73&lt;AO$7,$N73/12)</f>
        <v>64.583333333333329</v>
      </c>
      <c r="AP73" s="23" cm="1">
        <f t="array" aca="1" ref="AP73" ca="1">_xlfn.IFS($F73&lt;=AP$7,0,$G73&gt;AP$7,0,AND(AP$7&gt;$G73,AP$7&lt;$H73),$N73/12*0.5,$H73&lt;AP$7,$N73/12)</f>
        <v>64.583333333333329</v>
      </c>
      <c r="AQ73" s="23" cm="1">
        <f t="array" aca="1" ref="AQ73" ca="1">_xlfn.IFS($F73&lt;=AQ$7,0,$G73&gt;AQ$7,0,AND(AQ$7&gt;$G73,AQ$7&lt;$H73),$N73/12*0.5,$H73&lt;AQ$7,$N73/12)</f>
        <v>64.583333333333329</v>
      </c>
      <c r="AR73" s="23" cm="1">
        <f t="array" aca="1" ref="AR73" ca="1">_xlfn.IFS($F73&lt;=AR$7,0,$G73&gt;AR$7,0,AND(AR$7&gt;$G73,AR$7&lt;$H73),$N73/12*0.5,$H73&lt;AR$7,$N73/12)</f>
        <v>129.16666666666666</v>
      </c>
      <c r="AS73" s="23" cm="1">
        <f t="array" aca="1" ref="AS73" ca="1">_xlfn.IFS($F73&lt;=AS$7,0,$G73&gt;AS$7,0,AND(AS$7&gt;$G73,AS$7&lt;$H73),$N73/12*0.5,$H73&lt;AS$7,$N73/12)</f>
        <v>129.16666666666666</v>
      </c>
      <c r="AT73" s="23" cm="1">
        <f t="array" aca="1" ref="AT73" ca="1">_xlfn.IFS($F73&lt;=AT$7,0,$G73&gt;AT$7,0,AND(AT$7&gt;$G73,AT$7&lt;$H73),$N73/12*0.5,$H73&lt;AT$7,$N73/12)</f>
        <v>129.16666666666666</v>
      </c>
      <c r="AU73" s="23" cm="1">
        <f t="array" aca="1" ref="AU73" ca="1">_xlfn.IFS($F73&lt;=AU$7,0,$G73&gt;AU$7,0,AND(AU$7&gt;$G73,AU$7&lt;$H73),$N73/12*0.5,$H73&lt;AU$7,$N73/12)</f>
        <v>129.16666666666666</v>
      </c>
      <c r="AV73" s="23" cm="1">
        <f t="array" aca="1" ref="AV73" ca="1">_xlfn.IFS($F73&lt;=AV$7,0,$G73&gt;AV$7,0,AND(AV$7&gt;$G73,AV$7&lt;$H73),$N73/12*0.5,$H73&lt;AV$7,$N73/12)</f>
        <v>129.16666666666666</v>
      </c>
      <c r="AW73" s="23" cm="1">
        <f t="array" aca="1" ref="AW73" ca="1">_xlfn.IFS($F73&lt;=AW$7,0,$G73&gt;AW$7,0,AND(AW$7&gt;$G73,AW$7&lt;$H73),$N73/12*0.5,$H73&lt;AW$7,$N73/12)</f>
        <v>129.16666666666666</v>
      </c>
      <c r="AX73" s="23" cm="1">
        <f t="array" aca="1" ref="AX73" ca="1">_xlfn.IFS($F73&lt;=AX$7,0,$G73&gt;AX$7,0,AND(AX$7&gt;$G73,AX$7&lt;$H73),$N73/12*0.5,$H73&lt;AX$7,$N73/12)</f>
        <v>129.16666666666666</v>
      </c>
      <c r="AY73" s="23" cm="1">
        <f t="array" aca="1" ref="AY73" ca="1">_xlfn.IFS($F73&lt;=AY$7,0,$G73&gt;AY$7,0,AND(AY$7&gt;$G73,AY$7&lt;$H73),$N73/12*0.5,$H73&lt;AY$7,$N73/12)</f>
        <v>129.16666666666666</v>
      </c>
    </row>
    <row r="74" spans="1:51" ht="13" x14ac:dyDescent="0.15">
      <c r="A74" s="47"/>
      <c r="B74" s="87">
        <v>67</v>
      </c>
      <c r="C74" s="92" t="s">
        <v>30</v>
      </c>
      <c r="D74" s="93" t="s">
        <v>16</v>
      </c>
      <c r="E74" s="112">
        <v>46249</v>
      </c>
      <c r="F74" s="112" t="s">
        <v>7</v>
      </c>
      <c r="G74" s="21">
        <f>E74+'Assumptions (START HERE)'!$C$17</f>
        <v>46429</v>
      </c>
      <c r="H74" s="21">
        <f>E74+'Assumptions (START HERE)'!$C$18</f>
        <v>46519</v>
      </c>
      <c r="I74" s="96"/>
      <c r="J74" s="23" cm="1">
        <f t="array" aca="1" ref="J74" ca="1">IF(ISBLANK(I74),
INDEX('Assumptions (START HERE)'!$B$23:$E$26,
MATCH(MID(CELL("filename",$A$1),FIND("]",CELL("filename",$A$1))+1,255),'Assumptions (START HERE)'!$B$23:$B$26,0),
MATCH(J$3,'Assumptions (START HERE)'!$B$23:$E$23,0)),I74)</f>
        <v>1350</v>
      </c>
      <c r="K74" s="96"/>
      <c r="L74" s="23" cm="1">
        <f t="array" aca="1" ref="L74" ca="1">IF(ISBLANK(K74),
INDEX('Assumptions (START HERE)'!$B$23:$E$26,
MATCH(MID(CELL("filename",$A$1),FIND("]",CELL("filename",$A$1))+1,255),'Assumptions (START HERE)'!$B$23:$B$26,0),
MATCH(L$3,'Assumptions (START HERE)'!$B$23:$E$23,0)),K74)</f>
        <v>1450</v>
      </c>
      <c r="M74" s="96"/>
      <c r="N74" s="23" cm="1">
        <f t="array" aca="1" ref="N74" ca="1">IF(ISBLANK(M74),
INDEX('Assumptions (START HERE)'!$B$23:$E$26,
MATCH(MID(CELL("filename",$A$1),FIND("]",CELL("filename",$A$1))+1,255),'Assumptions (START HERE)'!$B$23:$B$26,0),
MATCH(N$3,'Assumptions (START HERE)'!$B$23:$E$23,0)),M74)</f>
        <v>1550</v>
      </c>
      <c r="P74" s="23" cm="1">
        <f t="array" aca="1" ref="P74" ca="1">_xlfn.IFS($F74&lt;=P$7,0,$G74&gt;P$7,0,AND(P$7&gt;$G74,P$7&lt;$H74),$J74/12*0.5,$H74&lt;P$7,$J74/12)</f>
        <v>0</v>
      </c>
      <c r="Q74" s="23" cm="1">
        <f t="array" aca="1" ref="Q74" ca="1">_xlfn.IFS($F74&lt;=Q$7,0,$G74&gt;Q$7,0,AND(Q$7&gt;$G74,Q$7&lt;$H74),$J74/12*0.5,$H74&lt;Q$7,$J74/12)</f>
        <v>0</v>
      </c>
      <c r="R74" s="23" cm="1">
        <f t="array" aca="1" ref="R74" ca="1">_xlfn.IFS($F74&lt;=R$7,0,$G74&gt;R$7,0,AND(R$7&gt;$G74,R$7&lt;$H74),$J74/12*0.5,$H74&lt;R$7,$J74/12)</f>
        <v>0</v>
      </c>
      <c r="S74" s="23" cm="1">
        <f t="array" aca="1" ref="S74" ca="1">_xlfn.IFS($F74&lt;=S$7,0,$G74&gt;S$7,0,AND(S$7&gt;$G74,S$7&lt;$H74),$J74/12*0.5,$H74&lt;S$7,$J74/12)</f>
        <v>0</v>
      </c>
      <c r="T74" s="23" cm="1">
        <f t="array" aca="1" ref="T74" ca="1">_xlfn.IFS($F74&lt;=T$7,0,$G74&gt;T$7,0,AND(T$7&gt;$G74,T$7&lt;$H74),$J74/12*0.5,$H74&lt;T$7,$J74/12)</f>
        <v>0</v>
      </c>
      <c r="U74" s="23" cm="1">
        <f t="array" aca="1" ref="U74" ca="1">_xlfn.IFS($F74&lt;=U$7,0,$G74&gt;U$7,0,AND(U$7&gt;$G74,U$7&lt;$H74),$J74/12*0.5,$H74&lt;U$7,$J74/12)</f>
        <v>0</v>
      </c>
      <c r="V74" s="23" cm="1">
        <f t="array" aca="1" ref="V74" ca="1">_xlfn.IFS($F74&lt;=V$7,0,$G74&gt;V$7,0,AND(V$7&gt;$G74,V$7&lt;$H74),$J74/12*0.5,$H74&lt;V$7,$J74/12)</f>
        <v>0</v>
      </c>
      <c r="W74" s="23" cm="1">
        <f t="array" aca="1" ref="W74" ca="1">_xlfn.IFS($F74&lt;=W$7,0,$G74&gt;W$7,0,AND(W$7&gt;$G74,W$7&lt;$H74),$J74/12*0.5,$H74&lt;W$7,$J74/12)</f>
        <v>0</v>
      </c>
      <c r="X74" s="23" cm="1">
        <f t="array" aca="1" ref="X74" ca="1">_xlfn.IFS($F74&lt;=X$7,0,$G74&gt;X$7,0,AND(X$7&gt;$G74,X$7&lt;$H74),$J74/12*0.5,$H74&lt;X$7,$J74/12)</f>
        <v>0</v>
      </c>
      <c r="Y74" s="23" cm="1">
        <f t="array" aca="1" ref="Y74" ca="1">_xlfn.IFS($F74&lt;=Y$7,0,$G74&gt;Y$7,0,AND(Y$7&gt;$G74,Y$7&lt;$H74),$J74/12*0.5,$H74&lt;Y$7,$J74/12)</f>
        <v>0</v>
      </c>
      <c r="Z74" s="23" cm="1">
        <f t="array" aca="1" ref="Z74" ca="1">_xlfn.IFS($F74&lt;=Z$7,0,$G74&gt;Z$7,0,AND(Z$7&gt;$G74,Z$7&lt;$H74),$J74/12*0.5,$H74&lt;Z$7,$J74/12)</f>
        <v>0</v>
      </c>
      <c r="AA74" s="23" cm="1">
        <f t="array" aca="1" ref="AA74" ca="1">_xlfn.IFS($F74&lt;=AA$7,0,$G74&gt;AA$7,0,AND(AA$7&gt;$G74,AA$7&lt;$H74),$J74/12*0.5,$H74&lt;AA$7,$J74/12)</f>
        <v>0</v>
      </c>
      <c r="AB74" s="23" cm="1">
        <f t="array" aca="1" ref="AB74" ca="1">_xlfn.IFS($F74&lt;=AB$7,0,$G74&gt;AB$7,0,AND(AB$7&gt;$G74,AB$7&lt;$H74),$J74/12*0.5,$H74&lt;AB$7,$J74/12)</f>
        <v>0</v>
      </c>
      <c r="AC74" s="23" cm="1">
        <f t="array" aca="1" ref="AC74" ca="1">_xlfn.IFS($F74&lt;=AC$7,0,$G74&gt;AC$7,0,AND(AC$7&gt;$G74,AC$7&lt;$H74),$L74/12*0.5,$H74&lt;AC$7,$L74/12)</f>
        <v>0</v>
      </c>
      <c r="AD74" s="23" cm="1">
        <f t="array" aca="1" ref="AD74" ca="1">_xlfn.IFS($F74&lt;=AD$7,0,$G74&gt;AD$7,0,AND(AD$7&gt;$G74,AD$7&lt;$H74),$L74/12*0.5,$H74&lt;AD$7,$L74/12)</f>
        <v>0</v>
      </c>
      <c r="AE74" s="23" cm="1">
        <f t="array" aca="1" ref="AE74" ca="1">_xlfn.IFS($F74&lt;=AE$7,0,$G74&gt;AE$7,0,AND(AE$7&gt;$G74,AE$7&lt;$H74),$L74/12*0.5,$H74&lt;AE$7,$L74/12)</f>
        <v>0</v>
      </c>
      <c r="AF74" s="23" cm="1">
        <f t="array" aca="1" ref="AF74" ca="1">_xlfn.IFS($F74&lt;=AF$7,0,$G74&gt;AF$7,0,AND(AF$7&gt;$G74,AF$7&lt;$H74),$L74/12*0.5,$H74&lt;AF$7,$L74/12)</f>
        <v>0</v>
      </c>
      <c r="AG74" s="23" cm="1">
        <f t="array" aca="1" ref="AG74" ca="1">_xlfn.IFS($F74&lt;=AG$7,0,$G74&gt;AG$7,0,AND(AG$7&gt;$G74,AG$7&lt;$H74),$L74/12*0.5,$H74&lt;AG$7,$L74/12)</f>
        <v>0</v>
      </c>
      <c r="AH74" s="23" cm="1">
        <f t="array" aca="1" ref="AH74" ca="1">_xlfn.IFS($F74&lt;=AH$7,0,$G74&gt;AH$7,0,AND(AH$7&gt;$G74,AH$7&lt;$H74),$L74/12*0.5,$H74&lt;AH$7,$L74/12)</f>
        <v>0</v>
      </c>
      <c r="AI74" s="23" cm="1">
        <f t="array" aca="1" ref="AI74" ca="1">_xlfn.IFS($F74&lt;=AI$7,0,$G74&gt;AI$7,0,AND(AI$7&gt;$G74,AI$7&lt;$H74),$L74/12*0.5,$H74&lt;AI$7,$L74/12)</f>
        <v>0</v>
      </c>
      <c r="AJ74" s="23" cm="1">
        <f t="array" aca="1" ref="AJ74" ca="1">_xlfn.IFS($F74&lt;=AJ$7,0,$G74&gt;AJ$7,0,AND(AJ$7&gt;$G74,AJ$7&lt;$H74),$L74/12*0.5,$H74&lt;AJ$7,$L74/12)</f>
        <v>0</v>
      </c>
      <c r="AK74" s="23" cm="1">
        <f t="array" aca="1" ref="AK74" ca="1">_xlfn.IFS($F74&lt;=AK$7,0,$G74&gt;AK$7,0,AND(AK$7&gt;$G74,AK$7&lt;$H74),$L74/12*0.5,$H74&lt;AK$7,$L74/12)</f>
        <v>0</v>
      </c>
      <c r="AL74" s="23" cm="1">
        <f t="array" aca="1" ref="AL74" ca="1">_xlfn.IFS($F74&lt;=AL$7,0,$G74&gt;AL$7,0,AND(AL$7&gt;$G74,AL$7&lt;$H74),$L74/12*0.5,$H74&lt;AL$7,$L74/12)</f>
        <v>0</v>
      </c>
      <c r="AM74" s="23" cm="1">
        <f t="array" aca="1" ref="AM74" ca="1">_xlfn.IFS($F74&lt;=AM$7,0,$G74&gt;AM$7,0,AND(AM$7&gt;$G74,AM$7&lt;$H74),$L74/12*0.5,$H74&lt;AM$7,$L74/12)</f>
        <v>0</v>
      </c>
      <c r="AN74" s="23" cm="1">
        <f t="array" aca="1" ref="AN74" ca="1">_xlfn.IFS($F74&lt;=AN$7,0,$G74&gt;AN$7,0,AND(AN$7&gt;$G74,AN$7&lt;$H74),$L74/12*0.5,$H74&lt;AN$7,$L74/12)</f>
        <v>0</v>
      </c>
      <c r="AO74" s="23" cm="1">
        <f t="array" aca="1" ref="AO74" ca="1">_xlfn.IFS($F74&lt;=AO$7,0,$G74&gt;AO$7,0,AND(AO$7&gt;$G74,AO$7&lt;$H74),$N74/12*0.5,$H74&lt;AO$7,$N74/12)</f>
        <v>0</v>
      </c>
      <c r="AP74" s="23" cm="1">
        <f t="array" aca="1" ref="AP74" ca="1">_xlfn.IFS($F74&lt;=AP$7,0,$G74&gt;AP$7,0,AND(AP$7&gt;$G74,AP$7&lt;$H74),$N74/12*0.5,$H74&lt;AP$7,$N74/12)</f>
        <v>64.583333333333329</v>
      </c>
      <c r="AQ74" s="23" cm="1">
        <f t="array" aca="1" ref="AQ74" ca="1">_xlfn.IFS($F74&lt;=AQ$7,0,$G74&gt;AQ$7,0,AND(AQ$7&gt;$G74,AQ$7&lt;$H74),$N74/12*0.5,$H74&lt;AQ$7,$N74/12)</f>
        <v>64.583333333333329</v>
      </c>
      <c r="AR74" s="23" cm="1">
        <f t="array" aca="1" ref="AR74" ca="1">_xlfn.IFS($F74&lt;=AR$7,0,$G74&gt;AR$7,0,AND(AR$7&gt;$G74,AR$7&lt;$H74),$N74/12*0.5,$H74&lt;AR$7,$N74/12)</f>
        <v>64.583333333333329</v>
      </c>
      <c r="AS74" s="23" cm="1">
        <f t="array" aca="1" ref="AS74" ca="1">_xlfn.IFS($F74&lt;=AS$7,0,$G74&gt;AS$7,0,AND(AS$7&gt;$G74,AS$7&lt;$H74),$N74/12*0.5,$H74&lt;AS$7,$N74/12)</f>
        <v>129.16666666666666</v>
      </c>
      <c r="AT74" s="23" cm="1">
        <f t="array" aca="1" ref="AT74" ca="1">_xlfn.IFS($F74&lt;=AT$7,0,$G74&gt;AT$7,0,AND(AT$7&gt;$G74,AT$7&lt;$H74),$N74/12*0.5,$H74&lt;AT$7,$N74/12)</f>
        <v>129.16666666666666</v>
      </c>
      <c r="AU74" s="23" cm="1">
        <f t="array" aca="1" ref="AU74" ca="1">_xlfn.IFS($F74&lt;=AU$7,0,$G74&gt;AU$7,0,AND(AU$7&gt;$G74,AU$7&lt;$H74),$N74/12*0.5,$H74&lt;AU$7,$N74/12)</f>
        <v>129.16666666666666</v>
      </c>
      <c r="AV74" s="23" cm="1">
        <f t="array" aca="1" ref="AV74" ca="1">_xlfn.IFS($F74&lt;=AV$7,0,$G74&gt;AV$7,0,AND(AV$7&gt;$G74,AV$7&lt;$H74),$N74/12*0.5,$H74&lt;AV$7,$N74/12)</f>
        <v>129.16666666666666</v>
      </c>
      <c r="AW74" s="23" cm="1">
        <f t="array" aca="1" ref="AW74" ca="1">_xlfn.IFS($F74&lt;=AW$7,0,$G74&gt;AW$7,0,AND(AW$7&gt;$G74,AW$7&lt;$H74),$N74/12*0.5,$H74&lt;AW$7,$N74/12)</f>
        <v>129.16666666666666</v>
      </c>
      <c r="AX74" s="23" cm="1">
        <f t="array" aca="1" ref="AX74" ca="1">_xlfn.IFS($F74&lt;=AX$7,0,$G74&gt;AX$7,0,AND(AX$7&gt;$G74,AX$7&lt;$H74),$N74/12*0.5,$H74&lt;AX$7,$N74/12)</f>
        <v>129.16666666666666</v>
      </c>
      <c r="AY74" s="23" cm="1">
        <f t="array" aca="1" ref="AY74" ca="1">_xlfn.IFS($F74&lt;=AY$7,0,$G74&gt;AY$7,0,AND(AY$7&gt;$G74,AY$7&lt;$H74),$N74/12*0.5,$H74&lt;AY$7,$N74/12)</f>
        <v>129.16666666666666</v>
      </c>
    </row>
    <row r="75" spans="1:51" ht="13" x14ac:dyDescent="0.15">
      <c r="A75" s="47"/>
      <c r="B75" s="87">
        <v>68</v>
      </c>
      <c r="C75" s="92" t="s">
        <v>30</v>
      </c>
      <c r="D75" s="93" t="s">
        <v>14</v>
      </c>
      <c r="E75" s="112">
        <v>46249</v>
      </c>
      <c r="F75" s="112" t="s">
        <v>7</v>
      </c>
      <c r="G75" s="21">
        <f>E75+'Assumptions (START HERE)'!$C$17</f>
        <v>46429</v>
      </c>
      <c r="H75" s="21">
        <f>E75+'Assumptions (START HERE)'!$C$18</f>
        <v>46519</v>
      </c>
      <c r="I75" s="96"/>
      <c r="J75" s="23" cm="1">
        <f t="array" aca="1" ref="J75" ca="1">IF(ISBLANK(I75),
INDEX('Assumptions (START HERE)'!$B$23:$E$26,
MATCH(MID(CELL("filename",$A$1),FIND("]",CELL("filename",$A$1))+1,255),'Assumptions (START HERE)'!$B$23:$B$26,0),
MATCH(J$3,'Assumptions (START HERE)'!$B$23:$E$23,0)),I75)</f>
        <v>1350</v>
      </c>
      <c r="K75" s="96"/>
      <c r="L75" s="23" cm="1">
        <f t="array" aca="1" ref="L75" ca="1">IF(ISBLANK(K75),
INDEX('Assumptions (START HERE)'!$B$23:$E$26,
MATCH(MID(CELL("filename",$A$1),FIND("]",CELL("filename",$A$1))+1,255),'Assumptions (START HERE)'!$B$23:$B$26,0),
MATCH(L$3,'Assumptions (START HERE)'!$B$23:$E$23,0)),K75)</f>
        <v>1450</v>
      </c>
      <c r="M75" s="96"/>
      <c r="N75" s="23" cm="1">
        <f t="array" aca="1" ref="N75" ca="1">IF(ISBLANK(M75),
INDEX('Assumptions (START HERE)'!$B$23:$E$26,
MATCH(MID(CELL("filename",$A$1),FIND("]",CELL("filename",$A$1))+1,255),'Assumptions (START HERE)'!$B$23:$B$26,0),
MATCH(N$3,'Assumptions (START HERE)'!$B$23:$E$23,0)),M75)</f>
        <v>1550</v>
      </c>
      <c r="P75" s="23" cm="1">
        <f t="array" aca="1" ref="P75" ca="1">_xlfn.IFS($F75&lt;=P$7,0,$G75&gt;P$7,0,AND(P$7&gt;$G75,P$7&lt;$H75),$J75/12*0.5,$H75&lt;P$7,$J75/12)</f>
        <v>0</v>
      </c>
      <c r="Q75" s="23" cm="1">
        <f t="array" aca="1" ref="Q75" ca="1">_xlfn.IFS($F75&lt;=Q$7,0,$G75&gt;Q$7,0,AND(Q$7&gt;$G75,Q$7&lt;$H75),$J75/12*0.5,$H75&lt;Q$7,$J75/12)</f>
        <v>0</v>
      </c>
      <c r="R75" s="23" cm="1">
        <f t="array" aca="1" ref="R75" ca="1">_xlfn.IFS($F75&lt;=R$7,0,$G75&gt;R$7,0,AND(R$7&gt;$G75,R$7&lt;$H75),$J75/12*0.5,$H75&lt;R$7,$J75/12)</f>
        <v>0</v>
      </c>
      <c r="S75" s="23" cm="1">
        <f t="array" aca="1" ref="S75" ca="1">_xlfn.IFS($F75&lt;=S$7,0,$G75&gt;S$7,0,AND(S$7&gt;$G75,S$7&lt;$H75),$J75/12*0.5,$H75&lt;S$7,$J75/12)</f>
        <v>0</v>
      </c>
      <c r="T75" s="23" cm="1">
        <f t="array" aca="1" ref="T75" ca="1">_xlfn.IFS($F75&lt;=T$7,0,$G75&gt;T$7,0,AND(T$7&gt;$G75,T$7&lt;$H75),$J75/12*0.5,$H75&lt;T$7,$J75/12)</f>
        <v>0</v>
      </c>
      <c r="U75" s="23" cm="1">
        <f t="array" aca="1" ref="U75" ca="1">_xlfn.IFS($F75&lt;=U$7,0,$G75&gt;U$7,0,AND(U$7&gt;$G75,U$7&lt;$H75),$J75/12*0.5,$H75&lt;U$7,$J75/12)</f>
        <v>0</v>
      </c>
      <c r="V75" s="23" cm="1">
        <f t="array" aca="1" ref="V75" ca="1">_xlfn.IFS($F75&lt;=V$7,0,$G75&gt;V$7,0,AND(V$7&gt;$G75,V$7&lt;$H75),$J75/12*0.5,$H75&lt;V$7,$J75/12)</f>
        <v>0</v>
      </c>
      <c r="W75" s="23" cm="1">
        <f t="array" aca="1" ref="W75" ca="1">_xlfn.IFS($F75&lt;=W$7,0,$G75&gt;W$7,0,AND(W$7&gt;$G75,W$7&lt;$H75),$J75/12*0.5,$H75&lt;W$7,$J75/12)</f>
        <v>0</v>
      </c>
      <c r="X75" s="23" cm="1">
        <f t="array" aca="1" ref="X75" ca="1">_xlfn.IFS($F75&lt;=X$7,0,$G75&gt;X$7,0,AND(X$7&gt;$G75,X$7&lt;$H75),$J75/12*0.5,$H75&lt;X$7,$J75/12)</f>
        <v>0</v>
      </c>
      <c r="Y75" s="23" cm="1">
        <f t="array" aca="1" ref="Y75" ca="1">_xlfn.IFS($F75&lt;=Y$7,0,$G75&gt;Y$7,0,AND(Y$7&gt;$G75,Y$7&lt;$H75),$J75/12*0.5,$H75&lt;Y$7,$J75/12)</f>
        <v>0</v>
      </c>
      <c r="Z75" s="23" cm="1">
        <f t="array" aca="1" ref="Z75" ca="1">_xlfn.IFS($F75&lt;=Z$7,0,$G75&gt;Z$7,0,AND(Z$7&gt;$G75,Z$7&lt;$H75),$J75/12*0.5,$H75&lt;Z$7,$J75/12)</f>
        <v>0</v>
      </c>
      <c r="AA75" s="23" cm="1">
        <f t="array" aca="1" ref="AA75" ca="1">_xlfn.IFS($F75&lt;=AA$7,0,$G75&gt;AA$7,0,AND(AA$7&gt;$G75,AA$7&lt;$H75),$J75/12*0.5,$H75&lt;AA$7,$J75/12)</f>
        <v>0</v>
      </c>
      <c r="AB75" s="23" cm="1">
        <f t="array" aca="1" ref="AB75" ca="1">_xlfn.IFS($F75&lt;=AB$7,0,$G75&gt;AB$7,0,AND(AB$7&gt;$G75,AB$7&lt;$H75),$J75/12*0.5,$H75&lt;AB$7,$J75/12)</f>
        <v>0</v>
      </c>
      <c r="AC75" s="23" cm="1">
        <f t="array" aca="1" ref="AC75" ca="1">_xlfn.IFS($F75&lt;=AC$7,0,$G75&gt;AC$7,0,AND(AC$7&gt;$G75,AC$7&lt;$H75),$L75/12*0.5,$H75&lt;AC$7,$L75/12)</f>
        <v>0</v>
      </c>
      <c r="AD75" s="23" cm="1">
        <f t="array" aca="1" ref="AD75" ca="1">_xlfn.IFS($F75&lt;=AD$7,0,$G75&gt;AD$7,0,AND(AD$7&gt;$G75,AD$7&lt;$H75),$L75/12*0.5,$H75&lt;AD$7,$L75/12)</f>
        <v>0</v>
      </c>
      <c r="AE75" s="23" cm="1">
        <f t="array" aca="1" ref="AE75" ca="1">_xlfn.IFS($F75&lt;=AE$7,0,$G75&gt;AE$7,0,AND(AE$7&gt;$G75,AE$7&lt;$H75),$L75/12*0.5,$H75&lt;AE$7,$L75/12)</f>
        <v>0</v>
      </c>
      <c r="AF75" s="23" cm="1">
        <f t="array" aca="1" ref="AF75" ca="1">_xlfn.IFS($F75&lt;=AF$7,0,$G75&gt;AF$7,0,AND(AF$7&gt;$G75,AF$7&lt;$H75),$L75/12*0.5,$H75&lt;AF$7,$L75/12)</f>
        <v>0</v>
      </c>
      <c r="AG75" s="23" cm="1">
        <f t="array" aca="1" ref="AG75" ca="1">_xlfn.IFS($F75&lt;=AG$7,0,$G75&gt;AG$7,0,AND(AG$7&gt;$G75,AG$7&lt;$H75),$L75/12*0.5,$H75&lt;AG$7,$L75/12)</f>
        <v>0</v>
      </c>
      <c r="AH75" s="23" cm="1">
        <f t="array" aca="1" ref="AH75" ca="1">_xlfn.IFS($F75&lt;=AH$7,0,$G75&gt;AH$7,0,AND(AH$7&gt;$G75,AH$7&lt;$H75),$L75/12*0.5,$H75&lt;AH$7,$L75/12)</f>
        <v>0</v>
      </c>
      <c r="AI75" s="23" cm="1">
        <f t="array" aca="1" ref="AI75" ca="1">_xlfn.IFS($F75&lt;=AI$7,0,$G75&gt;AI$7,0,AND(AI$7&gt;$G75,AI$7&lt;$H75),$L75/12*0.5,$H75&lt;AI$7,$L75/12)</f>
        <v>0</v>
      </c>
      <c r="AJ75" s="23" cm="1">
        <f t="array" aca="1" ref="AJ75" ca="1">_xlfn.IFS($F75&lt;=AJ$7,0,$G75&gt;AJ$7,0,AND(AJ$7&gt;$G75,AJ$7&lt;$H75),$L75/12*0.5,$H75&lt;AJ$7,$L75/12)</f>
        <v>0</v>
      </c>
      <c r="AK75" s="23" cm="1">
        <f t="array" aca="1" ref="AK75" ca="1">_xlfn.IFS($F75&lt;=AK$7,0,$G75&gt;AK$7,0,AND(AK$7&gt;$G75,AK$7&lt;$H75),$L75/12*0.5,$H75&lt;AK$7,$L75/12)</f>
        <v>0</v>
      </c>
      <c r="AL75" s="23" cm="1">
        <f t="array" aca="1" ref="AL75" ca="1">_xlfn.IFS($F75&lt;=AL$7,0,$G75&gt;AL$7,0,AND(AL$7&gt;$G75,AL$7&lt;$H75),$L75/12*0.5,$H75&lt;AL$7,$L75/12)</f>
        <v>0</v>
      </c>
      <c r="AM75" s="23" cm="1">
        <f t="array" aca="1" ref="AM75" ca="1">_xlfn.IFS($F75&lt;=AM$7,0,$G75&gt;AM$7,0,AND(AM$7&gt;$G75,AM$7&lt;$H75),$L75/12*0.5,$H75&lt;AM$7,$L75/12)</f>
        <v>0</v>
      </c>
      <c r="AN75" s="23" cm="1">
        <f t="array" aca="1" ref="AN75" ca="1">_xlfn.IFS($F75&lt;=AN$7,0,$G75&gt;AN$7,0,AND(AN$7&gt;$G75,AN$7&lt;$H75),$L75/12*0.5,$H75&lt;AN$7,$L75/12)</f>
        <v>0</v>
      </c>
      <c r="AO75" s="23" cm="1">
        <f t="array" aca="1" ref="AO75" ca="1">_xlfn.IFS($F75&lt;=AO$7,0,$G75&gt;AO$7,0,AND(AO$7&gt;$G75,AO$7&lt;$H75),$N75/12*0.5,$H75&lt;AO$7,$N75/12)</f>
        <v>0</v>
      </c>
      <c r="AP75" s="23" cm="1">
        <f t="array" aca="1" ref="AP75" ca="1">_xlfn.IFS($F75&lt;=AP$7,0,$G75&gt;AP$7,0,AND(AP$7&gt;$G75,AP$7&lt;$H75),$N75/12*0.5,$H75&lt;AP$7,$N75/12)</f>
        <v>64.583333333333329</v>
      </c>
      <c r="AQ75" s="23" cm="1">
        <f t="array" aca="1" ref="AQ75" ca="1">_xlfn.IFS($F75&lt;=AQ$7,0,$G75&gt;AQ$7,0,AND(AQ$7&gt;$G75,AQ$7&lt;$H75),$N75/12*0.5,$H75&lt;AQ$7,$N75/12)</f>
        <v>64.583333333333329</v>
      </c>
      <c r="AR75" s="23" cm="1">
        <f t="array" aca="1" ref="AR75" ca="1">_xlfn.IFS($F75&lt;=AR$7,0,$G75&gt;AR$7,0,AND(AR$7&gt;$G75,AR$7&lt;$H75),$N75/12*0.5,$H75&lt;AR$7,$N75/12)</f>
        <v>64.583333333333329</v>
      </c>
      <c r="AS75" s="23" cm="1">
        <f t="array" aca="1" ref="AS75" ca="1">_xlfn.IFS($F75&lt;=AS$7,0,$G75&gt;AS$7,0,AND(AS$7&gt;$G75,AS$7&lt;$H75),$N75/12*0.5,$H75&lt;AS$7,$N75/12)</f>
        <v>129.16666666666666</v>
      </c>
      <c r="AT75" s="23" cm="1">
        <f t="array" aca="1" ref="AT75" ca="1">_xlfn.IFS($F75&lt;=AT$7,0,$G75&gt;AT$7,0,AND(AT$7&gt;$G75,AT$7&lt;$H75),$N75/12*0.5,$H75&lt;AT$7,$N75/12)</f>
        <v>129.16666666666666</v>
      </c>
      <c r="AU75" s="23" cm="1">
        <f t="array" aca="1" ref="AU75" ca="1">_xlfn.IFS($F75&lt;=AU$7,0,$G75&gt;AU$7,0,AND(AU$7&gt;$G75,AU$7&lt;$H75),$N75/12*0.5,$H75&lt;AU$7,$N75/12)</f>
        <v>129.16666666666666</v>
      </c>
      <c r="AV75" s="23" cm="1">
        <f t="array" aca="1" ref="AV75" ca="1">_xlfn.IFS($F75&lt;=AV$7,0,$G75&gt;AV$7,0,AND(AV$7&gt;$G75,AV$7&lt;$H75),$N75/12*0.5,$H75&lt;AV$7,$N75/12)</f>
        <v>129.16666666666666</v>
      </c>
      <c r="AW75" s="23" cm="1">
        <f t="array" aca="1" ref="AW75" ca="1">_xlfn.IFS($F75&lt;=AW$7,0,$G75&gt;AW$7,0,AND(AW$7&gt;$G75,AW$7&lt;$H75),$N75/12*0.5,$H75&lt;AW$7,$N75/12)</f>
        <v>129.16666666666666</v>
      </c>
      <c r="AX75" s="23" cm="1">
        <f t="array" aca="1" ref="AX75" ca="1">_xlfn.IFS($F75&lt;=AX$7,0,$G75&gt;AX$7,0,AND(AX$7&gt;$G75,AX$7&lt;$H75),$N75/12*0.5,$H75&lt;AX$7,$N75/12)</f>
        <v>129.16666666666666</v>
      </c>
      <c r="AY75" s="23" cm="1">
        <f t="array" aca="1" ref="AY75" ca="1">_xlfn.IFS($F75&lt;=AY$7,0,$G75&gt;AY$7,0,AND(AY$7&gt;$G75,AY$7&lt;$H75),$N75/12*0.5,$H75&lt;AY$7,$N75/12)</f>
        <v>129.16666666666666</v>
      </c>
    </row>
    <row r="76" spans="1:51" ht="13" x14ac:dyDescent="0.15">
      <c r="A76" s="47"/>
      <c r="B76" s="87">
        <v>69</v>
      </c>
      <c r="C76" s="92" t="s">
        <v>30</v>
      </c>
      <c r="D76" s="93" t="s">
        <v>13</v>
      </c>
      <c r="E76" s="112">
        <v>46280</v>
      </c>
      <c r="F76" s="112">
        <v>46706</v>
      </c>
      <c r="G76" s="21">
        <f>E76+'Assumptions (START HERE)'!$C$17</f>
        <v>46460</v>
      </c>
      <c r="H76" s="21">
        <f>E76+'Assumptions (START HERE)'!$C$18</f>
        <v>46550</v>
      </c>
      <c r="I76" s="96"/>
      <c r="J76" s="23" cm="1">
        <f t="array" aca="1" ref="J76" ca="1">IF(ISBLANK(I76),
INDEX('Assumptions (START HERE)'!$B$23:$E$26,
MATCH(MID(CELL("filename",$A$1),FIND("]",CELL("filename",$A$1))+1,255),'Assumptions (START HERE)'!$B$23:$B$26,0),
MATCH(J$3,'Assumptions (START HERE)'!$B$23:$E$23,0)),I76)</f>
        <v>1350</v>
      </c>
      <c r="K76" s="96"/>
      <c r="L76" s="23" cm="1">
        <f t="array" aca="1" ref="L76" ca="1">IF(ISBLANK(K76),
INDEX('Assumptions (START HERE)'!$B$23:$E$26,
MATCH(MID(CELL("filename",$A$1),FIND("]",CELL("filename",$A$1))+1,255),'Assumptions (START HERE)'!$B$23:$B$26,0),
MATCH(L$3,'Assumptions (START HERE)'!$B$23:$E$23,0)),K76)</f>
        <v>1450</v>
      </c>
      <c r="M76" s="96"/>
      <c r="N76" s="23" cm="1">
        <f t="array" aca="1" ref="N76" ca="1">IF(ISBLANK(M76),
INDEX('Assumptions (START HERE)'!$B$23:$E$26,
MATCH(MID(CELL("filename",$A$1),FIND("]",CELL("filename",$A$1))+1,255),'Assumptions (START HERE)'!$B$23:$B$26,0),
MATCH(N$3,'Assumptions (START HERE)'!$B$23:$E$23,0)),M76)</f>
        <v>1550</v>
      </c>
      <c r="P76" s="23" cm="1">
        <f t="array" aca="1" ref="P76" ca="1">_xlfn.IFS($F76&lt;=P$7,0,$G76&gt;P$7,0,AND(P$7&gt;$G76,P$7&lt;$H76),$J76/12*0.5,$H76&lt;P$7,$J76/12)</f>
        <v>0</v>
      </c>
      <c r="Q76" s="23" cm="1">
        <f t="array" aca="1" ref="Q76" ca="1">_xlfn.IFS($F76&lt;=Q$7,0,$G76&gt;Q$7,0,AND(Q$7&gt;$G76,Q$7&lt;$H76),$J76/12*0.5,$H76&lt;Q$7,$J76/12)</f>
        <v>0</v>
      </c>
      <c r="R76" s="23" cm="1">
        <f t="array" aca="1" ref="R76" ca="1">_xlfn.IFS($F76&lt;=R$7,0,$G76&gt;R$7,0,AND(R$7&gt;$G76,R$7&lt;$H76),$J76/12*0.5,$H76&lt;R$7,$J76/12)</f>
        <v>0</v>
      </c>
      <c r="S76" s="23" cm="1">
        <f t="array" aca="1" ref="S76" ca="1">_xlfn.IFS($F76&lt;=S$7,0,$G76&gt;S$7,0,AND(S$7&gt;$G76,S$7&lt;$H76),$J76/12*0.5,$H76&lt;S$7,$J76/12)</f>
        <v>0</v>
      </c>
      <c r="T76" s="23" cm="1">
        <f t="array" aca="1" ref="T76" ca="1">_xlfn.IFS($F76&lt;=T$7,0,$G76&gt;T$7,0,AND(T$7&gt;$G76,T$7&lt;$H76),$J76/12*0.5,$H76&lt;T$7,$J76/12)</f>
        <v>0</v>
      </c>
      <c r="U76" s="23" cm="1">
        <f t="array" aca="1" ref="U76" ca="1">_xlfn.IFS($F76&lt;=U$7,0,$G76&gt;U$7,0,AND(U$7&gt;$G76,U$7&lt;$H76),$J76/12*0.5,$H76&lt;U$7,$J76/12)</f>
        <v>0</v>
      </c>
      <c r="V76" s="23" cm="1">
        <f t="array" aca="1" ref="V76" ca="1">_xlfn.IFS($F76&lt;=V$7,0,$G76&gt;V$7,0,AND(V$7&gt;$G76,V$7&lt;$H76),$J76/12*0.5,$H76&lt;V$7,$J76/12)</f>
        <v>0</v>
      </c>
      <c r="W76" s="23" cm="1">
        <f t="array" aca="1" ref="W76" ca="1">_xlfn.IFS($F76&lt;=W$7,0,$G76&gt;W$7,0,AND(W$7&gt;$G76,W$7&lt;$H76),$J76/12*0.5,$H76&lt;W$7,$J76/12)</f>
        <v>0</v>
      </c>
      <c r="X76" s="23" cm="1">
        <f t="array" aca="1" ref="X76" ca="1">_xlfn.IFS($F76&lt;=X$7,0,$G76&gt;X$7,0,AND(X$7&gt;$G76,X$7&lt;$H76),$J76/12*0.5,$H76&lt;X$7,$J76/12)</f>
        <v>0</v>
      </c>
      <c r="Y76" s="23" cm="1">
        <f t="array" aca="1" ref="Y76" ca="1">_xlfn.IFS($F76&lt;=Y$7,0,$G76&gt;Y$7,0,AND(Y$7&gt;$G76,Y$7&lt;$H76),$J76/12*0.5,$H76&lt;Y$7,$J76/12)</f>
        <v>0</v>
      </c>
      <c r="Z76" s="23" cm="1">
        <f t="array" aca="1" ref="Z76" ca="1">_xlfn.IFS($F76&lt;=Z$7,0,$G76&gt;Z$7,0,AND(Z$7&gt;$G76,Z$7&lt;$H76),$J76/12*0.5,$H76&lt;Z$7,$J76/12)</f>
        <v>0</v>
      </c>
      <c r="AA76" s="23" cm="1">
        <f t="array" aca="1" ref="AA76" ca="1">_xlfn.IFS($F76&lt;=AA$7,0,$G76&gt;AA$7,0,AND(AA$7&gt;$G76,AA$7&lt;$H76),$J76/12*0.5,$H76&lt;AA$7,$J76/12)</f>
        <v>0</v>
      </c>
      <c r="AB76" s="23" cm="1">
        <f t="array" aca="1" ref="AB76" ca="1">_xlfn.IFS($F76&lt;=AB$7,0,$G76&gt;AB$7,0,AND(AB$7&gt;$G76,AB$7&lt;$H76),$J76/12*0.5,$H76&lt;AB$7,$J76/12)</f>
        <v>0</v>
      </c>
      <c r="AC76" s="23" cm="1">
        <f t="array" aca="1" ref="AC76" ca="1">_xlfn.IFS($F76&lt;=AC$7,0,$G76&gt;AC$7,0,AND(AC$7&gt;$G76,AC$7&lt;$H76),$L76/12*0.5,$H76&lt;AC$7,$L76/12)</f>
        <v>0</v>
      </c>
      <c r="AD76" s="23" cm="1">
        <f t="array" aca="1" ref="AD76" ca="1">_xlfn.IFS($F76&lt;=AD$7,0,$G76&gt;AD$7,0,AND(AD$7&gt;$G76,AD$7&lt;$H76),$L76/12*0.5,$H76&lt;AD$7,$L76/12)</f>
        <v>0</v>
      </c>
      <c r="AE76" s="23" cm="1">
        <f t="array" aca="1" ref="AE76" ca="1">_xlfn.IFS($F76&lt;=AE$7,0,$G76&gt;AE$7,0,AND(AE$7&gt;$G76,AE$7&lt;$H76),$L76/12*0.5,$H76&lt;AE$7,$L76/12)</f>
        <v>0</v>
      </c>
      <c r="AF76" s="23" cm="1">
        <f t="array" aca="1" ref="AF76" ca="1">_xlfn.IFS($F76&lt;=AF$7,0,$G76&gt;AF$7,0,AND(AF$7&gt;$G76,AF$7&lt;$H76),$L76/12*0.5,$H76&lt;AF$7,$L76/12)</f>
        <v>0</v>
      </c>
      <c r="AG76" s="23" cm="1">
        <f t="array" aca="1" ref="AG76" ca="1">_xlfn.IFS($F76&lt;=AG$7,0,$G76&gt;AG$7,0,AND(AG$7&gt;$G76,AG$7&lt;$H76),$L76/12*0.5,$H76&lt;AG$7,$L76/12)</f>
        <v>0</v>
      </c>
      <c r="AH76" s="23" cm="1">
        <f t="array" aca="1" ref="AH76" ca="1">_xlfn.IFS($F76&lt;=AH$7,0,$G76&gt;AH$7,0,AND(AH$7&gt;$G76,AH$7&lt;$H76),$L76/12*0.5,$H76&lt;AH$7,$L76/12)</f>
        <v>0</v>
      </c>
      <c r="AI76" s="23" cm="1">
        <f t="array" aca="1" ref="AI76" ca="1">_xlfn.IFS($F76&lt;=AI$7,0,$G76&gt;AI$7,0,AND(AI$7&gt;$G76,AI$7&lt;$H76),$L76/12*0.5,$H76&lt;AI$7,$L76/12)</f>
        <v>0</v>
      </c>
      <c r="AJ76" s="23" cm="1">
        <f t="array" aca="1" ref="AJ76" ca="1">_xlfn.IFS($F76&lt;=AJ$7,0,$G76&gt;AJ$7,0,AND(AJ$7&gt;$G76,AJ$7&lt;$H76),$L76/12*0.5,$H76&lt;AJ$7,$L76/12)</f>
        <v>0</v>
      </c>
      <c r="AK76" s="23" cm="1">
        <f t="array" aca="1" ref="AK76" ca="1">_xlfn.IFS($F76&lt;=AK$7,0,$G76&gt;AK$7,0,AND(AK$7&gt;$G76,AK$7&lt;$H76),$L76/12*0.5,$H76&lt;AK$7,$L76/12)</f>
        <v>0</v>
      </c>
      <c r="AL76" s="23" cm="1">
        <f t="array" aca="1" ref="AL76" ca="1">_xlfn.IFS($F76&lt;=AL$7,0,$G76&gt;AL$7,0,AND(AL$7&gt;$G76,AL$7&lt;$H76),$L76/12*0.5,$H76&lt;AL$7,$L76/12)</f>
        <v>0</v>
      </c>
      <c r="AM76" s="23" cm="1">
        <f t="array" aca="1" ref="AM76" ca="1">_xlfn.IFS($F76&lt;=AM$7,0,$G76&gt;AM$7,0,AND(AM$7&gt;$G76,AM$7&lt;$H76),$L76/12*0.5,$H76&lt;AM$7,$L76/12)</f>
        <v>0</v>
      </c>
      <c r="AN76" s="23" cm="1">
        <f t="array" aca="1" ref="AN76" ca="1">_xlfn.IFS($F76&lt;=AN$7,0,$G76&gt;AN$7,0,AND(AN$7&gt;$G76,AN$7&lt;$H76),$L76/12*0.5,$H76&lt;AN$7,$L76/12)</f>
        <v>0</v>
      </c>
      <c r="AO76" s="23" cm="1">
        <f t="array" aca="1" ref="AO76" ca="1">_xlfn.IFS($F76&lt;=AO$7,0,$G76&gt;AO$7,0,AND(AO$7&gt;$G76,AO$7&lt;$H76),$N76/12*0.5,$H76&lt;AO$7,$N76/12)</f>
        <v>0</v>
      </c>
      <c r="AP76" s="23" cm="1">
        <f t="array" aca="1" ref="AP76" ca="1">_xlfn.IFS($F76&lt;=AP$7,0,$G76&gt;AP$7,0,AND(AP$7&gt;$G76,AP$7&lt;$H76),$N76/12*0.5,$H76&lt;AP$7,$N76/12)</f>
        <v>0</v>
      </c>
      <c r="AQ76" s="23" cm="1">
        <f t="array" aca="1" ref="AQ76" ca="1">_xlfn.IFS($F76&lt;=AQ$7,0,$G76&gt;AQ$7,0,AND(AQ$7&gt;$G76,AQ$7&lt;$H76),$N76/12*0.5,$H76&lt;AQ$7,$N76/12)</f>
        <v>64.583333333333329</v>
      </c>
      <c r="AR76" s="23" cm="1">
        <f t="array" aca="1" ref="AR76" ca="1">_xlfn.IFS($F76&lt;=AR$7,0,$G76&gt;AR$7,0,AND(AR$7&gt;$G76,AR$7&lt;$H76),$N76/12*0.5,$H76&lt;AR$7,$N76/12)</f>
        <v>64.583333333333329</v>
      </c>
      <c r="AS76" s="23" cm="1">
        <f t="array" aca="1" ref="AS76" ca="1">_xlfn.IFS($F76&lt;=AS$7,0,$G76&gt;AS$7,0,AND(AS$7&gt;$G76,AS$7&lt;$H76),$N76/12*0.5,$H76&lt;AS$7,$N76/12)</f>
        <v>64.583333333333329</v>
      </c>
      <c r="AT76" s="23" cm="1">
        <f t="array" aca="1" ref="AT76" ca="1">_xlfn.IFS($F76&lt;=AT$7,0,$G76&gt;AT$7,0,AND(AT$7&gt;$G76,AT$7&lt;$H76),$N76/12*0.5,$H76&lt;AT$7,$N76/12)</f>
        <v>129.16666666666666</v>
      </c>
      <c r="AU76" s="23" cm="1">
        <f t="array" aca="1" ref="AU76" ca="1">_xlfn.IFS($F76&lt;=AU$7,0,$G76&gt;AU$7,0,AND(AU$7&gt;$G76,AU$7&lt;$H76),$N76/12*0.5,$H76&lt;AU$7,$N76/12)</f>
        <v>129.16666666666666</v>
      </c>
      <c r="AV76" s="23" cm="1">
        <f t="array" aca="1" ref="AV76" ca="1">_xlfn.IFS($F76&lt;=AV$7,0,$G76&gt;AV$7,0,AND(AV$7&gt;$G76,AV$7&lt;$H76),$N76/12*0.5,$H76&lt;AV$7,$N76/12)</f>
        <v>129.16666666666666</v>
      </c>
      <c r="AW76" s="23" cm="1">
        <f t="array" aca="1" ref="AW76" ca="1">_xlfn.IFS($F76&lt;=AW$7,0,$G76&gt;AW$7,0,AND(AW$7&gt;$G76,AW$7&lt;$H76),$N76/12*0.5,$H76&lt;AW$7,$N76/12)</f>
        <v>129.16666666666666</v>
      </c>
      <c r="AX76" s="23" cm="1">
        <f t="array" aca="1" ref="AX76" ca="1">_xlfn.IFS($F76&lt;=AX$7,0,$G76&gt;AX$7,0,AND(AX$7&gt;$G76,AX$7&lt;$H76),$N76/12*0.5,$H76&lt;AX$7,$N76/12)</f>
        <v>129.16666666666666</v>
      </c>
      <c r="AY76" s="23" cm="1">
        <f t="array" aca="1" ref="AY76" ca="1">_xlfn.IFS($F76&lt;=AY$7,0,$G76&gt;AY$7,0,AND(AY$7&gt;$G76,AY$7&lt;$H76),$N76/12*0.5,$H76&lt;AY$7,$N76/12)</f>
        <v>0</v>
      </c>
    </row>
    <row r="77" spans="1:51" ht="13" x14ac:dyDescent="0.15">
      <c r="A77" s="47"/>
      <c r="B77" s="87">
        <v>70</v>
      </c>
      <c r="C77" s="92" t="s">
        <v>30</v>
      </c>
      <c r="D77" s="93" t="s">
        <v>14</v>
      </c>
      <c r="E77" s="112">
        <v>46280</v>
      </c>
      <c r="F77" s="112" t="s">
        <v>7</v>
      </c>
      <c r="G77" s="21">
        <f>E77+'Assumptions (START HERE)'!$C$17</f>
        <v>46460</v>
      </c>
      <c r="H77" s="21">
        <f>E77+'Assumptions (START HERE)'!$C$18</f>
        <v>46550</v>
      </c>
      <c r="I77" s="96"/>
      <c r="J77" s="23" cm="1">
        <f t="array" aca="1" ref="J77" ca="1">IF(ISBLANK(I77),
INDEX('Assumptions (START HERE)'!$B$23:$E$26,
MATCH(MID(CELL("filename",$A$1),FIND("]",CELL("filename",$A$1))+1,255),'Assumptions (START HERE)'!$B$23:$B$26,0),
MATCH(J$3,'Assumptions (START HERE)'!$B$23:$E$23,0)),I77)</f>
        <v>1350</v>
      </c>
      <c r="K77" s="96"/>
      <c r="L77" s="23" cm="1">
        <f t="array" aca="1" ref="L77" ca="1">IF(ISBLANK(K77),
INDEX('Assumptions (START HERE)'!$B$23:$E$26,
MATCH(MID(CELL("filename",$A$1),FIND("]",CELL("filename",$A$1))+1,255),'Assumptions (START HERE)'!$B$23:$B$26,0),
MATCH(L$3,'Assumptions (START HERE)'!$B$23:$E$23,0)),K77)</f>
        <v>1450</v>
      </c>
      <c r="M77" s="96"/>
      <c r="N77" s="23" cm="1">
        <f t="array" aca="1" ref="N77" ca="1">IF(ISBLANK(M77),
INDEX('Assumptions (START HERE)'!$B$23:$E$26,
MATCH(MID(CELL("filename",$A$1),FIND("]",CELL("filename",$A$1))+1,255),'Assumptions (START HERE)'!$B$23:$B$26,0),
MATCH(N$3,'Assumptions (START HERE)'!$B$23:$E$23,0)),M77)</f>
        <v>1550</v>
      </c>
      <c r="P77" s="23" cm="1">
        <f t="array" aca="1" ref="P77" ca="1">_xlfn.IFS($F77&lt;=P$7,0,$G77&gt;P$7,0,AND(P$7&gt;$G77,P$7&lt;$H77),$J77/12*0.5,$H77&lt;P$7,$J77/12)</f>
        <v>0</v>
      </c>
      <c r="Q77" s="23" cm="1">
        <f t="array" aca="1" ref="Q77" ca="1">_xlfn.IFS($F77&lt;=Q$7,0,$G77&gt;Q$7,0,AND(Q$7&gt;$G77,Q$7&lt;$H77),$J77/12*0.5,$H77&lt;Q$7,$J77/12)</f>
        <v>0</v>
      </c>
      <c r="R77" s="23" cm="1">
        <f t="array" aca="1" ref="R77" ca="1">_xlfn.IFS($F77&lt;=R$7,0,$G77&gt;R$7,0,AND(R$7&gt;$G77,R$7&lt;$H77),$J77/12*0.5,$H77&lt;R$7,$J77/12)</f>
        <v>0</v>
      </c>
      <c r="S77" s="23" cm="1">
        <f t="array" aca="1" ref="S77" ca="1">_xlfn.IFS($F77&lt;=S$7,0,$G77&gt;S$7,0,AND(S$7&gt;$G77,S$7&lt;$H77),$J77/12*0.5,$H77&lt;S$7,$J77/12)</f>
        <v>0</v>
      </c>
      <c r="T77" s="23" cm="1">
        <f t="array" aca="1" ref="T77" ca="1">_xlfn.IFS($F77&lt;=T$7,0,$G77&gt;T$7,0,AND(T$7&gt;$G77,T$7&lt;$H77),$J77/12*0.5,$H77&lt;T$7,$J77/12)</f>
        <v>0</v>
      </c>
      <c r="U77" s="23" cm="1">
        <f t="array" aca="1" ref="U77" ca="1">_xlfn.IFS($F77&lt;=U$7,0,$G77&gt;U$7,0,AND(U$7&gt;$G77,U$7&lt;$H77),$J77/12*0.5,$H77&lt;U$7,$J77/12)</f>
        <v>0</v>
      </c>
      <c r="V77" s="23" cm="1">
        <f t="array" aca="1" ref="V77" ca="1">_xlfn.IFS($F77&lt;=V$7,0,$G77&gt;V$7,0,AND(V$7&gt;$G77,V$7&lt;$H77),$J77/12*0.5,$H77&lt;V$7,$J77/12)</f>
        <v>0</v>
      </c>
      <c r="W77" s="23" cm="1">
        <f t="array" aca="1" ref="W77" ca="1">_xlfn.IFS($F77&lt;=W$7,0,$G77&gt;W$7,0,AND(W$7&gt;$G77,W$7&lt;$H77),$J77/12*0.5,$H77&lt;W$7,$J77/12)</f>
        <v>0</v>
      </c>
      <c r="X77" s="23" cm="1">
        <f t="array" aca="1" ref="X77" ca="1">_xlfn.IFS($F77&lt;=X$7,0,$G77&gt;X$7,0,AND(X$7&gt;$G77,X$7&lt;$H77),$J77/12*0.5,$H77&lt;X$7,$J77/12)</f>
        <v>0</v>
      </c>
      <c r="Y77" s="23" cm="1">
        <f t="array" aca="1" ref="Y77" ca="1">_xlfn.IFS($F77&lt;=Y$7,0,$G77&gt;Y$7,0,AND(Y$7&gt;$G77,Y$7&lt;$H77),$J77/12*0.5,$H77&lt;Y$7,$J77/12)</f>
        <v>0</v>
      </c>
      <c r="Z77" s="23" cm="1">
        <f t="array" aca="1" ref="Z77" ca="1">_xlfn.IFS($F77&lt;=Z$7,0,$G77&gt;Z$7,0,AND(Z$7&gt;$G77,Z$7&lt;$H77),$J77/12*0.5,$H77&lt;Z$7,$J77/12)</f>
        <v>0</v>
      </c>
      <c r="AA77" s="23" cm="1">
        <f t="array" aca="1" ref="AA77" ca="1">_xlfn.IFS($F77&lt;=AA$7,0,$G77&gt;AA$7,0,AND(AA$7&gt;$G77,AA$7&lt;$H77),$J77/12*0.5,$H77&lt;AA$7,$J77/12)</f>
        <v>0</v>
      </c>
      <c r="AB77" s="23" cm="1">
        <f t="array" aca="1" ref="AB77" ca="1">_xlfn.IFS($F77&lt;=AB$7,0,$G77&gt;AB$7,0,AND(AB$7&gt;$G77,AB$7&lt;$H77),$J77/12*0.5,$H77&lt;AB$7,$J77/12)</f>
        <v>0</v>
      </c>
      <c r="AC77" s="23" cm="1">
        <f t="array" aca="1" ref="AC77" ca="1">_xlfn.IFS($F77&lt;=AC$7,0,$G77&gt;AC$7,0,AND(AC$7&gt;$G77,AC$7&lt;$H77),$L77/12*0.5,$H77&lt;AC$7,$L77/12)</f>
        <v>0</v>
      </c>
      <c r="AD77" s="23" cm="1">
        <f t="array" aca="1" ref="AD77" ca="1">_xlfn.IFS($F77&lt;=AD$7,0,$G77&gt;AD$7,0,AND(AD$7&gt;$G77,AD$7&lt;$H77),$L77/12*0.5,$H77&lt;AD$7,$L77/12)</f>
        <v>0</v>
      </c>
      <c r="AE77" s="23" cm="1">
        <f t="array" aca="1" ref="AE77" ca="1">_xlfn.IFS($F77&lt;=AE$7,0,$G77&gt;AE$7,0,AND(AE$7&gt;$G77,AE$7&lt;$H77),$L77/12*0.5,$H77&lt;AE$7,$L77/12)</f>
        <v>0</v>
      </c>
      <c r="AF77" s="23" cm="1">
        <f t="array" aca="1" ref="AF77" ca="1">_xlfn.IFS($F77&lt;=AF$7,0,$G77&gt;AF$7,0,AND(AF$7&gt;$G77,AF$7&lt;$H77),$L77/12*0.5,$H77&lt;AF$7,$L77/12)</f>
        <v>0</v>
      </c>
      <c r="AG77" s="23" cm="1">
        <f t="array" aca="1" ref="AG77" ca="1">_xlfn.IFS($F77&lt;=AG$7,0,$G77&gt;AG$7,0,AND(AG$7&gt;$G77,AG$7&lt;$H77),$L77/12*0.5,$H77&lt;AG$7,$L77/12)</f>
        <v>0</v>
      </c>
      <c r="AH77" s="23" cm="1">
        <f t="array" aca="1" ref="AH77" ca="1">_xlfn.IFS($F77&lt;=AH$7,0,$G77&gt;AH$7,0,AND(AH$7&gt;$G77,AH$7&lt;$H77),$L77/12*0.5,$H77&lt;AH$7,$L77/12)</f>
        <v>0</v>
      </c>
      <c r="AI77" s="23" cm="1">
        <f t="array" aca="1" ref="AI77" ca="1">_xlfn.IFS($F77&lt;=AI$7,0,$G77&gt;AI$7,0,AND(AI$7&gt;$G77,AI$7&lt;$H77),$L77/12*0.5,$H77&lt;AI$7,$L77/12)</f>
        <v>0</v>
      </c>
      <c r="AJ77" s="23" cm="1">
        <f t="array" aca="1" ref="AJ77" ca="1">_xlfn.IFS($F77&lt;=AJ$7,0,$G77&gt;AJ$7,0,AND(AJ$7&gt;$G77,AJ$7&lt;$H77),$L77/12*0.5,$H77&lt;AJ$7,$L77/12)</f>
        <v>0</v>
      </c>
      <c r="AK77" s="23" cm="1">
        <f t="array" aca="1" ref="AK77" ca="1">_xlfn.IFS($F77&lt;=AK$7,0,$G77&gt;AK$7,0,AND(AK$7&gt;$G77,AK$7&lt;$H77),$L77/12*0.5,$H77&lt;AK$7,$L77/12)</f>
        <v>0</v>
      </c>
      <c r="AL77" s="23" cm="1">
        <f t="array" aca="1" ref="AL77" ca="1">_xlfn.IFS($F77&lt;=AL$7,0,$G77&gt;AL$7,0,AND(AL$7&gt;$G77,AL$7&lt;$H77),$L77/12*0.5,$H77&lt;AL$7,$L77/12)</f>
        <v>0</v>
      </c>
      <c r="AM77" s="23" cm="1">
        <f t="array" aca="1" ref="AM77" ca="1">_xlfn.IFS($F77&lt;=AM$7,0,$G77&gt;AM$7,0,AND(AM$7&gt;$G77,AM$7&lt;$H77),$L77/12*0.5,$H77&lt;AM$7,$L77/12)</f>
        <v>0</v>
      </c>
      <c r="AN77" s="23" cm="1">
        <f t="array" aca="1" ref="AN77" ca="1">_xlfn.IFS($F77&lt;=AN$7,0,$G77&gt;AN$7,0,AND(AN$7&gt;$G77,AN$7&lt;$H77),$L77/12*0.5,$H77&lt;AN$7,$L77/12)</f>
        <v>0</v>
      </c>
      <c r="AO77" s="23" cm="1">
        <f t="array" aca="1" ref="AO77" ca="1">_xlfn.IFS($F77&lt;=AO$7,0,$G77&gt;AO$7,0,AND(AO$7&gt;$G77,AO$7&lt;$H77),$N77/12*0.5,$H77&lt;AO$7,$N77/12)</f>
        <v>0</v>
      </c>
      <c r="AP77" s="23" cm="1">
        <f t="array" aca="1" ref="AP77" ca="1">_xlfn.IFS($F77&lt;=AP$7,0,$G77&gt;AP$7,0,AND(AP$7&gt;$G77,AP$7&lt;$H77),$N77/12*0.5,$H77&lt;AP$7,$N77/12)</f>
        <v>0</v>
      </c>
      <c r="AQ77" s="23" cm="1">
        <f t="array" aca="1" ref="AQ77" ca="1">_xlfn.IFS($F77&lt;=AQ$7,0,$G77&gt;AQ$7,0,AND(AQ$7&gt;$G77,AQ$7&lt;$H77),$N77/12*0.5,$H77&lt;AQ$7,$N77/12)</f>
        <v>64.583333333333329</v>
      </c>
      <c r="AR77" s="23" cm="1">
        <f t="array" aca="1" ref="AR77" ca="1">_xlfn.IFS($F77&lt;=AR$7,0,$G77&gt;AR$7,0,AND(AR$7&gt;$G77,AR$7&lt;$H77),$N77/12*0.5,$H77&lt;AR$7,$N77/12)</f>
        <v>64.583333333333329</v>
      </c>
      <c r="AS77" s="23" cm="1">
        <f t="array" aca="1" ref="AS77" ca="1">_xlfn.IFS($F77&lt;=AS$7,0,$G77&gt;AS$7,0,AND(AS$7&gt;$G77,AS$7&lt;$H77),$N77/12*0.5,$H77&lt;AS$7,$N77/12)</f>
        <v>64.583333333333329</v>
      </c>
      <c r="AT77" s="23" cm="1">
        <f t="array" aca="1" ref="AT77" ca="1">_xlfn.IFS($F77&lt;=AT$7,0,$G77&gt;AT$7,0,AND(AT$7&gt;$G77,AT$7&lt;$H77),$N77/12*0.5,$H77&lt;AT$7,$N77/12)</f>
        <v>129.16666666666666</v>
      </c>
      <c r="AU77" s="23" cm="1">
        <f t="array" aca="1" ref="AU77" ca="1">_xlfn.IFS($F77&lt;=AU$7,0,$G77&gt;AU$7,0,AND(AU$7&gt;$G77,AU$7&lt;$H77),$N77/12*0.5,$H77&lt;AU$7,$N77/12)</f>
        <v>129.16666666666666</v>
      </c>
      <c r="AV77" s="23" cm="1">
        <f t="array" aca="1" ref="AV77" ca="1">_xlfn.IFS($F77&lt;=AV$7,0,$G77&gt;AV$7,0,AND(AV$7&gt;$G77,AV$7&lt;$H77),$N77/12*0.5,$H77&lt;AV$7,$N77/12)</f>
        <v>129.16666666666666</v>
      </c>
      <c r="AW77" s="23" cm="1">
        <f t="array" aca="1" ref="AW77" ca="1">_xlfn.IFS($F77&lt;=AW$7,0,$G77&gt;AW$7,0,AND(AW$7&gt;$G77,AW$7&lt;$H77),$N77/12*0.5,$H77&lt;AW$7,$N77/12)</f>
        <v>129.16666666666666</v>
      </c>
      <c r="AX77" s="23" cm="1">
        <f t="array" aca="1" ref="AX77" ca="1">_xlfn.IFS($F77&lt;=AX$7,0,$G77&gt;AX$7,0,AND(AX$7&gt;$G77,AX$7&lt;$H77),$N77/12*0.5,$H77&lt;AX$7,$N77/12)</f>
        <v>129.16666666666666</v>
      </c>
      <c r="AY77" s="23" cm="1">
        <f t="array" aca="1" ref="AY77" ca="1">_xlfn.IFS($F77&lt;=AY$7,0,$G77&gt;AY$7,0,AND(AY$7&gt;$G77,AY$7&lt;$H77),$N77/12*0.5,$H77&lt;AY$7,$N77/12)</f>
        <v>129.16666666666666</v>
      </c>
    </row>
    <row r="78" spans="1:51" ht="13" x14ac:dyDescent="0.15">
      <c r="A78" s="47"/>
      <c r="B78" s="87">
        <v>71</v>
      </c>
      <c r="C78" s="92" t="s">
        <v>30</v>
      </c>
      <c r="D78" s="93" t="s">
        <v>15</v>
      </c>
      <c r="E78" s="112">
        <v>46402</v>
      </c>
      <c r="F78" s="112" t="s">
        <v>7</v>
      </c>
      <c r="G78" s="21">
        <f>E78+'Assumptions (START HERE)'!$C$17</f>
        <v>46582</v>
      </c>
      <c r="H78" s="21">
        <f>E78+'Assumptions (START HERE)'!$C$18</f>
        <v>46672</v>
      </c>
      <c r="I78" s="96"/>
      <c r="J78" s="23" cm="1">
        <f t="array" aca="1" ref="J78" ca="1">IF(ISBLANK(I78),
INDEX('Assumptions (START HERE)'!$B$23:$E$26,
MATCH(MID(CELL("filename",$A$1),FIND("]",CELL("filename",$A$1))+1,255),'Assumptions (START HERE)'!$B$23:$B$26,0),
MATCH(J$3,'Assumptions (START HERE)'!$B$23:$E$23,0)),I78)</f>
        <v>1350</v>
      </c>
      <c r="K78" s="96"/>
      <c r="L78" s="23" cm="1">
        <f t="array" aca="1" ref="L78" ca="1">IF(ISBLANK(K78),
INDEX('Assumptions (START HERE)'!$B$23:$E$26,
MATCH(MID(CELL("filename",$A$1),FIND("]",CELL("filename",$A$1))+1,255),'Assumptions (START HERE)'!$B$23:$B$26,0),
MATCH(L$3,'Assumptions (START HERE)'!$B$23:$E$23,0)),K78)</f>
        <v>1450</v>
      </c>
      <c r="M78" s="96"/>
      <c r="N78" s="23" cm="1">
        <f t="array" aca="1" ref="N78" ca="1">IF(ISBLANK(M78),
INDEX('Assumptions (START HERE)'!$B$23:$E$26,
MATCH(MID(CELL("filename",$A$1),FIND("]",CELL("filename",$A$1))+1,255),'Assumptions (START HERE)'!$B$23:$B$26,0),
MATCH(N$3,'Assumptions (START HERE)'!$B$23:$E$23,0)),M78)</f>
        <v>1550</v>
      </c>
      <c r="P78" s="23" cm="1">
        <f t="array" aca="1" ref="P78" ca="1">_xlfn.IFS($F78&lt;=P$7,0,$G78&gt;P$7,0,AND(P$7&gt;$G78,P$7&lt;$H78),$J78/12*0.5,$H78&lt;P$7,$J78/12)</f>
        <v>0</v>
      </c>
      <c r="Q78" s="23" cm="1">
        <f t="array" aca="1" ref="Q78" ca="1">_xlfn.IFS($F78&lt;=Q$7,0,$G78&gt;Q$7,0,AND(Q$7&gt;$G78,Q$7&lt;$H78),$J78/12*0.5,$H78&lt;Q$7,$J78/12)</f>
        <v>0</v>
      </c>
      <c r="R78" s="23" cm="1">
        <f t="array" aca="1" ref="R78" ca="1">_xlfn.IFS($F78&lt;=R$7,0,$G78&gt;R$7,0,AND(R$7&gt;$G78,R$7&lt;$H78),$J78/12*0.5,$H78&lt;R$7,$J78/12)</f>
        <v>0</v>
      </c>
      <c r="S78" s="23" cm="1">
        <f t="array" aca="1" ref="S78" ca="1">_xlfn.IFS($F78&lt;=S$7,0,$G78&gt;S$7,0,AND(S$7&gt;$G78,S$7&lt;$H78),$J78/12*0.5,$H78&lt;S$7,$J78/12)</f>
        <v>0</v>
      </c>
      <c r="T78" s="23" cm="1">
        <f t="array" aca="1" ref="T78" ca="1">_xlfn.IFS($F78&lt;=T$7,0,$G78&gt;T$7,0,AND(T$7&gt;$G78,T$7&lt;$H78),$J78/12*0.5,$H78&lt;T$7,$J78/12)</f>
        <v>0</v>
      </c>
      <c r="U78" s="23" cm="1">
        <f t="array" aca="1" ref="U78" ca="1">_xlfn.IFS($F78&lt;=U$7,0,$G78&gt;U$7,0,AND(U$7&gt;$G78,U$7&lt;$H78),$J78/12*0.5,$H78&lt;U$7,$J78/12)</f>
        <v>0</v>
      </c>
      <c r="V78" s="23" cm="1">
        <f t="array" aca="1" ref="V78" ca="1">_xlfn.IFS($F78&lt;=V$7,0,$G78&gt;V$7,0,AND(V$7&gt;$G78,V$7&lt;$H78),$J78/12*0.5,$H78&lt;V$7,$J78/12)</f>
        <v>0</v>
      </c>
      <c r="W78" s="23" cm="1">
        <f t="array" aca="1" ref="W78" ca="1">_xlfn.IFS($F78&lt;=W$7,0,$G78&gt;W$7,0,AND(W$7&gt;$G78,W$7&lt;$H78),$J78/12*0.5,$H78&lt;W$7,$J78/12)</f>
        <v>0</v>
      </c>
      <c r="X78" s="23" cm="1">
        <f t="array" aca="1" ref="X78" ca="1">_xlfn.IFS($F78&lt;=X$7,0,$G78&gt;X$7,0,AND(X$7&gt;$G78,X$7&lt;$H78),$J78/12*0.5,$H78&lt;X$7,$J78/12)</f>
        <v>0</v>
      </c>
      <c r="Y78" s="23" cm="1">
        <f t="array" aca="1" ref="Y78" ca="1">_xlfn.IFS($F78&lt;=Y$7,0,$G78&gt;Y$7,0,AND(Y$7&gt;$G78,Y$7&lt;$H78),$J78/12*0.5,$H78&lt;Y$7,$J78/12)</f>
        <v>0</v>
      </c>
      <c r="Z78" s="23" cm="1">
        <f t="array" aca="1" ref="Z78" ca="1">_xlfn.IFS($F78&lt;=Z$7,0,$G78&gt;Z$7,0,AND(Z$7&gt;$G78,Z$7&lt;$H78),$J78/12*0.5,$H78&lt;Z$7,$J78/12)</f>
        <v>0</v>
      </c>
      <c r="AA78" s="23" cm="1">
        <f t="array" aca="1" ref="AA78" ca="1">_xlfn.IFS($F78&lt;=AA$7,0,$G78&gt;AA$7,0,AND(AA$7&gt;$G78,AA$7&lt;$H78),$J78/12*0.5,$H78&lt;AA$7,$J78/12)</f>
        <v>0</v>
      </c>
      <c r="AB78" s="23" cm="1">
        <f t="array" aca="1" ref="AB78" ca="1">_xlfn.IFS($F78&lt;=AB$7,0,$G78&gt;AB$7,0,AND(AB$7&gt;$G78,AB$7&lt;$H78),$J78/12*0.5,$H78&lt;AB$7,$J78/12)</f>
        <v>0</v>
      </c>
      <c r="AC78" s="23" cm="1">
        <f t="array" aca="1" ref="AC78" ca="1">_xlfn.IFS($F78&lt;=AC$7,0,$G78&gt;AC$7,0,AND(AC$7&gt;$G78,AC$7&lt;$H78),$L78/12*0.5,$H78&lt;AC$7,$L78/12)</f>
        <v>0</v>
      </c>
      <c r="AD78" s="23" cm="1">
        <f t="array" aca="1" ref="AD78" ca="1">_xlfn.IFS($F78&lt;=AD$7,0,$G78&gt;AD$7,0,AND(AD$7&gt;$G78,AD$7&lt;$H78),$L78/12*0.5,$H78&lt;AD$7,$L78/12)</f>
        <v>0</v>
      </c>
      <c r="AE78" s="23" cm="1">
        <f t="array" aca="1" ref="AE78" ca="1">_xlfn.IFS($F78&lt;=AE$7,0,$G78&gt;AE$7,0,AND(AE$7&gt;$G78,AE$7&lt;$H78),$L78/12*0.5,$H78&lt;AE$7,$L78/12)</f>
        <v>0</v>
      </c>
      <c r="AF78" s="23" cm="1">
        <f t="array" aca="1" ref="AF78" ca="1">_xlfn.IFS($F78&lt;=AF$7,0,$G78&gt;AF$7,0,AND(AF$7&gt;$G78,AF$7&lt;$H78),$L78/12*0.5,$H78&lt;AF$7,$L78/12)</f>
        <v>0</v>
      </c>
      <c r="AG78" s="23" cm="1">
        <f t="array" aca="1" ref="AG78" ca="1">_xlfn.IFS($F78&lt;=AG$7,0,$G78&gt;AG$7,0,AND(AG$7&gt;$G78,AG$7&lt;$H78),$L78/12*0.5,$H78&lt;AG$7,$L78/12)</f>
        <v>0</v>
      </c>
      <c r="AH78" s="23" cm="1">
        <f t="array" aca="1" ref="AH78" ca="1">_xlfn.IFS($F78&lt;=AH$7,0,$G78&gt;AH$7,0,AND(AH$7&gt;$G78,AH$7&lt;$H78),$L78/12*0.5,$H78&lt;AH$7,$L78/12)</f>
        <v>0</v>
      </c>
      <c r="AI78" s="23" cm="1">
        <f t="array" aca="1" ref="AI78" ca="1">_xlfn.IFS($F78&lt;=AI$7,0,$G78&gt;AI$7,0,AND(AI$7&gt;$G78,AI$7&lt;$H78),$L78/12*0.5,$H78&lt;AI$7,$L78/12)</f>
        <v>0</v>
      </c>
      <c r="AJ78" s="23" cm="1">
        <f t="array" aca="1" ref="AJ78" ca="1">_xlfn.IFS($F78&lt;=AJ$7,0,$G78&gt;AJ$7,0,AND(AJ$7&gt;$G78,AJ$7&lt;$H78),$L78/12*0.5,$H78&lt;AJ$7,$L78/12)</f>
        <v>0</v>
      </c>
      <c r="AK78" s="23" cm="1">
        <f t="array" aca="1" ref="AK78" ca="1">_xlfn.IFS($F78&lt;=AK$7,0,$G78&gt;AK$7,0,AND(AK$7&gt;$G78,AK$7&lt;$H78),$L78/12*0.5,$H78&lt;AK$7,$L78/12)</f>
        <v>0</v>
      </c>
      <c r="AL78" s="23" cm="1">
        <f t="array" aca="1" ref="AL78" ca="1">_xlfn.IFS($F78&lt;=AL$7,0,$G78&gt;AL$7,0,AND(AL$7&gt;$G78,AL$7&lt;$H78),$L78/12*0.5,$H78&lt;AL$7,$L78/12)</f>
        <v>0</v>
      </c>
      <c r="AM78" s="23" cm="1">
        <f t="array" aca="1" ref="AM78" ca="1">_xlfn.IFS($F78&lt;=AM$7,0,$G78&gt;AM$7,0,AND(AM$7&gt;$G78,AM$7&lt;$H78),$L78/12*0.5,$H78&lt;AM$7,$L78/12)</f>
        <v>0</v>
      </c>
      <c r="AN78" s="23" cm="1">
        <f t="array" aca="1" ref="AN78" ca="1">_xlfn.IFS($F78&lt;=AN$7,0,$G78&gt;AN$7,0,AND(AN$7&gt;$G78,AN$7&lt;$H78),$L78/12*0.5,$H78&lt;AN$7,$L78/12)</f>
        <v>0</v>
      </c>
      <c r="AO78" s="23" cm="1">
        <f t="array" aca="1" ref="AO78" ca="1">_xlfn.IFS($F78&lt;=AO$7,0,$G78&gt;AO$7,0,AND(AO$7&gt;$G78,AO$7&lt;$H78),$N78/12*0.5,$H78&lt;AO$7,$N78/12)</f>
        <v>0</v>
      </c>
      <c r="AP78" s="23" cm="1">
        <f t="array" aca="1" ref="AP78" ca="1">_xlfn.IFS($F78&lt;=AP$7,0,$G78&gt;AP$7,0,AND(AP$7&gt;$G78,AP$7&lt;$H78),$N78/12*0.5,$H78&lt;AP$7,$N78/12)</f>
        <v>0</v>
      </c>
      <c r="AQ78" s="23" cm="1">
        <f t="array" aca="1" ref="AQ78" ca="1">_xlfn.IFS($F78&lt;=AQ$7,0,$G78&gt;AQ$7,0,AND(AQ$7&gt;$G78,AQ$7&lt;$H78),$N78/12*0.5,$H78&lt;AQ$7,$N78/12)</f>
        <v>0</v>
      </c>
      <c r="AR78" s="23" cm="1">
        <f t="array" aca="1" ref="AR78" ca="1">_xlfn.IFS($F78&lt;=AR$7,0,$G78&gt;AR$7,0,AND(AR$7&gt;$G78,AR$7&lt;$H78),$N78/12*0.5,$H78&lt;AR$7,$N78/12)</f>
        <v>0</v>
      </c>
      <c r="AS78" s="23" cm="1">
        <f t="array" aca="1" ref="AS78" ca="1">_xlfn.IFS($F78&lt;=AS$7,0,$G78&gt;AS$7,0,AND(AS$7&gt;$G78,AS$7&lt;$H78),$N78/12*0.5,$H78&lt;AS$7,$N78/12)</f>
        <v>0</v>
      </c>
      <c r="AT78" s="23" cm="1">
        <f t="array" aca="1" ref="AT78" ca="1">_xlfn.IFS($F78&lt;=AT$7,0,$G78&gt;AT$7,0,AND(AT$7&gt;$G78,AT$7&lt;$H78),$N78/12*0.5,$H78&lt;AT$7,$N78/12)</f>
        <v>0</v>
      </c>
      <c r="AU78" s="23" cm="1">
        <f t="array" aca="1" ref="AU78" ca="1">_xlfn.IFS($F78&lt;=AU$7,0,$G78&gt;AU$7,0,AND(AU$7&gt;$G78,AU$7&lt;$H78),$N78/12*0.5,$H78&lt;AU$7,$N78/12)</f>
        <v>64.583333333333329</v>
      </c>
      <c r="AV78" s="23" cm="1">
        <f t="array" aca="1" ref="AV78" ca="1">_xlfn.IFS($F78&lt;=AV$7,0,$G78&gt;AV$7,0,AND(AV$7&gt;$G78,AV$7&lt;$H78),$N78/12*0.5,$H78&lt;AV$7,$N78/12)</f>
        <v>64.583333333333329</v>
      </c>
      <c r="AW78" s="23" cm="1">
        <f t="array" aca="1" ref="AW78" ca="1">_xlfn.IFS($F78&lt;=AW$7,0,$G78&gt;AW$7,0,AND(AW$7&gt;$G78,AW$7&lt;$H78),$N78/12*0.5,$H78&lt;AW$7,$N78/12)</f>
        <v>64.583333333333329</v>
      </c>
      <c r="AX78" s="23" cm="1">
        <f t="array" aca="1" ref="AX78" ca="1">_xlfn.IFS($F78&lt;=AX$7,0,$G78&gt;AX$7,0,AND(AX$7&gt;$G78,AX$7&lt;$H78),$N78/12*0.5,$H78&lt;AX$7,$N78/12)</f>
        <v>129.16666666666666</v>
      </c>
      <c r="AY78" s="23" cm="1">
        <f t="array" aca="1" ref="AY78" ca="1">_xlfn.IFS($F78&lt;=AY$7,0,$G78&gt;AY$7,0,AND(AY$7&gt;$G78,AY$7&lt;$H78),$N78/12*0.5,$H78&lt;AY$7,$N78/12)</f>
        <v>129.16666666666666</v>
      </c>
    </row>
    <row r="79" spans="1:51" ht="13" x14ac:dyDescent="0.15">
      <c r="A79" s="47"/>
      <c r="B79" s="87">
        <v>72</v>
      </c>
      <c r="C79" s="92" t="s">
        <v>30</v>
      </c>
      <c r="D79" s="93" t="s">
        <v>15</v>
      </c>
      <c r="E79" s="112">
        <v>46402</v>
      </c>
      <c r="F79" s="112" t="s">
        <v>7</v>
      </c>
      <c r="G79" s="21">
        <f>E79+'Assumptions (START HERE)'!$C$17</f>
        <v>46582</v>
      </c>
      <c r="H79" s="21">
        <f>E79+'Assumptions (START HERE)'!$C$18</f>
        <v>46672</v>
      </c>
      <c r="I79" s="96"/>
      <c r="J79" s="23" cm="1">
        <f t="array" aca="1" ref="J79" ca="1">IF(ISBLANK(I79),
INDEX('Assumptions (START HERE)'!$B$23:$E$26,
MATCH(MID(CELL("filename",$A$1),FIND("]",CELL("filename",$A$1))+1,255),'Assumptions (START HERE)'!$B$23:$B$26,0),
MATCH(J$3,'Assumptions (START HERE)'!$B$23:$E$23,0)),I79)</f>
        <v>1350</v>
      </c>
      <c r="K79" s="96"/>
      <c r="L79" s="23" cm="1">
        <f t="array" aca="1" ref="L79" ca="1">IF(ISBLANK(K79),
INDEX('Assumptions (START HERE)'!$B$23:$E$26,
MATCH(MID(CELL("filename",$A$1),FIND("]",CELL("filename",$A$1))+1,255),'Assumptions (START HERE)'!$B$23:$B$26,0),
MATCH(L$3,'Assumptions (START HERE)'!$B$23:$E$23,0)),K79)</f>
        <v>1450</v>
      </c>
      <c r="M79" s="96"/>
      <c r="N79" s="23" cm="1">
        <f t="array" aca="1" ref="N79" ca="1">IF(ISBLANK(M79),
INDEX('Assumptions (START HERE)'!$B$23:$E$26,
MATCH(MID(CELL("filename",$A$1),FIND("]",CELL("filename",$A$1))+1,255),'Assumptions (START HERE)'!$B$23:$B$26,0),
MATCH(N$3,'Assumptions (START HERE)'!$B$23:$E$23,0)),M79)</f>
        <v>1550</v>
      </c>
      <c r="P79" s="23" cm="1">
        <f t="array" aca="1" ref="P79" ca="1">_xlfn.IFS($F79&lt;=P$7,0,$G79&gt;P$7,0,AND(P$7&gt;$G79,P$7&lt;$H79),$J79/12*0.5,$H79&lt;P$7,$J79/12)</f>
        <v>0</v>
      </c>
      <c r="Q79" s="23" cm="1">
        <f t="array" aca="1" ref="Q79" ca="1">_xlfn.IFS($F79&lt;=Q$7,0,$G79&gt;Q$7,0,AND(Q$7&gt;$G79,Q$7&lt;$H79),$J79/12*0.5,$H79&lt;Q$7,$J79/12)</f>
        <v>0</v>
      </c>
      <c r="R79" s="23" cm="1">
        <f t="array" aca="1" ref="R79" ca="1">_xlfn.IFS($F79&lt;=R$7,0,$G79&gt;R$7,0,AND(R$7&gt;$G79,R$7&lt;$H79),$J79/12*0.5,$H79&lt;R$7,$J79/12)</f>
        <v>0</v>
      </c>
      <c r="S79" s="23" cm="1">
        <f t="array" aca="1" ref="S79" ca="1">_xlfn.IFS($F79&lt;=S$7,0,$G79&gt;S$7,0,AND(S$7&gt;$G79,S$7&lt;$H79),$J79/12*0.5,$H79&lt;S$7,$J79/12)</f>
        <v>0</v>
      </c>
      <c r="T79" s="23" cm="1">
        <f t="array" aca="1" ref="T79" ca="1">_xlfn.IFS($F79&lt;=T$7,0,$G79&gt;T$7,0,AND(T$7&gt;$G79,T$7&lt;$H79),$J79/12*0.5,$H79&lt;T$7,$J79/12)</f>
        <v>0</v>
      </c>
      <c r="U79" s="23" cm="1">
        <f t="array" aca="1" ref="U79" ca="1">_xlfn.IFS($F79&lt;=U$7,0,$G79&gt;U$7,0,AND(U$7&gt;$G79,U$7&lt;$H79),$J79/12*0.5,$H79&lt;U$7,$J79/12)</f>
        <v>0</v>
      </c>
      <c r="V79" s="23" cm="1">
        <f t="array" aca="1" ref="V79" ca="1">_xlfn.IFS($F79&lt;=V$7,0,$G79&gt;V$7,0,AND(V$7&gt;$G79,V$7&lt;$H79),$J79/12*0.5,$H79&lt;V$7,$J79/12)</f>
        <v>0</v>
      </c>
      <c r="W79" s="23" cm="1">
        <f t="array" aca="1" ref="W79" ca="1">_xlfn.IFS($F79&lt;=W$7,0,$G79&gt;W$7,0,AND(W$7&gt;$G79,W$7&lt;$H79),$J79/12*0.5,$H79&lt;W$7,$J79/12)</f>
        <v>0</v>
      </c>
      <c r="X79" s="23" cm="1">
        <f t="array" aca="1" ref="X79" ca="1">_xlfn.IFS($F79&lt;=X$7,0,$G79&gt;X$7,0,AND(X$7&gt;$G79,X$7&lt;$H79),$J79/12*0.5,$H79&lt;X$7,$J79/12)</f>
        <v>0</v>
      </c>
      <c r="Y79" s="23" cm="1">
        <f t="array" aca="1" ref="Y79" ca="1">_xlfn.IFS($F79&lt;=Y$7,0,$G79&gt;Y$7,0,AND(Y$7&gt;$G79,Y$7&lt;$H79),$J79/12*0.5,$H79&lt;Y$7,$J79/12)</f>
        <v>0</v>
      </c>
      <c r="Z79" s="23" cm="1">
        <f t="array" aca="1" ref="Z79" ca="1">_xlfn.IFS($F79&lt;=Z$7,0,$G79&gt;Z$7,0,AND(Z$7&gt;$G79,Z$7&lt;$H79),$J79/12*0.5,$H79&lt;Z$7,$J79/12)</f>
        <v>0</v>
      </c>
      <c r="AA79" s="23" cm="1">
        <f t="array" aca="1" ref="AA79" ca="1">_xlfn.IFS($F79&lt;=AA$7,0,$G79&gt;AA$7,0,AND(AA$7&gt;$G79,AA$7&lt;$H79),$J79/12*0.5,$H79&lt;AA$7,$J79/12)</f>
        <v>0</v>
      </c>
      <c r="AB79" s="23" cm="1">
        <f t="array" aca="1" ref="AB79" ca="1">_xlfn.IFS($F79&lt;=AB$7,0,$G79&gt;AB$7,0,AND(AB$7&gt;$G79,AB$7&lt;$H79),$J79/12*0.5,$H79&lt;AB$7,$J79/12)</f>
        <v>0</v>
      </c>
      <c r="AC79" s="23" cm="1">
        <f t="array" aca="1" ref="AC79" ca="1">_xlfn.IFS($F79&lt;=AC$7,0,$G79&gt;AC$7,0,AND(AC$7&gt;$G79,AC$7&lt;$H79),$L79/12*0.5,$H79&lt;AC$7,$L79/12)</f>
        <v>0</v>
      </c>
      <c r="AD79" s="23" cm="1">
        <f t="array" aca="1" ref="AD79" ca="1">_xlfn.IFS($F79&lt;=AD$7,0,$G79&gt;AD$7,0,AND(AD$7&gt;$G79,AD$7&lt;$H79),$L79/12*0.5,$H79&lt;AD$7,$L79/12)</f>
        <v>0</v>
      </c>
      <c r="AE79" s="23" cm="1">
        <f t="array" aca="1" ref="AE79" ca="1">_xlfn.IFS($F79&lt;=AE$7,0,$G79&gt;AE$7,0,AND(AE$7&gt;$G79,AE$7&lt;$H79),$L79/12*0.5,$H79&lt;AE$7,$L79/12)</f>
        <v>0</v>
      </c>
      <c r="AF79" s="23" cm="1">
        <f t="array" aca="1" ref="AF79" ca="1">_xlfn.IFS($F79&lt;=AF$7,0,$G79&gt;AF$7,0,AND(AF$7&gt;$G79,AF$7&lt;$H79),$L79/12*0.5,$H79&lt;AF$7,$L79/12)</f>
        <v>0</v>
      </c>
      <c r="AG79" s="23" cm="1">
        <f t="array" aca="1" ref="AG79" ca="1">_xlfn.IFS($F79&lt;=AG$7,0,$G79&gt;AG$7,0,AND(AG$7&gt;$G79,AG$7&lt;$H79),$L79/12*0.5,$H79&lt;AG$7,$L79/12)</f>
        <v>0</v>
      </c>
      <c r="AH79" s="23" cm="1">
        <f t="array" aca="1" ref="AH79" ca="1">_xlfn.IFS($F79&lt;=AH$7,0,$G79&gt;AH$7,0,AND(AH$7&gt;$G79,AH$7&lt;$H79),$L79/12*0.5,$H79&lt;AH$7,$L79/12)</f>
        <v>0</v>
      </c>
      <c r="AI79" s="23" cm="1">
        <f t="array" aca="1" ref="AI79" ca="1">_xlfn.IFS($F79&lt;=AI$7,0,$G79&gt;AI$7,0,AND(AI$7&gt;$G79,AI$7&lt;$H79),$L79/12*0.5,$H79&lt;AI$7,$L79/12)</f>
        <v>0</v>
      </c>
      <c r="AJ79" s="23" cm="1">
        <f t="array" aca="1" ref="AJ79" ca="1">_xlfn.IFS($F79&lt;=AJ$7,0,$G79&gt;AJ$7,0,AND(AJ$7&gt;$G79,AJ$7&lt;$H79),$L79/12*0.5,$H79&lt;AJ$7,$L79/12)</f>
        <v>0</v>
      </c>
      <c r="AK79" s="23" cm="1">
        <f t="array" aca="1" ref="AK79" ca="1">_xlfn.IFS($F79&lt;=AK$7,0,$G79&gt;AK$7,0,AND(AK$7&gt;$G79,AK$7&lt;$H79),$L79/12*0.5,$H79&lt;AK$7,$L79/12)</f>
        <v>0</v>
      </c>
      <c r="AL79" s="23" cm="1">
        <f t="array" aca="1" ref="AL79" ca="1">_xlfn.IFS($F79&lt;=AL$7,0,$G79&gt;AL$7,0,AND(AL$7&gt;$G79,AL$7&lt;$H79),$L79/12*0.5,$H79&lt;AL$7,$L79/12)</f>
        <v>0</v>
      </c>
      <c r="AM79" s="23" cm="1">
        <f t="array" aca="1" ref="AM79" ca="1">_xlfn.IFS($F79&lt;=AM$7,0,$G79&gt;AM$7,0,AND(AM$7&gt;$G79,AM$7&lt;$H79),$L79/12*0.5,$H79&lt;AM$7,$L79/12)</f>
        <v>0</v>
      </c>
      <c r="AN79" s="23" cm="1">
        <f t="array" aca="1" ref="AN79" ca="1">_xlfn.IFS($F79&lt;=AN$7,0,$G79&gt;AN$7,0,AND(AN$7&gt;$G79,AN$7&lt;$H79),$L79/12*0.5,$H79&lt;AN$7,$L79/12)</f>
        <v>0</v>
      </c>
      <c r="AO79" s="23" cm="1">
        <f t="array" aca="1" ref="AO79" ca="1">_xlfn.IFS($F79&lt;=AO$7,0,$G79&gt;AO$7,0,AND(AO$7&gt;$G79,AO$7&lt;$H79),$N79/12*0.5,$H79&lt;AO$7,$N79/12)</f>
        <v>0</v>
      </c>
      <c r="AP79" s="23" cm="1">
        <f t="array" aca="1" ref="AP79" ca="1">_xlfn.IFS($F79&lt;=AP$7,0,$G79&gt;AP$7,0,AND(AP$7&gt;$G79,AP$7&lt;$H79),$N79/12*0.5,$H79&lt;AP$7,$N79/12)</f>
        <v>0</v>
      </c>
      <c r="AQ79" s="23" cm="1">
        <f t="array" aca="1" ref="AQ79" ca="1">_xlfn.IFS($F79&lt;=AQ$7,0,$G79&gt;AQ$7,0,AND(AQ$7&gt;$G79,AQ$7&lt;$H79),$N79/12*0.5,$H79&lt;AQ$7,$N79/12)</f>
        <v>0</v>
      </c>
      <c r="AR79" s="23" cm="1">
        <f t="array" aca="1" ref="AR79" ca="1">_xlfn.IFS($F79&lt;=AR$7,0,$G79&gt;AR$7,0,AND(AR$7&gt;$G79,AR$7&lt;$H79),$N79/12*0.5,$H79&lt;AR$7,$N79/12)</f>
        <v>0</v>
      </c>
      <c r="AS79" s="23" cm="1">
        <f t="array" aca="1" ref="AS79" ca="1">_xlfn.IFS($F79&lt;=AS$7,0,$G79&gt;AS$7,0,AND(AS$7&gt;$G79,AS$7&lt;$H79),$N79/12*0.5,$H79&lt;AS$7,$N79/12)</f>
        <v>0</v>
      </c>
      <c r="AT79" s="23" cm="1">
        <f t="array" aca="1" ref="AT79" ca="1">_xlfn.IFS($F79&lt;=AT$7,0,$G79&gt;AT$7,0,AND(AT$7&gt;$G79,AT$7&lt;$H79),$N79/12*0.5,$H79&lt;AT$7,$N79/12)</f>
        <v>0</v>
      </c>
      <c r="AU79" s="23" cm="1">
        <f t="array" aca="1" ref="AU79" ca="1">_xlfn.IFS($F79&lt;=AU$7,0,$G79&gt;AU$7,0,AND(AU$7&gt;$G79,AU$7&lt;$H79),$N79/12*0.5,$H79&lt;AU$7,$N79/12)</f>
        <v>64.583333333333329</v>
      </c>
      <c r="AV79" s="23" cm="1">
        <f t="array" aca="1" ref="AV79" ca="1">_xlfn.IFS($F79&lt;=AV$7,0,$G79&gt;AV$7,0,AND(AV$7&gt;$G79,AV$7&lt;$H79),$N79/12*0.5,$H79&lt;AV$7,$N79/12)</f>
        <v>64.583333333333329</v>
      </c>
      <c r="AW79" s="23" cm="1">
        <f t="array" aca="1" ref="AW79" ca="1">_xlfn.IFS($F79&lt;=AW$7,0,$G79&gt;AW$7,0,AND(AW$7&gt;$G79,AW$7&lt;$H79),$N79/12*0.5,$H79&lt;AW$7,$N79/12)</f>
        <v>64.583333333333329</v>
      </c>
      <c r="AX79" s="23" cm="1">
        <f t="array" aca="1" ref="AX79" ca="1">_xlfn.IFS($F79&lt;=AX$7,0,$G79&gt;AX$7,0,AND(AX$7&gt;$G79,AX$7&lt;$H79),$N79/12*0.5,$H79&lt;AX$7,$N79/12)</f>
        <v>129.16666666666666</v>
      </c>
      <c r="AY79" s="23" cm="1">
        <f t="array" aca="1" ref="AY79" ca="1">_xlfn.IFS($F79&lt;=AY$7,0,$G79&gt;AY$7,0,AND(AY$7&gt;$G79,AY$7&lt;$H79),$N79/12*0.5,$H79&lt;AY$7,$N79/12)</f>
        <v>129.16666666666666</v>
      </c>
    </row>
    <row r="80" spans="1:51" ht="13" x14ac:dyDescent="0.15">
      <c r="A80" s="47"/>
      <c r="B80" s="87">
        <v>73</v>
      </c>
      <c r="C80" s="92" t="s">
        <v>30</v>
      </c>
      <c r="D80" s="93" t="s">
        <v>15</v>
      </c>
      <c r="E80" s="112">
        <v>46433</v>
      </c>
      <c r="F80" s="112" t="s">
        <v>7</v>
      </c>
      <c r="G80" s="21">
        <f>E80+'Assumptions (START HERE)'!$C$17</f>
        <v>46613</v>
      </c>
      <c r="H80" s="21">
        <f>E80+'Assumptions (START HERE)'!$C$18</f>
        <v>46703</v>
      </c>
      <c r="I80" s="96"/>
      <c r="J80" s="23" cm="1">
        <f t="array" aca="1" ref="J80" ca="1">IF(ISBLANK(I80),
INDEX('Assumptions (START HERE)'!$B$23:$E$26,
MATCH(MID(CELL("filename",$A$1),FIND("]",CELL("filename",$A$1))+1,255),'Assumptions (START HERE)'!$B$23:$B$26,0),
MATCH(J$3,'Assumptions (START HERE)'!$B$23:$E$23,0)),I80)</f>
        <v>1350</v>
      </c>
      <c r="K80" s="96"/>
      <c r="L80" s="23" cm="1">
        <f t="array" aca="1" ref="L80" ca="1">IF(ISBLANK(K80),
INDEX('Assumptions (START HERE)'!$B$23:$E$26,
MATCH(MID(CELL("filename",$A$1),FIND("]",CELL("filename",$A$1))+1,255),'Assumptions (START HERE)'!$B$23:$B$26,0),
MATCH(L$3,'Assumptions (START HERE)'!$B$23:$E$23,0)),K80)</f>
        <v>1450</v>
      </c>
      <c r="M80" s="96"/>
      <c r="N80" s="23" cm="1">
        <f t="array" aca="1" ref="N80" ca="1">IF(ISBLANK(M80),
INDEX('Assumptions (START HERE)'!$B$23:$E$26,
MATCH(MID(CELL("filename",$A$1),FIND("]",CELL("filename",$A$1))+1,255),'Assumptions (START HERE)'!$B$23:$B$26,0),
MATCH(N$3,'Assumptions (START HERE)'!$B$23:$E$23,0)),M80)</f>
        <v>1550</v>
      </c>
      <c r="P80" s="23" cm="1">
        <f t="array" aca="1" ref="P80" ca="1">_xlfn.IFS($F80&lt;=P$7,0,$G80&gt;P$7,0,AND(P$7&gt;$G80,P$7&lt;$H80),$J80/12*0.5,$H80&lt;P$7,$J80/12)</f>
        <v>0</v>
      </c>
      <c r="Q80" s="23" cm="1">
        <f t="array" aca="1" ref="Q80" ca="1">_xlfn.IFS($F80&lt;=Q$7,0,$G80&gt;Q$7,0,AND(Q$7&gt;$G80,Q$7&lt;$H80),$J80/12*0.5,$H80&lt;Q$7,$J80/12)</f>
        <v>0</v>
      </c>
      <c r="R80" s="23" cm="1">
        <f t="array" aca="1" ref="R80" ca="1">_xlfn.IFS($F80&lt;=R$7,0,$G80&gt;R$7,0,AND(R$7&gt;$G80,R$7&lt;$H80),$J80/12*0.5,$H80&lt;R$7,$J80/12)</f>
        <v>0</v>
      </c>
      <c r="S80" s="23" cm="1">
        <f t="array" aca="1" ref="S80" ca="1">_xlfn.IFS($F80&lt;=S$7,0,$G80&gt;S$7,0,AND(S$7&gt;$G80,S$7&lt;$H80),$J80/12*0.5,$H80&lt;S$7,$J80/12)</f>
        <v>0</v>
      </c>
      <c r="T80" s="23" cm="1">
        <f t="array" aca="1" ref="T80" ca="1">_xlfn.IFS($F80&lt;=T$7,0,$G80&gt;T$7,0,AND(T$7&gt;$G80,T$7&lt;$H80),$J80/12*0.5,$H80&lt;T$7,$J80/12)</f>
        <v>0</v>
      </c>
      <c r="U80" s="23" cm="1">
        <f t="array" aca="1" ref="U80" ca="1">_xlfn.IFS($F80&lt;=U$7,0,$G80&gt;U$7,0,AND(U$7&gt;$G80,U$7&lt;$H80),$J80/12*0.5,$H80&lt;U$7,$J80/12)</f>
        <v>0</v>
      </c>
      <c r="V80" s="23" cm="1">
        <f t="array" aca="1" ref="V80" ca="1">_xlfn.IFS($F80&lt;=V$7,0,$G80&gt;V$7,0,AND(V$7&gt;$G80,V$7&lt;$H80),$J80/12*0.5,$H80&lt;V$7,$J80/12)</f>
        <v>0</v>
      </c>
      <c r="W80" s="23" cm="1">
        <f t="array" aca="1" ref="W80" ca="1">_xlfn.IFS($F80&lt;=W$7,0,$G80&gt;W$7,0,AND(W$7&gt;$G80,W$7&lt;$H80),$J80/12*0.5,$H80&lt;W$7,$J80/12)</f>
        <v>0</v>
      </c>
      <c r="X80" s="23" cm="1">
        <f t="array" aca="1" ref="X80" ca="1">_xlfn.IFS($F80&lt;=X$7,0,$G80&gt;X$7,0,AND(X$7&gt;$G80,X$7&lt;$H80),$J80/12*0.5,$H80&lt;X$7,$J80/12)</f>
        <v>0</v>
      </c>
      <c r="Y80" s="23" cm="1">
        <f t="array" aca="1" ref="Y80" ca="1">_xlfn.IFS($F80&lt;=Y$7,0,$G80&gt;Y$7,0,AND(Y$7&gt;$G80,Y$7&lt;$H80),$J80/12*0.5,$H80&lt;Y$7,$J80/12)</f>
        <v>0</v>
      </c>
      <c r="Z80" s="23" cm="1">
        <f t="array" aca="1" ref="Z80" ca="1">_xlfn.IFS($F80&lt;=Z$7,0,$G80&gt;Z$7,0,AND(Z$7&gt;$G80,Z$7&lt;$H80),$J80/12*0.5,$H80&lt;Z$7,$J80/12)</f>
        <v>0</v>
      </c>
      <c r="AA80" s="23" cm="1">
        <f t="array" aca="1" ref="AA80" ca="1">_xlfn.IFS($F80&lt;=AA$7,0,$G80&gt;AA$7,0,AND(AA$7&gt;$G80,AA$7&lt;$H80),$J80/12*0.5,$H80&lt;AA$7,$J80/12)</f>
        <v>0</v>
      </c>
      <c r="AB80" s="23" cm="1">
        <f t="array" aca="1" ref="AB80" ca="1">_xlfn.IFS($F80&lt;=AB$7,0,$G80&gt;AB$7,0,AND(AB$7&gt;$G80,AB$7&lt;$H80),$J80/12*0.5,$H80&lt;AB$7,$J80/12)</f>
        <v>0</v>
      </c>
      <c r="AC80" s="23" cm="1">
        <f t="array" aca="1" ref="AC80" ca="1">_xlfn.IFS($F80&lt;=AC$7,0,$G80&gt;AC$7,0,AND(AC$7&gt;$G80,AC$7&lt;$H80),$L80/12*0.5,$H80&lt;AC$7,$L80/12)</f>
        <v>0</v>
      </c>
      <c r="AD80" s="23" cm="1">
        <f t="array" aca="1" ref="AD80" ca="1">_xlfn.IFS($F80&lt;=AD$7,0,$G80&gt;AD$7,0,AND(AD$7&gt;$G80,AD$7&lt;$H80),$L80/12*0.5,$H80&lt;AD$7,$L80/12)</f>
        <v>0</v>
      </c>
      <c r="AE80" s="23" cm="1">
        <f t="array" aca="1" ref="AE80" ca="1">_xlfn.IFS($F80&lt;=AE$7,0,$G80&gt;AE$7,0,AND(AE$7&gt;$G80,AE$7&lt;$H80),$L80/12*0.5,$H80&lt;AE$7,$L80/12)</f>
        <v>0</v>
      </c>
      <c r="AF80" s="23" cm="1">
        <f t="array" aca="1" ref="AF80" ca="1">_xlfn.IFS($F80&lt;=AF$7,0,$G80&gt;AF$7,0,AND(AF$7&gt;$G80,AF$7&lt;$H80),$L80/12*0.5,$H80&lt;AF$7,$L80/12)</f>
        <v>0</v>
      </c>
      <c r="AG80" s="23" cm="1">
        <f t="array" aca="1" ref="AG80" ca="1">_xlfn.IFS($F80&lt;=AG$7,0,$G80&gt;AG$7,0,AND(AG$7&gt;$G80,AG$7&lt;$H80),$L80/12*0.5,$H80&lt;AG$7,$L80/12)</f>
        <v>0</v>
      </c>
      <c r="AH80" s="23" cm="1">
        <f t="array" aca="1" ref="AH80" ca="1">_xlfn.IFS($F80&lt;=AH$7,0,$G80&gt;AH$7,0,AND(AH$7&gt;$G80,AH$7&lt;$H80),$L80/12*0.5,$H80&lt;AH$7,$L80/12)</f>
        <v>0</v>
      </c>
      <c r="AI80" s="23" cm="1">
        <f t="array" aca="1" ref="AI80" ca="1">_xlfn.IFS($F80&lt;=AI$7,0,$G80&gt;AI$7,0,AND(AI$7&gt;$G80,AI$7&lt;$H80),$L80/12*0.5,$H80&lt;AI$7,$L80/12)</f>
        <v>0</v>
      </c>
      <c r="AJ80" s="23" cm="1">
        <f t="array" aca="1" ref="AJ80" ca="1">_xlfn.IFS($F80&lt;=AJ$7,0,$G80&gt;AJ$7,0,AND(AJ$7&gt;$G80,AJ$7&lt;$H80),$L80/12*0.5,$H80&lt;AJ$7,$L80/12)</f>
        <v>0</v>
      </c>
      <c r="AK80" s="23" cm="1">
        <f t="array" aca="1" ref="AK80" ca="1">_xlfn.IFS($F80&lt;=AK$7,0,$G80&gt;AK$7,0,AND(AK$7&gt;$G80,AK$7&lt;$H80),$L80/12*0.5,$H80&lt;AK$7,$L80/12)</f>
        <v>0</v>
      </c>
      <c r="AL80" s="23" cm="1">
        <f t="array" aca="1" ref="AL80" ca="1">_xlfn.IFS($F80&lt;=AL$7,0,$G80&gt;AL$7,0,AND(AL$7&gt;$G80,AL$7&lt;$H80),$L80/12*0.5,$H80&lt;AL$7,$L80/12)</f>
        <v>0</v>
      </c>
      <c r="AM80" s="23" cm="1">
        <f t="array" aca="1" ref="AM80" ca="1">_xlfn.IFS($F80&lt;=AM$7,0,$G80&gt;AM$7,0,AND(AM$7&gt;$G80,AM$7&lt;$H80),$L80/12*0.5,$H80&lt;AM$7,$L80/12)</f>
        <v>0</v>
      </c>
      <c r="AN80" s="23" cm="1">
        <f t="array" aca="1" ref="AN80" ca="1">_xlfn.IFS($F80&lt;=AN$7,0,$G80&gt;AN$7,0,AND(AN$7&gt;$G80,AN$7&lt;$H80),$L80/12*0.5,$H80&lt;AN$7,$L80/12)</f>
        <v>0</v>
      </c>
      <c r="AO80" s="23" cm="1">
        <f t="array" aca="1" ref="AO80" ca="1">_xlfn.IFS($F80&lt;=AO$7,0,$G80&gt;AO$7,0,AND(AO$7&gt;$G80,AO$7&lt;$H80),$N80/12*0.5,$H80&lt;AO$7,$N80/12)</f>
        <v>0</v>
      </c>
      <c r="AP80" s="23" cm="1">
        <f t="array" aca="1" ref="AP80" ca="1">_xlfn.IFS($F80&lt;=AP$7,0,$G80&gt;AP$7,0,AND(AP$7&gt;$G80,AP$7&lt;$H80),$N80/12*0.5,$H80&lt;AP$7,$N80/12)</f>
        <v>0</v>
      </c>
      <c r="AQ80" s="23" cm="1">
        <f t="array" aca="1" ref="AQ80" ca="1">_xlfn.IFS($F80&lt;=AQ$7,0,$G80&gt;AQ$7,0,AND(AQ$7&gt;$G80,AQ$7&lt;$H80),$N80/12*0.5,$H80&lt;AQ$7,$N80/12)</f>
        <v>0</v>
      </c>
      <c r="AR80" s="23" cm="1">
        <f t="array" aca="1" ref="AR80" ca="1">_xlfn.IFS($F80&lt;=AR$7,0,$G80&gt;AR$7,0,AND(AR$7&gt;$G80,AR$7&lt;$H80),$N80/12*0.5,$H80&lt;AR$7,$N80/12)</f>
        <v>0</v>
      </c>
      <c r="AS80" s="23" cm="1">
        <f t="array" aca="1" ref="AS80" ca="1">_xlfn.IFS($F80&lt;=AS$7,0,$G80&gt;AS$7,0,AND(AS$7&gt;$G80,AS$7&lt;$H80),$N80/12*0.5,$H80&lt;AS$7,$N80/12)</f>
        <v>0</v>
      </c>
      <c r="AT80" s="23" cm="1">
        <f t="array" aca="1" ref="AT80" ca="1">_xlfn.IFS($F80&lt;=AT$7,0,$G80&gt;AT$7,0,AND(AT$7&gt;$G80,AT$7&lt;$H80),$N80/12*0.5,$H80&lt;AT$7,$N80/12)</f>
        <v>0</v>
      </c>
      <c r="AU80" s="23" cm="1">
        <f t="array" aca="1" ref="AU80" ca="1">_xlfn.IFS($F80&lt;=AU$7,0,$G80&gt;AU$7,0,AND(AU$7&gt;$G80,AU$7&lt;$H80),$N80/12*0.5,$H80&lt;AU$7,$N80/12)</f>
        <v>0</v>
      </c>
      <c r="AV80" s="23" cm="1">
        <f t="array" aca="1" ref="AV80" ca="1">_xlfn.IFS($F80&lt;=AV$7,0,$G80&gt;AV$7,0,AND(AV$7&gt;$G80,AV$7&lt;$H80),$N80/12*0.5,$H80&lt;AV$7,$N80/12)</f>
        <v>64.583333333333329</v>
      </c>
      <c r="AW80" s="23" cm="1">
        <f t="array" aca="1" ref="AW80" ca="1">_xlfn.IFS($F80&lt;=AW$7,0,$G80&gt;AW$7,0,AND(AW$7&gt;$G80,AW$7&lt;$H80),$N80/12*0.5,$H80&lt;AW$7,$N80/12)</f>
        <v>64.583333333333329</v>
      </c>
      <c r="AX80" s="23" cm="1">
        <f t="array" aca="1" ref="AX80" ca="1">_xlfn.IFS($F80&lt;=AX$7,0,$G80&gt;AX$7,0,AND(AX$7&gt;$G80,AX$7&lt;$H80),$N80/12*0.5,$H80&lt;AX$7,$N80/12)</f>
        <v>64.583333333333329</v>
      </c>
      <c r="AY80" s="23" cm="1">
        <f t="array" aca="1" ref="AY80" ca="1">_xlfn.IFS($F80&lt;=AY$7,0,$G80&gt;AY$7,0,AND(AY$7&gt;$G80,AY$7&lt;$H80),$N80/12*0.5,$H80&lt;AY$7,$N80/12)</f>
        <v>129.16666666666666</v>
      </c>
    </row>
    <row r="81" spans="1:51" ht="13" x14ac:dyDescent="0.15">
      <c r="A81" s="47"/>
      <c r="B81" s="87">
        <v>74</v>
      </c>
      <c r="C81" s="92" t="s">
        <v>30</v>
      </c>
      <c r="D81" s="93" t="s">
        <v>15</v>
      </c>
      <c r="E81" s="112">
        <v>46433</v>
      </c>
      <c r="F81" s="112" t="s">
        <v>7</v>
      </c>
      <c r="G81" s="21">
        <f>E81+'Assumptions (START HERE)'!$C$17</f>
        <v>46613</v>
      </c>
      <c r="H81" s="21">
        <f>E81+'Assumptions (START HERE)'!$C$18</f>
        <v>46703</v>
      </c>
      <c r="I81" s="96"/>
      <c r="J81" s="23" cm="1">
        <f t="array" aca="1" ref="J81" ca="1">IF(ISBLANK(I81),
INDEX('Assumptions (START HERE)'!$B$23:$E$26,
MATCH(MID(CELL("filename",$A$1),FIND("]",CELL("filename",$A$1))+1,255),'Assumptions (START HERE)'!$B$23:$B$26,0),
MATCH(J$3,'Assumptions (START HERE)'!$B$23:$E$23,0)),I81)</f>
        <v>1350</v>
      </c>
      <c r="K81" s="96"/>
      <c r="L81" s="23" cm="1">
        <f t="array" aca="1" ref="L81" ca="1">IF(ISBLANK(K81),
INDEX('Assumptions (START HERE)'!$B$23:$E$26,
MATCH(MID(CELL("filename",$A$1),FIND("]",CELL("filename",$A$1))+1,255),'Assumptions (START HERE)'!$B$23:$B$26,0),
MATCH(L$3,'Assumptions (START HERE)'!$B$23:$E$23,0)),K81)</f>
        <v>1450</v>
      </c>
      <c r="M81" s="96"/>
      <c r="N81" s="23" cm="1">
        <f t="array" aca="1" ref="N81" ca="1">IF(ISBLANK(M81),
INDEX('Assumptions (START HERE)'!$B$23:$E$26,
MATCH(MID(CELL("filename",$A$1),FIND("]",CELL("filename",$A$1))+1,255),'Assumptions (START HERE)'!$B$23:$B$26,0),
MATCH(N$3,'Assumptions (START HERE)'!$B$23:$E$23,0)),M81)</f>
        <v>1550</v>
      </c>
      <c r="P81" s="23" cm="1">
        <f t="array" aca="1" ref="P81" ca="1">_xlfn.IFS($F81&lt;=P$7,0,$G81&gt;P$7,0,AND(P$7&gt;$G81,P$7&lt;$H81),$J81/12*0.5,$H81&lt;P$7,$J81/12)</f>
        <v>0</v>
      </c>
      <c r="Q81" s="23" cm="1">
        <f t="array" aca="1" ref="Q81" ca="1">_xlfn.IFS($F81&lt;=Q$7,0,$G81&gt;Q$7,0,AND(Q$7&gt;$G81,Q$7&lt;$H81),$J81/12*0.5,$H81&lt;Q$7,$J81/12)</f>
        <v>0</v>
      </c>
      <c r="R81" s="23" cm="1">
        <f t="array" aca="1" ref="R81" ca="1">_xlfn.IFS($F81&lt;=R$7,0,$G81&gt;R$7,0,AND(R$7&gt;$G81,R$7&lt;$H81),$J81/12*0.5,$H81&lt;R$7,$J81/12)</f>
        <v>0</v>
      </c>
      <c r="S81" s="23" cm="1">
        <f t="array" aca="1" ref="S81" ca="1">_xlfn.IFS($F81&lt;=S$7,0,$G81&gt;S$7,0,AND(S$7&gt;$G81,S$7&lt;$H81),$J81/12*0.5,$H81&lt;S$7,$J81/12)</f>
        <v>0</v>
      </c>
      <c r="T81" s="23" cm="1">
        <f t="array" aca="1" ref="T81" ca="1">_xlfn.IFS($F81&lt;=T$7,0,$G81&gt;T$7,0,AND(T$7&gt;$G81,T$7&lt;$H81),$J81/12*0.5,$H81&lt;T$7,$J81/12)</f>
        <v>0</v>
      </c>
      <c r="U81" s="23" cm="1">
        <f t="array" aca="1" ref="U81" ca="1">_xlfn.IFS($F81&lt;=U$7,0,$G81&gt;U$7,0,AND(U$7&gt;$G81,U$7&lt;$H81),$J81/12*0.5,$H81&lt;U$7,$J81/12)</f>
        <v>0</v>
      </c>
      <c r="V81" s="23" cm="1">
        <f t="array" aca="1" ref="V81" ca="1">_xlfn.IFS($F81&lt;=V$7,0,$G81&gt;V$7,0,AND(V$7&gt;$G81,V$7&lt;$H81),$J81/12*0.5,$H81&lt;V$7,$J81/12)</f>
        <v>0</v>
      </c>
      <c r="W81" s="23" cm="1">
        <f t="array" aca="1" ref="W81" ca="1">_xlfn.IFS($F81&lt;=W$7,0,$G81&gt;W$7,0,AND(W$7&gt;$G81,W$7&lt;$H81),$J81/12*0.5,$H81&lt;W$7,$J81/12)</f>
        <v>0</v>
      </c>
      <c r="X81" s="23" cm="1">
        <f t="array" aca="1" ref="X81" ca="1">_xlfn.IFS($F81&lt;=X$7,0,$G81&gt;X$7,0,AND(X$7&gt;$G81,X$7&lt;$H81),$J81/12*0.5,$H81&lt;X$7,$J81/12)</f>
        <v>0</v>
      </c>
      <c r="Y81" s="23" cm="1">
        <f t="array" aca="1" ref="Y81" ca="1">_xlfn.IFS($F81&lt;=Y$7,0,$G81&gt;Y$7,0,AND(Y$7&gt;$G81,Y$7&lt;$H81),$J81/12*0.5,$H81&lt;Y$7,$J81/12)</f>
        <v>0</v>
      </c>
      <c r="Z81" s="23" cm="1">
        <f t="array" aca="1" ref="Z81" ca="1">_xlfn.IFS($F81&lt;=Z$7,0,$G81&gt;Z$7,0,AND(Z$7&gt;$G81,Z$7&lt;$H81),$J81/12*0.5,$H81&lt;Z$7,$J81/12)</f>
        <v>0</v>
      </c>
      <c r="AA81" s="23" cm="1">
        <f t="array" aca="1" ref="AA81" ca="1">_xlfn.IFS($F81&lt;=AA$7,0,$G81&gt;AA$7,0,AND(AA$7&gt;$G81,AA$7&lt;$H81),$J81/12*0.5,$H81&lt;AA$7,$J81/12)</f>
        <v>0</v>
      </c>
      <c r="AB81" s="23" cm="1">
        <f t="array" aca="1" ref="AB81" ca="1">_xlfn.IFS($F81&lt;=AB$7,0,$G81&gt;AB$7,0,AND(AB$7&gt;$G81,AB$7&lt;$H81),$J81/12*0.5,$H81&lt;AB$7,$J81/12)</f>
        <v>0</v>
      </c>
      <c r="AC81" s="23" cm="1">
        <f t="array" aca="1" ref="AC81" ca="1">_xlfn.IFS($F81&lt;=AC$7,0,$G81&gt;AC$7,0,AND(AC$7&gt;$G81,AC$7&lt;$H81),$L81/12*0.5,$H81&lt;AC$7,$L81/12)</f>
        <v>0</v>
      </c>
      <c r="AD81" s="23" cm="1">
        <f t="array" aca="1" ref="AD81" ca="1">_xlfn.IFS($F81&lt;=AD$7,0,$G81&gt;AD$7,0,AND(AD$7&gt;$G81,AD$7&lt;$H81),$L81/12*0.5,$H81&lt;AD$7,$L81/12)</f>
        <v>0</v>
      </c>
      <c r="AE81" s="23" cm="1">
        <f t="array" aca="1" ref="AE81" ca="1">_xlfn.IFS($F81&lt;=AE$7,0,$G81&gt;AE$7,0,AND(AE$7&gt;$G81,AE$7&lt;$H81),$L81/12*0.5,$H81&lt;AE$7,$L81/12)</f>
        <v>0</v>
      </c>
      <c r="AF81" s="23" cm="1">
        <f t="array" aca="1" ref="AF81" ca="1">_xlfn.IFS($F81&lt;=AF$7,0,$G81&gt;AF$7,0,AND(AF$7&gt;$G81,AF$7&lt;$H81),$L81/12*0.5,$H81&lt;AF$7,$L81/12)</f>
        <v>0</v>
      </c>
      <c r="AG81" s="23" cm="1">
        <f t="array" aca="1" ref="AG81" ca="1">_xlfn.IFS($F81&lt;=AG$7,0,$G81&gt;AG$7,0,AND(AG$7&gt;$G81,AG$7&lt;$H81),$L81/12*0.5,$H81&lt;AG$7,$L81/12)</f>
        <v>0</v>
      </c>
      <c r="AH81" s="23" cm="1">
        <f t="array" aca="1" ref="AH81" ca="1">_xlfn.IFS($F81&lt;=AH$7,0,$G81&gt;AH$7,0,AND(AH$7&gt;$G81,AH$7&lt;$H81),$L81/12*0.5,$H81&lt;AH$7,$L81/12)</f>
        <v>0</v>
      </c>
      <c r="AI81" s="23" cm="1">
        <f t="array" aca="1" ref="AI81" ca="1">_xlfn.IFS($F81&lt;=AI$7,0,$G81&gt;AI$7,0,AND(AI$7&gt;$G81,AI$7&lt;$H81),$L81/12*0.5,$H81&lt;AI$7,$L81/12)</f>
        <v>0</v>
      </c>
      <c r="AJ81" s="23" cm="1">
        <f t="array" aca="1" ref="AJ81" ca="1">_xlfn.IFS($F81&lt;=AJ$7,0,$G81&gt;AJ$7,0,AND(AJ$7&gt;$G81,AJ$7&lt;$H81),$L81/12*0.5,$H81&lt;AJ$7,$L81/12)</f>
        <v>0</v>
      </c>
      <c r="AK81" s="23" cm="1">
        <f t="array" aca="1" ref="AK81" ca="1">_xlfn.IFS($F81&lt;=AK$7,0,$G81&gt;AK$7,0,AND(AK$7&gt;$G81,AK$7&lt;$H81),$L81/12*0.5,$H81&lt;AK$7,$L81/12)</f>
        <v>0</v>
      </c>
      <c r="AL81" s="23" cm="1">
        <f t="array" aca="1" ref="AL81" ca="1">_xlfn.IFS($F81&lt;=AL$7,0,$G81&gt;AL$7,0,AND(AL$7&gt;$G81,AL$7&lt;$H81),$L81/12*0.5,$H81&lt;AL$7,$L81/12)</f>
        <v>0</v>
      </c>
      <c r="AM81" s="23" cm="1">
        <f t="array" aca="1" ref="AM81" ca="1">_xlfn.IFS($F81&lt;=AM$7,0,$G81&gt;AM$7,0,AND(AM$7&gt;$G81,AM$7&lt;$H81),$L81/12*0.5,$H81&lt;AM$7,$L81/12)</f>
        <v>0</v>
      </c>
      <c r="AN81" s="23" cm="1">
        <f t="array" aca="1" ref="AN81" ca="1">_xlfn.IFS($F81&lt;=AN$7,0,$G81&gt;AN$7,0,AND(AN$7&gt;$G81,AN$7&lt;$H81),$L81/12*0.5,$H81&lt;AN$7,$L81/12)</f>
        <v>0</v>
      </c>
      <c r="AO81" s="23" cm="1">
        <f t="array" aca="1" ref="AO81" ca="1">_xlfn.IFS($F81&lt;=AO$7,0,$G81&gt;AO$7,0,AND(AO$7&gt;$G81,AO$7&lt;$H81),$N81/12*0.5,$H81&lt;AO$7,$N81/12)</f>
        <v>0</v>
      </c>
      <c r="AP81" s="23" cm="1">
        <f t="array" aca="1" ref="AP81" ca="1">_xlfn.IFS($F81&lt;=AP$7,0,$G81&gt;AP$7,0,AND(AP$7&gt;$G81,AP$7&lt;$H81),$N81/12*0.5,$H81&lt;AP$7,$N81/12)</f>
        <v>0</v>
      </c>
      <c r="AQ81" s="23" cm="1">
        <f t="array" aca="1" ref="AQ81" ca="1">_xlfn.IFS($F81&lt;=AQ$7,0,$G81&gt;AQ$7,0,AND(AQ$7&gt;$G81,AQ$7&lt;$H81),$N81/12*0.5,$H81&lt;AQ$7,$N81/12)</f>
        <v>0</v>
      </c>
      <c r="AR81" s="23" cm="1">
        <f t="array" aca="1" ref="AR81" ca="1">_xlfn.IFS($F81&lt;=AR$7,0,$G81&gt;AR$7,0,AND(AR$7&gt;$G81,AR$7&lt;$H81),$N81/12*0.5,$H81&lt;AR$7,$N81/12)</f>
        <v>0</v>
      </c>
      <c r="AS81" s="23" cm="1">
        <f t="array" aca="1" ref="AS81" ca="1">_xlfn.IFS($F81&lt;=AS$7,0,$G81&gt;AS$7,0,AND(AS$7&gt;$G81,AS$7&lt;$H81),$N81/12*0.5,$H81&lt;AS$7,$N81/12)</f>
        <v>0</v>
      </c>
      <c r="AT81" s="23" cm="1">
        <f t="array" aca="1" ref="AT81" ca="1">_xlfn.IFS($F81&lt;=AT$7,0,$G81&gt;AT$7,0,AND(AT$7&gt;$G81,AT$7&lt;$H81),$N81/12*0.5,$H81&lt;AT$7,$N81/12)</f>
        <v>0</v>
      </c>
      <c r="AU81" s="23" cm="1">
        <f t="array" aca="1" ref="AU81" ca="1">_xlfn.IFS($F81&lt;=AU$7,0,$G81&gt;AU$7,0,AND(AU$7&gt;$G81,AU$7&lt;$H81),$N81/12*0.5,$H81&lt;AU$7,$N81/12)</f>
        <v>0</v>
      </c>
      <c r="AV81" s="23" cm="1">
        <f t="array" aca="1" ref="AV81" ca="1">_xlfn.IFS($F81&lt;=AV$7,0,$G81&gt;AV$7,0,AND(AV$7&gt;$G81,AV$7&lt;$H81),$N81/12*0.5,$H81&lt;AV$7,$N81/12)</f>
        <v>64.583333333333329</v>
      </c>
      <c r="AW81" s="23" cm="1">
        <f t="array" aca="1" ref="AW81" ca="1">_xlfn.IFS($F81&lt;=AW$7,0,$G81&gt;AW$7,0,AND(AW$7&gt;$G81,AW$7&lt;$H81),$N81/12*0.5,$H81&lt;AW$7,$N81/12)</f>
        <v>64.583333333333329</v>
      </c>
      <c r="AX81" s="23" cm="1">
        <f t="array" aca="1" ref="AX81" ca="1">_xlfn.IFS($F81&lt;=AX$7,0,$G81&gt;AX$7,0,AND(AX$7&gt;$G81,AX$7&lt;$H81),$N81/12*0.5,$H81&lt;AX$7,$N81/12)</f>
        <v>64.583333333333329</v>
      </c>
      <c r="AY81" s="23" cm="1">
        <f t="array" aca="1" ref="AY81" ca="1">_xlfn.IFS($F81&lt;=AY$7,0,$G81&gt;AY$7,0,AND(AY$7&gt;$G81,AY$7&lt;$H81),$N81/12*0.5,$H81&lt;AY$7,$N81/12)</f>
        <v>129.16666666666666</v>
      </c>
    </row>
    <row r="82" spans="1:51" ht="13" x14ac:dyDescent="0.15">
      <c r="A82" s="47"/>
      <c r="B82" s="87">
        <v>75</v>
      </c>
      <c r="C82" s="92" t="s">
        <v>30</v>
      </c>
      <c r="D82" s="93" t="s">
        <v>15</v>
      </c>
      <c r="E82" s="112">
        <v>46433</v>
      </c>
      <c r="F82" s="112" t="s">
        <v>7</v>
      </c>
      <c r="G82" s="21">
        <f>E82+'Assumptions (START HERE)'!$C$17</f>
        <v>46613</v>
      </c>
      <c r="H82" s="21">
        <f>E82+'Assumptions (START HERE)'!$C$18</f>
        <v>46703</v>
      </c>
      <c r="I82" s="96"/>
      <c r="J82" s="23" cm="1">
        <f t="array" aca="1" ref="J82" ca="1">IF(ISBLANK(I82),
INDEX('Assumptions (START HERE)'!$B$23:$E$26,
MATCH(MID(CELL("filename",$A$1),FIND("]",CELL("filename",$A$1))+1,255),'Assumptions (START HERE)'!$B$23:$B$26,0),
MATCH(J$3,'Assumptions (START HERE)'!$B$23:$E$23,0)),I82)</f>
        <v>1350</v>
      </c>
      <c r="K82" s="96"/>
      <c r="L82" s="23" cm="1">
        <f t="array" aca="1" ref="L82" ca="1">IF(ISBLANK(K82),
INDEX('Assumptions (START HERE)'!$B$23:$E$26,
MATCH(MID(CELL("filename",$A$1),FIND("]",CELL("filename",$A$1))+1,255),'Assumptions (START HERE)'!$B$23:$B$26,0),
MATCH(L$3,'Assumptions (START HERE)'!$B$23:$E$23,0)),K82)</f>
        <v>1450</v>
      </c>
      <c r="M82" s="96"/>
      <c r="N82" s="23" cm="1">
        <f t="array" aca="1" ref="N82" ca="1">IF(ISBLANK(M82),
INDEX('Assumptions (START HERE)'!$B$23:$E$26,
MATCH(MID(CELL("filename",$A$1),FIND("]",CELL("filename",$A$1))+1,255),'Assumptions (START HERE)'!$B$23:$B$26,0),
MATCH(N$3,'Assumptions (START HERE)'!$B$23:$E$23,0)),M82)</f>
        <v>1550</v>
      </c>
      <c r="P82" s="23" cm="1">
        <f t="array" aca="1" ref="P82" ca="1">_xlfn.IFS($F82&lt;=P$7,0,$G82&gt;P$7,0,AND(P$7&gt;$G82,P$7&lt;$H82),$J82/12*0.5,$H82&lt;P$7,$J82/12)</f>
        <v>0</v>
      </c>
      <c r="Q82" s="23" cm="1">
        <f t="array" aca="1" ref="Q82" ca="1">_xlfn.IFS($F82&lt;=Q$7,0,$G82&gt;Q$7,0,AND(Q$7&gt;$G82,Q$7&lt;$H82),$J82/12*0.5,$H82&lt;Q$7,$J82/12)</f>
        <v>0</v>
      </c>
      <c r="R82" s="23" cm="1">
        <f t="array" aca="1" ref="R82" ca="1">_xlfn.IFS($F82&lt;=R$7,0,$G82&gt;R$7,0,AND(R$7&gt;$G82,R$7&lt;$H82),$J82/12*0.5,$H82&lt;R$7,$J82/12)</f>
        <v>0</v>
      </c>
      <c r="S82" s="23" cm="1">
        <f t="array" aca="1" ref="S82" ca="1">_xlfn.IFS($F82&lt;=S$7,0,$G82&gt;S$7,0,AND(S$7&gt;$G82,S$7&lt;$H82),$J82/12*0.5,$H82&lt;S$7,$J82/12)</f>
        <v>0</v>
      </c>
      <c r="T82" s="23" cm="1">
        <f t="array" aca="1" ref="T82" ca="1">_xlfn.IFS($F82&lt;=T$7,0,$G82&gt;T$7,0,AND(T$7&gt;$G82,T$7&lt;$H82),$J82/12*0.5,$H82&lt;T$7,$J82/12)</f>
        <v>0</v>
      </c>
      <c r="U82" s="23" cm="1">
        <f t="array" aca="1" ref="U82" ca="1">_xlfn.IFS($F82&lt;=U$7,0,$G82&gt;U$7,0,AND(U$7&gt;$G82,U$7&lt;$H82),$J82/12*0.5,$H82&lt;U$7,$J82/12)</f>
        <v>0</v>
      </c>
      <c r="V82" s="23" cm="1">
        <f t="array" aca="1" ref="V82" ca="1">_xlfn.IFS($F82&lt;=V$7,0,$G82&gt;V$7,0,AND(V$7&gt;$G82,V$7&lt;$H82),$J82/12*0.5,$H82&lt;V$7,$J82/12)</f>
        <v>0</v>
      </c>
      <c r="W82" s="23" cm="1">
        <f t="array" aca="1" ref="W82" ca="1">_xlfn.IFS($F82&lt;=W$7,0,$G82&gt;W$7,0,AND(W$7&gt;$G82,W$7&lt;$H82),$J82/12*0.5,$H82&lt;W$7,$J82/12)</f>
        <v>0</v>
      </c>
      <c r="X82" s="23" cm="1">
        <f t="array" aca="1" ref="X82" ca="1">_xlfn.IFS($F82&lt;=X$7,0,$G82&gt;X$7,0,AND(X$7&gt;$G82,X$7&lt;$H82),$J82/12*0.5,$H82&lt;X$7,$J82/12)</f>
        <v>0</v>
      </c>
      <c r="Y82" s="23" cm="1">
        <f t="array" aca="1" ref="Y82" ca="1">_xlfn.IFS($F82&lt;=Y$7,0,$G82&gt;Y$7,0,AND(Y$7&gt;$G82,Y$7&lt;$H82),$J82/12*0.5,$H82&lt;Y$7,$J82/12)</f>
        <v>0</v>
      </c>
      <c r="Z82" s="23" cm="1">
        <f t="array" aca="1" ref="Z82" ca="1">_xlfn.IFS($F82&lt;=Z$7,0,$G82&gt;Z$7,0,AND(Z$7&gt;$G82,Z$7&lt;$H82),$J82/12*0.5,$H82&lt;Z$7,$J82/12)</f>
        <v>0</v>
      </c>
      <c r="AA82" s="23" cm="1">
        <f t="array" aca="1" ref="AA82" ca="1">_xlfn.IFS($F82&lt;=AA$7,0,$G82&gt;AA$7,0,AND(AA$7&gt;$G82,AA$7&lt;$H82),$J82/12*0.5,$H82&lt;AA$7,$J82/12)</f>
        <v>0</v>
      </c>
      <c r="AB82" s="23" cm="1">
        <f t="array" aca="1" ref="AB82" ca="1">_xlfn.IFS($F82&lt;=AB$7,0,$G82&gt;AB$7,0,AND(AB$7&gt;$G82,AB$7&lt;$H82),$J82/12*0.5,$H82&lt;AB$7,$J82/12)</f>
        <v>0</v>
      </c>
      <c r="AC82" s="23" cm="1">
        <f t="array" aca="1" ref="AC82" ca="1">_xlfn.IFS($F82&lt;=AC$7,0,$G82&gt;AC$7,0,AND(AC$7&gt;$G82,AC$7&lt;$H82),$L82/12*0.5,$H82&lt;AC$7,$L82/12)</f>
        <v>0</v>
      </c>
      <c r="AD82" s="23" cm="1">
        <f t="array" aca="1" ref="AD82" ca="1">_xlfn.IFS($F82&lt;=AD$7,0,$G82&gt;AD$7,0,AND(AD$7&gt;$G82,AD$7&lt;$H82),$L82/12*0.5,$H82&lt;AD$7,$L82/12)</f>
        <v>0</v>
      </c>
      <c r="AE82" s="23" cm="1">
        <f t="array" aca="1" ref="AE82" ca="1">_xlfn.IFS($F82&lt;=AE$7,0,$G82&gt;AE$7,0,AND(AE$7&gt;$G82,AE$7&lt;$H82),$L82/12*0.5,$H82&lt;AE$7,$L82/12)</f>
        <v>0</v>
      </c>
      <c r="AF82" s="23" cm="1">
        <f t="array" aca="1" ref="AF82" ca="1">_xlfn.IFS($F82&lt;=AF$7,0,$G82&gt;AF$7,0,AND(AF$7&gt;$G82,AF$7&lt;$H82),$L82/12*0.5,$H82&lt;AF$7,$L82/12)</f>
        <v>0</v>
      </c>
      <c r="AG82" s="23" cm="1">
        <f t="array" aca="1" ref="AG82" ca="1">_xlfn.IFS($F82&lt;=AG$7,0,$G82&gt;AG$7,0,AND(AG$7&gt;$G82,AG$7&lt;$H82),$L82/12*0.5,$H82&lt;AG$7,$L82/12)</f>
        <v>0</v>
      </c>
      <c r="AH82" s="23" cm="1">
        <f t="array" aca="1" ref="AH82" ca="1">_xlfn.IFS($F82&lt;=AH$7,0,$G82&gt;AH$7,0,AND(AH$7&gt;$G82,AH$7&lt;$H82),$L82/12*0.5,$H82&lt;AH$7,$L82/12)</f>
        <v>0</v>
      </c>
      <c r="AI82" s="23" cm="1">
        <f t="array" aca="1" ref="AI82" ca="1">_xlfn.IFS($F82&lt;=AI$7,0,$G82&gt;AI$7,0,AND(AI$7&gt;$G82,AI$7&lt;$H82),$L82/12*0.5,$H82&lt;AI$7,$L82/12)</f>
        <v>0</v>
      </c>
      <c r="AJ82" s="23" cm="1">
        <f t="array" aca="1" ref="AJ82" ca="1">_xlfn.IFS($F82&lt;=AJ$7,0,$G82&gt;AJ$7,0,AND(AJ$7&gt;$G82,AJ$7&lt;$H82),$L82/12*0.5,$H82&lt;AJ$7,$L82/12)</f>
        <v>0</v>
      </c>
      <c r="AK82" s="23" cm="1">
        <f t="array" aca="1" ref="AK82" ca="1">_xlfn.IFS($F82&lt;=AK$7,0,$G82&gt;AK$7,0,AND(AK$7&gt;$G82,AK$7&lt;$H82),$L82/12*0.5,$H82&lt;AK$7,$L82/12)</f>
        <v>0</v>
      </c>
      <c r="AL82" s="23" cm="1">
        <f t="array" aca="1" ref="AL82" ca="1">_xlfn.IFS($F82&lt;=AL$7,0,$G82&gt;AL$7,0,AND(AL$7&gt;$G82,AL$7&lt;$H82),$L82/12*0.5,$H82&lt;AL$7,$L82/12)</f>
        <v>0</v>
      </c>
      <c r="AM82" s="23" cm="1">
        <f t="array" aca="1" ref="AM82" ca="1">_xlfn.IFS($F82&lt;=AM$7,0,$G82&gt;AM$7,0,AND(AM$7&gt;$G82,AM$7&lt;$H82),$L82/12*0.5,$H82&lt;AM$7,$L82/12)</f>
        <v>0</v>
      </c>
      <c r="AN82" s="23" cm="1">
        <f t="array" aca="1" ref="AN82" ca="1">_xlfn.IFS($F82&lt;=AN$7,0,$G82&gt;AN$7,0,AND(AN$7&gt;$G82,AN$7&lt;$H82),$L82/12*0.5,$H82&lt;AN$7,$L82/12)</f>
        <v>0</v>
      </c>
      <c r="AO82" s="23" cm="1">
        <f t="array" aca="1" ref="AO82" ca="1">_xlfn.IFS($F82&lt;=AO$7,0,$G82&gt;AO$7,0,AND(AO$7&gt;$G82,AO$7&lt;$H82),$N82/12*0.5,$H82&lt;AO$7,$N82/12)</f>
        <v>0</v>
      </c>
      <c r="AP82" s="23" cm="1">
        <f t="array" aca="1" ref="AP82" ca="1">_xlfn.IFS($F82&lt;=AP$7,0,$G82&gt;AP$7,0,AND(AP$7&gt;$G82,AP$7&lt;$H82),$N82/12*0.5,$H82&lt;AP$7,$N82/12)</f>
        <v>0</v>
      </c>
      <c r="AQ82" s="23" cm="1">
        <f t="array" aca="1" ref="AQ82" ca="1">_xlfn.IFS($F82&lt;=AQ$7,0,$G82&gt;AQ$7,0,AND(AQ$7&gt;$G82,AQ$7&lt;$H82),$N82/12*0.5,$H82&lt;AQ$7,$N82/12)</f>
        <v>0</v>
      </c>
      <c r="AR82" s="23" cm="1">
        <f t="array" aca="1" ref="AR82" ca="1">_xlfn.IFS($F82&lt;=AR$7,0,$G82&gt;AR$7,0,AND(AR$7&gt;$G82,AR$7&lt;$H82),$N82/12*0.5,$H82&lt;AR$7,$N82/12)</f>
        <v>0</v>
      </c>
      <c r="AS82" s="23" cm="1">
        <f t="array" aca="1" ref="AS82" ca="1">_xlfn.IFS($F82&lt;=AS$7,0,$G82&gt;AS$7,0,AND(AS$7&gt;$G82,AS$7&lt;$H82),$N82/12*0.5,$H82&lt;AS$7,$N82/12)</f>
        <v>0</v>
      </c>
      <c r="AT82" s="23" cm="1">
        <f t="array" aca="1" ref="AT82" ca="1">_xlfn.IFS($F82&lt;=AT$7,0,$G82&gt;AT$7,0,AND(AT$7&gt;$G82,AT$7&lt;$H82),$N82/12*0.5,$H82&lt;AT$7,$N82/12)</f>
        <v>0</v>
      </c>
      <c r="AU82" s="23" cm="1">
        <f t="array" aca="1" ref="AU82" ca="1">_xlfn.IFS($F82&lt;=AU$7,0,$G82&gt;AU$7,0,AND(AU$7&gt;$G82,AU$7&lt;$H82),$N82/12*0.5,$H82&lt;AU$7,$N82/12)</f>
        <v>0</v>
      </c>
      <c r="AV82" s="23" cm="1">
        <f t="array" aca="1" ref="AV82" ca="1">_xlfn.IFS($F82&lt;=AV$7,0,$G82&gt;AV$7,0,AND(AV$7&gt;$G82,AV$7&lt;$H82),$N82/12*0.5,$H82&lt;AV$7,$N82/12)</f>
        <v>64.583333333333329</v>
      </c>
      <c r="AW82" s="23" cm="1">
        <f t="array" aca="1" ref="AW82" ca="1">_xlfn.IFS($F82&lt;=AW$7,0,$G82&gt;AW$7,0,AND(AW$7&gt;$G82,AW$7&lt;$H82),$N82/12*0.5,$H82&lt;AW$7,$N82/12)</f>
        <v>64.583333333333329</v>
      </c>
      <c r="AX82" s="23" cm="1">
        <f t="array" aca="1" ref="AX82" ca="1">_xlfn.IFS($F82&lt;=AX$7,0,$G82&gt;AX$7,0,AND(AX$7&gt;$G82,AX$7&lt;$H82),$N82/12*0.5,$H82&lt;AX$7,$N82/12)</f>
        <v>64.583333333333329</v>
      </c>
      <c r="AY82" s="23" cm="1">
        <f t="array" aca="1" ref="AY82" ca="1">_xlfn.IFS($F82&lt;=AY$7,0,$G82&gt;AY$7,0,AND(AY$7&gt;$G82,AY$7&lt;$H82),$N82/12*0.5,$H82&lt;AY$7,$N82/12)</f>
        <v>129.16666666666666</v>
      </c>
    </row>
    <row r="83" spans="1:51" ht="13" x14ac:dyDescent="0.15">
      <c r="A83" s="47"/>
      <c r="B83" s="87">
        <v>76</v>
      </c>
      <c r="C83" s="92" t="s">
        <v>30</v>
      </c>
      <c r="D83" s="93" t="s">
        <v>15</v>
      </c>
      <c r="E83" s="112">
        <v>46433</v>
      </c>
      <c r="F83" s="112" t="s">
        <v>7</v>
      </c>
      <c r="G83" s="21">
        <f>E83+'Assumptions (START HERE)'!$C$17</f>
        <v>46613</v>
      </c>
      <c r="H83" s="21">
        <f>E83+'Assumptions (START HERE)'!$C$18</f>
        <v>46703</v>
      </c>
      <c r="I83" s="96"/>
      <c r="J83" s="23" cm="1">
        <f t="array" aca="1" ref="J83" ca="1">IF(ISBLANK(I83),
INDEX('Assumptions (START HERE)'!$B$23:$E$26,
MATCH(MID(CELL("filename",$A$1),FIND("]",CELL("filename",$A$1))+1,255),'Assumptions (START HERE)'!$B$23:$B$26,0),
MATCH(J$3,'Assumptions (START HERE)'!$B$23:$E$23,0)),I83)</f>
        <v>1350</v>
      </c>
      <c r="K83" s="96"/>
      <c r="L83" s="23" cm="1">
        <f t="array" aca="1" ref="L83" ca="1">IF(ISBLANK(K83),
INDEX('Assumptions (START HERE)'!$B$23:$E$26,
MATCH(MID(CELL("filename",$A$1),FIND("]",CELL("filename",$A$1))+1,255),'Assumptions (START HERE)'!$B$23:$B$26,0),
MATCH(L$3,'Assumptions (START HERE)'!$B$23:$E$23,0)),K83)</f>
        <v>1450</v>
      </c>
      <c r="M83" s="96"/>
      <c r="N83" s="23" cm="1">
        <f t="array" aca="1" ref="N83" ca="1">IF(ISBLANK(M83),
INDEX('Assumptions (START HERE)'!$B$23:$E$26,
MATCH(MID(CELL("filename",$A$1),FIND("]",CELL("filename",$A$1))+1,255),'Assumptions (START HERE)'!$B$23:$B$26,0),
MATCH(N$3,'Assumptions (START HERE)'!$B$23:$E$23,0)),M83)</f>
        <v>1550</v>
      </c>
      <c r="P83" s="23" cm="1">
        <f t="array" aca="1" ref="P83" ca="1">_xlfn.IFS($F83&lt;=P$7,0,$G83&gt;P$7,0,AND(P$7&gt;$G83,P$7&lt;$H83),$J83/12*0.5,$H83&lt;P$7,$J83/12)</f>
        <v>0</v>
      </c>
      <c r="Q83" s="23" cm="1">
        <f t="array" aca="1" ref="Q83" ca="1">_xlfn.IFS($F83&lt;=Q$7,0,$G83&gt;Q$7,0,AND(Q$7&gt;$G83,Q$7&lt;$H83),$J83/12*0.5,$H83&lt;Q$7,$J83/12)</f>
        <v>0</v>
      </c>
      <c r="R83" s="23" cm="1">
        <f t="array" aca="1" ref="R83" ca="1">_xlfn.IFS($F83&lt;=R$7,0,$G83&gt;R$7,0,AND(R$7&gt;$G83,R$7&lt;$H83),$J83/12*0.5,$H83&lt;R$7,$J83/12)</f>
        <v>0</v>
      </c>
      <c r="S83" s="23" cm="1">
        <f t="array" aca="1" ref="S83" ca="1">_xlfn.IFS($F83&lt;=S$7,0,$G83&gt;S$7,0,AND(S$7&gt;$G83,S$7&lt;$H83),$J83/12*0.5,$H83&lt;S$7,$J83/12)</f>
        <v>0</v>
      </c>
      <c r="T83" s="23" cm="1">
        <f t="array" aca="1" ref="T83" ca="1">_xlfn.IFS($F83&lt;=T$7,0,$G83&gt;T$7,0,AND(T$7&gt;$G83,T$7&lt;$H83),$J83/12*0.5,$H83&lt;T$7,$J83/12)</f>
        <v>0</v>
      </c>
      <c r="U83" s="23" cm="1">
        <f t="array" aca="1" ref="U83" ca="1">_xlfn.IFS($F83&lt;=U$7,0,$G83&gt;U$7,0,AND(U$7&gt;$G83,U$7&lt;$H83),$J83/12*0.5,$H83&lt;U$7,$J83/12)</f>
        <v>0</v>
      </c>
      <c r="V83" s="23" cm="1">
        <f t="array" aca="1" ref="V83" ca="1">_xlfn.IFS($F83&lt;=V$7,0,$G83&gt;V$7,0,AND(V$7&gt;$G83,V$7&lt;$H83),$J83/12*0.5,$H83&lt;V$7,$J83/12)</f>
        <v>0</v>
      </c>
      <c r="W83" s="23" cm="1">
        <f t="array" aca="1" ref="W83" ca="1">_xlfn.IFS($F83&lt;=W$7,0,$G83&gt;W$7,0,AND(W$7&gt;$G83,W$7&lt;$H83),$J83/12*0.5,$H83&lt;W$7,$J83/12)</f>
        <v>0</v>
      </c>
      <c r="X83" s="23" cm="1">
        <f t="array" aca="1" ref="X83" ca="1">_xlfn.IFS($F83&lt;=X$7,0,$G83&gt;X$7,0,AND(X$7&gt;$G83,X$7&lt;$H83),$J83/12*0.5,$H83&lt;X$7,$J83/12)</f>
        <v>0</v>
      </c>
      <c r="Y83" s="23" cm="1">
        <f t="array" aca="1" ref="Y83" ca="1">_xlfn.IFS($F83&lt;=Y$7,0,$G83&gt;Y$7,0,AND(Y$7&gt;$G83,Y$7&lt;$H83),$J83/12*0.5,$H83&lt;Y$7,$J83/12)</f>
        <v>0</v>
      </c>
      <c r="Z83" s="23" cm="1">
        <f t="array" aca="1" ref="Z83" ca="1">_xlfn.IFS($F83&lt;=Z$7,0,$G83&gt;Z$7,0,AND(Z$7&gt;$G83,Z$7&lt;$H83),$J83/12*0.5,$H83&lt;Z$7,$J83/12)</f>
        <v>0</v>
      </c>
      <c r="AA83" s="23" cm="1">
        <f t="array" aca="1" ref="AA83" ca="1">_xlfn.IFS($F83&lt;=AA$7,0,$G83&gt;AA$7,0,AND(AA$7&gt;$G83,AA$7&lt;$H83),$J83/12*0.5,$H83&lt;AA$7,$J83/12)</f>
        <v>0</v>
      </c>
      <c r="AB83" s="23" cm="1">
        <f t="array" aca="1" ref="AB83" ca="1">_xlfn.IFS($F83&lt;=AB$7,0,$G83&gt;AB$7,0,AND(AB$7&gt;$G83,AB$7&lt;$H83),$J83/12*0.5,$H83&lt;AB$7,$J83/12)</f>
        <v>0</v>
      </c>
      <c r="AC83" s="23" cm="1">
        <f t="array" aca="1" ref="AC83" ca="1">_xlfn.IFS($F83&lt;=AC$7,0,$G83&gt;AC$7,0,AND(AC$7&gt;$G83,AC$7&lt;$H83),$L83/12*0.5,$H83&lt;AC$7,$L83/12)</f>
        <v>0</v>
      </c>
      <c r="AD83" s="23" cm="1">
        <f t="array" aca="1" ref="AD83" ca="1">_xlfn.IFS($F83&lt;=AD$7,0,$G83&gt;AD$7,0,AND(AD$7&gt;$G83,AD$7&lt;$H83),$L83/12*0.5,$H83&lt;AD$7,$L83/12)</f>
        <v>0</v>
      </c>
      <c r="AE83" s="23" cm="1">
        <f t="array" aca="1" ref="AE83" ca="1">_xlfn.IFS($F83&lt;=AE$7,0,$G83&gt;AE$7,0,AND(AE$7&gt;$G83,AE$7&lt;$H83),$L83/12*0.5,$H83&lt;AE$7,$L83/12)</f>
        <v>0</v>
      </c>
      <c r="AF83" s="23" cm="1">
        <f t="array" aca="1" ref="AF83" ca="1">_xlfn.IFS($F83&lt;=AF$7,0,$G83&gt;AF$7,0,AND(AF$7&gt;$G83,AF$7&lt;$H83),$L83/12*0.5,$H83&lt;AF$7,$L83/12)</f>
        <v>0</v>
      </c>
      <c r="AG83" s="23" cm="1">
        <f t="array" aca="1" ref="AG83" ca="1">_xlfn.IFS($F83&lt;=AG$7,0,$G83&gt;AG$7,0,AND(AG$7&gt;$G83,AG$7&lt;$H83),$L83/12*0.5,$H83&lt;AG$7,$L83/12)</f>
        <v>0</v>
      </c>
      <c r="AH83" s="23" cm="1">
        <f t="array" aca="1" ref="AH83" ca="1">_xlfn.IFS($F83&lt;=AH$7,0,$G83&gt;AH$7,0,AND(AH$7&gt;$G83,AH$7&lt;$H83),$L83/12*0.5,$H83&lt;AH$7,$L83/12)</f>
        <v>0</v>
      </c>
      <c r="AI83" s="23" cm="1">
        <f t="array" aca="1" ref="AI83" ca="1">_xlfn.IFS($F83&lt;=AI$7,0,$G83&gt;AI$7,0,AND(AI$7&gt;$G83,AI$7&lt;$H83),$L83/12*0.5,$H83&lt;AI$7,$L83/12)</f>
        <v>0</v>
      </c>
      <c r="AJ83" s="23" cm="1">
        <f t="array" aca="1" ref="AJ83" ca="1">_xlfn.IFS($F83&lt;=AJ$7,0,$G83&gt;AJ$7,0,AND(AJ$7&gt;$G83,AJ$7&lt;$H83),$L83/12*0.5,$H83&lt;AJ$7,$L83/12)</f>
        <v>0</v>
      </c>
      <c r="AK83" s="23" cm="1">
        <f t="array" aca="1" ref="AK83" ca="1">_xlfn.IFS($F83&lt;=AK$7,0,$G83&gt;AK$7,0,AND(AK$7&gt;$G83,AK$7&lt;$H83),$L83/12*0.5,$H83&lt;AK$7,$L83/12)</f>
        <v>0</v>
      </c>
      <c r="AL83" s="23" cm="1">
        <f t="array" aca="1" ref="AL83" ca="1">_xlfn.IFS($F83&lt;=AL$7,0,$G83&gt;AL$7,0,AND(AL$7&gt;$G83,AL$7&lt;$H83),$L83/12*0.5,$H83&lt;AL$7,$L83/12)</f>
        <v>0</v>
      </c>
      <c r="AM83" s="23" cm="1">
        <f t="array" aca="1" ref="AM83" ca="1">_xlfn.IFS($F83&lt;=AM$7,0,$G83&gt;AM$7,0,AND(AM$7&gt;$G83,AM$7&lt;$H83),$L83/12*0.5,$H83&lt;AM$7,$L83/12)</f>
        <v>0</v>
      </c>
      <c r="AN83" s="23" cm="1">
        <f t="array" aca="1" ref="AN83" ca="1">_xlfn.IFS($F83&lt;=AN$7,0,$G83&gt;AN$7,0,AND(AN$7&gt;$G83,AN$7&lt;$H83),$L83/12*0.5,$H83&lt;AN$7,$L83/12)</f>
        <v>0</v>
      </c>
      <c r="AO83" s="23" cm="1">
        <f t="array" aca="1" ref="AO83" ca="1">_xlfn.IFS($F83&lt;=AO$7,0,$G83&gt;AO$7,0,AND(AO$7&gt;$G83,AO$7&lt;$H83),$N83/12*0.5,$H83&lt;AO$7,$N83/12)</f>
        <v>0</v>
      </c>
      <c r="AP83" s="23" cm="1">
        <f t="array" aca="1" ref="AP83" ca="1">_xlfn.IFS($F83&lt;=AP$7,0,$G83&gt;AP$7,0,AND(AP$7&gt;$G83,AP$7&lt;$H83),$N83/12*0.5,$H83&lt;AP$7,$N83/12)</f>
        <v>0</v>
      </c>
      <c r="AQ83" s="23" cm="1">
        <f t="array" aca="1" ref="AQ83" ca="1">_xlfn.IFS($F83&lt;=AQ$7,0,$G83&gt;AQ$7,0,AND(AQ$7&gt;$G83,AQ$7&lt;$H83),$N83/12*0.5,$H83&lt;AQ$7,$N83/12)</f>
        <v>0</v>
      </c>
      <c r="AR83" s="23" cm="1">
        <f t="array" aca="1" ref="AR83" ca="1">_xlfn.IFS($F83&lt;=AR$7,0,$G83&gt;AR$7,0,AND(AR$7&gt;$G83,AR$7&lt;$H83),$N83/12*0.5,$H83&lt;AR$7,$N83/12)</f>
        <v>0</v>
      </c>
      <c r="AS83" s="23" cm="1">
        <f t="array" aca="1" ref="AS83" ca="1">_xlfn.IFS($F83&lt;=AS$7,0,$G83&gt;AS$7,0,AND(AS$7&gt;$G83,AS$7&lt;$H83),$N83/12*0.5,$H83&lt;AS$7,$N83/12)</f>
        <v>0</v>
      </c>
      <c r="AT83" s="23" cm="1">
        <f t="array" aca="1" ref="AT83" ca="1">_xlfn.IFS($F83&lt;=AT$7,0,$G83&gt;AT$7,0,AND(AT$7&gt;$G83,AT$7&lt;$H83),$N83/12*0.5,$H83&lt;AT$7,$N83/12)</f>
        <v>0</v>
      </c>
      <c r="AU83" s="23" cm="1">
        <f t="array" aca="1" ref="AU83" ca="1">_xlfn.IFS($F83&lt;=AU$7,0,$G83&gt;AU$7,0,AND(AU$7&gt;$G83,AU$7&lt;$H83),$N83/12*0.5,$H83&lt;AU$7,$N83/12)</f>
        <v>0</v>
      </c>
      <c r="AV83" s="23" cm="1">
        <f t="array" aca="1" ref="AV83" ca="1">_xlfn.IFS($F83&lt;=AV$7,0,$G83&gt;AV$7,0,AND(AV$7&gt;$G83,AV$7&lt;$H83),$N83/12*0.5,$H83&lt;AV$7,$N83/12)</f>
        <v>64.583333333333329</v>
      </c>
      <c r="AW83" s="23" cm="1">
        <f t="array" aca="1" ref="AW83" ca="1">_xlfn.IFS($F83&lt;=AW$7,0,$G83&gt;AW$7,0,AND(AW$7&gt;$G83,AW$7&lt;$H83),$N83/12*0.5,$H83&lt;AW$7,$N83/12)</f>
        <v>64.583333333333329</v>
      </c>
      <c r="AX83" s="23" cm="1">
        <f t="array" aca="1" ref="AX83" ca="1">_xlfn.IFS($F83&lt;=AX$7,0,$G83&gt;AX$7,0,AND(AX$7&gt;$G83,AX$7&lt;$H83),$N83/12*0.5,$H83&lt;AX$7,$N83/12)</f>
        <v>64.583333333333329</v>
      </c>
      <c r="AY83" s="23" cm="1">
        <f t="array" aca="1" ref="AY83" ca="1">_xlfn.IFS($F83&lt;=AY$7,0,$G83&gt;AY$7,0,AND(AY$7&gt;$G83,AY$7&lt;$H83),$N83/12*0.5,$H83&lt;AY$7,$N83/12)</f>
        <v>129.16666666666666</v>
      </c>
    </row>
    <row r="84" spans="1:51" ht="13" x14ac:dyDescent="0.15">
      <c r="A84" s="47"/>
      <c r="B84" s="87">
        <v>77</v>
      </c>
      <c r="C84" s="92" t="s">
        <v>30</v>
      </c>
      <c r="D84" s="93" t="s">
        <v>15</v>
      </c>
      <c r="E84" s="112">
        <v>46522</v>
      </c>
      <c r="F84" s="112" t="s">
        <v>7</v>
      </c>
      <c r="G84" s="21">
        <f>E84+'Assumptions (START HERE)'!$C$17</f>
        <v>46702</v>
      </c>
      <c r="H84" s="21">
        <f>E84+'Assumptions (START HERE)'!$C$18</f>
        <v>46792</v>
      </c>
      <c r="I84" s="96"/>
      <c r="J84" s="23" cm="1">
        <f t="array" aca="1" ref="J84" ca="1">IF(ISBLANK(I84),
INDEX('Assumptions (START HERE)'!$B$23:$E$26,
MATCH(MID(CELL("filename",$A$1),FIND("]",CELL("filename",$A$1))+1,255),'Assumptions (START HERE)'!$B$23:$B$26,0),
MATCH(J$3,'Assumptions (START HERE)'!$B$23:$E$23,0)),I84)</f>
        <v>1350</v>
      </c>
      <c r="K84" s="96"/>
      <c r="L84" s="23" cm="1">
        <f t="array" aca="1" ref="L84" ca="1">IF(ISBLANK(K84),
INDEX('Assumptions (START HERE)'!$B$23:$E$26,
MATCH(MID(CELL("filename",$A$1),FIND("]",CELL("filename",$A$1))+1,255),'Assumptions (START HERE)'!$B$23:$B$26,0),
MATCH(L$3,'Assumptions (START HERE)'!$B$23:$E$23,0)),K84)</f>
        <v>1450</v>
      </c>
      <c r="M84" s="96"/>
      <c r="N84" s="23" cm="1">
        <f t="array" aca="1" ref="N84" ca="1">IF(ISBLANK(M84),
INDEX('Assumptions (START HERE)'!$B$23:$E$26,
MATCH(MID(CELL("filename",$A$1),FIND("]",CELL("filename",$A$1))+1,255),'Assumptions (START HERE)'!$B$23:$B$26,0),
MATCH(N$3,'Assumptions (START HERE)'!$B$23:$E$23,0)),M84)</f>
        <v>1550</v>
      </c>
      <c r="P84" s="23" cm="1">
        <f t="array" aca="1" ref="P84" ca="1">_xlfn.IFS($F84&lt;=P$7,0,$G84&gt;P$7,0,AND(P$7&gt;$G84,P$7&lt;$H84),$J84/12*0.5,$H84&lt;P$7,$J84/12)</f>
        <v>0</v>
      </c>
      <c r="Q84" s="23" cm="1">
        <f t="array" aca="1" ref="Q84" ca="1">_xlfn.IFS($F84&lt;=Q$7,0,$G84&gt;Q$7,0,AND(Q$7&gt;$G84,Q$7&lt;$H84),$J84/12*0.5,$H84&lt;Q$7,$J84/12)</f>
        <v>0</v>
      </c>
      <c r="R84" s="23" cm="1">
        <f t="array" aca="1" ref="R84" ca="1">_xlfn.IFS($F84&lt;=R$7,0,$G84&gt;R$7,0,AND(R$7&gt;$G84,R$7&lt;$H84),$J84/12*0.5,$H84&lt;R$7,$J84/12)</f>
        <v>0</v>
      </c>
      <c r="S84" s="23" cm="1">
        <f t="array" aca="1" ref="S84" ca="1">_xlfn.IFS($F84&lt;=S$7,0,$G84&gt;S$7,0,AND(S$7&gt;$G84,S$7&lt;$H84),$J84/12*0.5,$H84&lt;S$7,$J84/12)</f>
        <v>0</v>
      </c>
      <c r="T84" s="23" cm="1">
        <f t="array" aca="1" ref="T84" ca="1">_xlfn.IFS($F84&lt;=T$7,0,$G84&gt;T$7,0,AND(T$7&gt;$G84,T$7&lt;$H84),$J84/12*0.5,$H84&lt;T$7,$J84/12)</f>
        <v>0</v>
      </c>
      <c r="U84" s="23" cm="1">
        <f t="array" aca="1" ref="U84" ca="1">_xlfn.IFS($F84&lt;=U$7,0,$G84&gt;U$7,0,AND(U$7&gt;$G84,U$7&lt;$H84),$J84/12*0.5,$H84&lt;U$7,$J84/12)</f>
        <v>0</v>
      </c>
      <c r="V84" s="23" cm="1">
        <f t="array" aca="1" ref="V84" ca="1">_xlfn.IFS($F84&lt;=V$7,0,$G84&gt;V$7,0,AND(V$7&gt;$G84,V$7&lt;$H84),$J84/12*0.5,$H84&lt;V$7,$J84/12)</f>
        <v>0</v>
      </c>
      <c r="W84" s="23" cm="1">
        <f t="array" aca="1" ref="W84" ca="1">_xlfn.IFS($F84&lt;=W$7,0,$G84&gt;W$7,0,AND(W$7&gt;$G84,W$7&lt;$H84),$J84/12*0.5,$H84&lt;W$7,$J84/12)</f>
        <v>0</v>
      </c>
      <c r="X84" s="23" cm="1">
        <f t="array" aca="1" ref="X84" ca="1">_xlfn.IFS($F84&lt;=X$7,0,$G84&gt;X$7,0,AND(X$7&gt;$G84,X$7&lt;$H84),$J84/12*0.5,$H84&lt;X$7,$J84/12)</f>
        <v>0</v>
      </c>
      <c r="Y84" s="23" cm="1">
        <f t="array" aca="1" ref="Y84" ca="1">_xlfn.IFS($F84&lt;=Y$7,0,$G84&gt;Y$7,0,AND(Y$7&gt;$G84,Y$7&lt;$H84),$J84/12*0.5,$H84&lt;Y$7,$J84/12)</f>
        <v>0</v>
      </c>
      <c r="Z84" s="23" cm="1">
        <f t="array" aca="1" ref="Z84" ca="1">_xlfn.IFS($F84&lt;=Z$7,0,$G84&gt;Z$7,0,AND(Z$7&gt;$G84,Z$7&lt;$H84),$J84/12*0.5,$H84&lt;Z$7,$J84/12)</f>
        <v>0</v>
      </c>
      <c r="AA84" s="23" cm="1">
        <f t="array" aca="1" ref="AA84" ca="1">_xlfn.IFS($F84&lt;=AA$7,0,$G84&gt;AA$7,0,AND(AA$7&gt;$G84,AA$7&lt;$H84),$J84/12*0.5,$H84&lt;AA$7,$J84/12)</f>
        <v>0</v>
      </c>
      <c r="AB84" s="23" cm="1">
        <f t="array" aca="1" ref="AB84" ca="1">_xlfn.IFS($F84&lt;=AB$7,0,$G84&gt;AB$7,0,AND(AB$7&gt;$G84,AB$7&lt;$H84),$J84/12*0.5,$H84&lt;AB$7,$J84/12)</f>
        <v>0</v>
      </c>
      <c r="AC84" s="23" cm="1">
        <f t="array" aca="1" ref="AC84" ca="1">_xlfn.IFS($F84&lt;=AC$7,0,$G84&gt;AC$7,0,AND(AC$7&gt;$G84,AC$7&lt;$H84),$L84/12*0.5,$H84&lt;AC$7,$L84/12)</f>
        <v>0</v>
      </c>
      <c r="AD84" s="23" cm="1">
        <f t="array" aca="1" ref="AD84" ca="1">_xlfn.IFS($F84&lt;=AD$7,0,$G84&gt;AD$7,0,AND(AD$7&gt;$G84,AD$7&lt;$H84),$L84/12*0.5,$H84&lt;AD$7,$L84/12)</f>
        <v>0</v>
      </c>
      <c r="AE84" s="23" cm="1">
        <f t="array" aca="1" ref="AE84" ca="1">_xlfn.IFS($F84&lt;=AE$7,0,$G84&gt;AE$7,0,AND(AE$7&gt;$G84,AE$7&lt;$H84),$L84/12*0.5,$H84&lt;AE$7,$L84/12)</f>
        <v>0</v>
      </c>
      <c r="AF84" s="23" cm="1">
        <f t="array" aca="1" ref="AF84" ca="1">_xlfn.IFS($F84&lt;=AF$7,0,$G84&gt;AF$7,0,AND(AF$7&gt;$G84,AF$7&lt;$H84),$L84/12*0.5,$H84&lt;AF$7,$L84/12)</f>
        <v>0</v>
      </c>
      <c r="AG84" s="23" cm="1">
        <f t="array" aca="1" ref="AG84" ca="1">_xlfn.IFS($F84&lt;=AG$7,0,$G84&gt;AG$7,0,AND(AG$7&gt;$G84,AG$7&lt;$H84),$L84/12*0.5,$H84&lt;AG$7,$L84/12)</f>
        <v>0</v>
      </c>
      <c r="AH84" s="23" cm="1">
        <f t="array" aca="1" ref="AH84" ca="1">_xlfn.IFS($F84&lt;=AH$7,0,$G84&gt;AH$7,0,AND(AH$7&gt;$G84,AH$7&lt;$H84),$L84/12*0.5,$H84&lt;AH$7,$L84/12)</f>
        <v>0</v>
      </c>
      <c r="AI84" s="23" cm="1">
        <f t="array" aca="1" ref="AI84" ca="1">_xlfn.IFS($F84&lt;=AI$7,0,$G84&gt;AI$7,0,AND(AI$7&gt;$G84,AI$7&lt;$H84),$L84/12*0.5,$H84&lt;AI$7,$L84/12)</f>
        <v>0</v>
      </c>
      <c r="AJ84" s="23" cm="1">
        <f t="array" aca="1" ref="AJ84" ca="1">_xlfn.IFS($F84&lt;=AJ$7,0,$G84&gt;AJ$7,0,AND(AJ$7&gt;$G84,AJ$7&lt;$H84),$L84/12*0.5,$H84&lt;AJ$7,$L84/12)</f>
        <v>0</v>
      </c>
      <c r="AK84" s="23" cm="1">
        <f t="array" aca="1" ref="AK84" ca="1">_xlfn.IFS($F84&lt;=AK$7,0,$G84&gt;AK$7,0,AND(AK$7&gt;$G84,AK$7&lt;$H84),$L84/12*0.5,$H84&lt;AK$7,$L84/12)</f>
        <v>0</v>
      </c>
      <c r="AL84" s="23" cm="1">
        <f t="array" aca="1" ref="AL84" ca="1">_xlfn.IFS($F84&lt;=AL$7,0,$G84&gt;AL$7,0,AND(AL$7&gt;$G84,AL$7&lt;$H84),$L84/12*0.5,$H84&lt;AL$7,$L84/12)</f>
        <v>0</v>
      </c>
      <c r="AM84" s="23" cm="1">
        <f t="array" aca="1" ref="AM84" ca="1">_xlfn.IFS($F84&lt;=AM$7,0,$G84&gt;AM$7,0,AND(AM$7&gt;$G84,AM$7&lt;$H84),$L84/12*0.5,$H84&lt;AM$7,$L84/12)</f>
        <v>0</v>
      </c>
      <c r="AN84" s="23" cm="1">
        <f t="array" aca="1" ref="AN84" ca="1">_xlfn.IFS($F84&lt;=AN$7,0,$G84&gt;AN$7,0,AND(AN$7&gt;$G84,AN$7&lt;$H84),$L84/12*0.5,$H84&lt;AN$7,$L84/12)</f>
        <v>0</v>
      </c>
      <c r="AO84" s="23" cm="1">
        <f t="array" aca="1" ref="AO84" ca="1">_xlfn.IFS($F84&lt;=AO$7,0,$G84&gt;AO$7,0,AND(AO$7&gt;$G84,AO$7&lt;$H84),$N84/12*0.5,$H84&lt;AO$7,$N84/12)</f>
        <v>0</v>
      </c>
      <c r="AP84" s="23" cm="1">
        <f t="array" aca="1" ref="AP84" ca="1">_xlfn.IFS($F84&lt;=AP$7,0,$G84&gt;AP$7,0,AND(AP$7&gt;$G84,AP$7&lt;$H84),$N84/12*0.5,$H84&lt;AP$7,$N84/12)</f>
        <v>0</v>
      </c>
      <c r="AQ84" s="23" cm="1">
        <f t="array" aca="1" ref="AQ84" ca="1">_xlfn.IFS($F84&lt;=AQ$7,0,$G84&gt;AQ$7,0,AND(AQ$7&gt;$G84,AQ$7&lt;$H84),$N84/12*0.5,$H84&lt;AQ$7,$N84/12)</f>
        <v>0</v>
      </c>
      <c r="AR84" s="23" cm="1">
        <f t="array" aca="1" ref="AR84" ca="1">_xlfn.IFS($F84&lt;=AR$7,0,$G84&gt;AR$7,0,AND(AR$7&gt;$G84,AR$7&lt;$H84),$N84/12*0.5,$H84&lt;AR$7,$N84/12)</f>
        <v>0</v>
      </c>
      <c r="AS84" s="23" cm="1">
        <f t="array" aca="1" ref="AS84" ca="1">_xlfn.IFS($F84&lt;=AS$7,0,$G84&gt;AS$7,0,AND(AS$7&gt;$G84,AS$7&lt;$H84),$N84/12*0.5,$H84&lt;AS$7,$N84/12)</f>
        <v>0</v>
      </c>
      <c r="AT84" s="23" cm="1">
        <f t="array" aca="1" ref="AT84" ca="1">_xlfn.IFS($F84&lt;=AT$7,0,$G84&gt;AT$7,0,AND(AT$7&gt;$G84,AT$7&lt;$H84),$N84/12*0.5,$H84&lt;AT$7,$N84/12)</f>
        <v>0</v>
      </c>
      <c r="AU84" s="23" cm="1">
        <f t="array" aca="1" ref="AU84" ca="1">_xlfn.IFS($F84&lt;=AU$7,0,$G84&gt;AU$7,0,AND(AU$7&gt;$G84,AU$7&lt;$H84),$N84/12*0.5,$H84&lt;AU$7,$N84/12)</f>
        <v>0</v>
      </c>
      <c r="AV84" s="23" cm="1">
        <f t="array" aca="1" ref="AV84" ca="1">_xlfn.IFS($F84&lt;=AV$7,0,$G84&gt;AV$7,0,AND(AV$7&gt;$G84,AV$7&lt;$H84),$N84/12*0.5,$H84&lt;AV$7,$N84/12)</f>
        <v>0</v>
      </c>
      <c r="AW84" s="23" cm="1">
        <f t="array" aca="1" ref="AW84" ca="1">_xlfn.IFS($F84&lt;=AW$7,0,$G84&gt;AW$7,0,AND(AW$7&gt;$G84,AW$7&lt;$H84),$N84/12*0.5,$H84&lt;AW$7,$N84/12)</f>
        <v>0</v>
      </c>
      <c r="AX84" s="23" cm="1">
        <f t="array" aca="1" ref="AX84" ca="1">_xlfn.IFS($F84&lt;=AX$7,0,$G84&gt;AX$7,0,AND(AX$7&gt;$G84,AX$7&lt;$H84),$N84/12*0.5,$H84&lt;AX$7,$N84/12)</f>
        <v>0</v>
      </c>
      <c r="AY84" s="23" cm="1">
        <f t="array" aca="1" ref="AY84" ca="1">_xlfn.IFS($F84&lt;=AY$7,0,$G84&gt;AY$7,0,AND(AY$7&gt;$G84,AY$7&lt;$H84),$N84/12*0.5,$H84&lt;AY$7,$N84/12)</f>
        <v>64.583333333333329</v>
      </c>
    </row>
    <row r="85" spans="1:51" ht="13" x14ac:dyDescent="0.15">
      <c r="A85" s="47"/>
      <c r="B85" s="87">
        <v>78</v>
      </c>
      <c r="C85" s="92" t="s">
        <v>30</v>
      </c>
      <c r="D85" s="93" t="s">
        <v>15</v>
      </c>
      <c r="E85" s="112">
        <v>46522</v>
      </c>
      <c r="F85" s="112" t="s">
        <v>7</v>
      </c>
      <c r="G85" s="21">
        <f>E85+'Assumptions (START HERE)'!$C$17</f>
        <v>46702</v>
      </c>
      <c r="H85" s="21">
        <f>E85+'Assumptions (START HERE)'!$C$18</f>
        <v>46792</v>
      </c>
      <c r="I85" s="96"/>
      <c r="J85" s="23" cm="1">
        <f t="array" aca="1" ref="J85" ca="1">IF(ISBLANK(I85),
INDEX('Assumptions (START HERE)'!$B$23:$E$26,
MATCH(MID(CELL("filename",$A$1),FIND("]",CELL("filename",$A$1))+1,255),'Assumptions (START HERE)'!$B$23:$B$26,0),
MATCH(J$3,'Assumptions (START HERE)'!$B$23:$E$23,0)),I85)</f>
        <v>1350</v>
      </c>
      <c r="K85" s="96"/>
      <c r="L85" s="23" cm="1">
        <f t="array" aca="1" ref="L85" ca="1">IF(ISBLANK(K85),
INDEX('Assumptions (START HERE)'!$B$23:$E$26,
MATCH(MID(CELL("filename",$A$1),FIND("]",CELL("filename",$A$1))+1,255),'Assumptions (START HERE)'!$B$23:$B$26,0),
MATCH(L$3,'Assumptions (START HERE)'!$B$23:$E$23,0)),K85)</f>
        <v>1450</v>
      </c>
      <c r="M85" s="96"/>
      <c r="N85" s="23" cm="1">
        <f t="array" aca="1" ref="N85" ca="1">IF(ISBLANK(M85),
INDEX('Assumptions (START HERE)'!$B$23:$E$26,
MATCH(MID(CELL("filename",$A$1),FIND("]",CELL("filename",$A$1))+1,255),'Assumptions (START HERE)'!$B$23:$B$26,0),
MATCH(N$3,'Assumptions (START HERE)'!$B$23:$E$23,0)),M85)</f>
        <v>1550</v>
      </c>
      <c r="P85" s="23" cm="1">
        <f t="array" aca="1" ref="P85" ca="1">_xlfn.IFS($F85&lt;=P$7,0,$G85&gt;P$7,0,AND(P$7&gt;$G85,P$7&lt;$H85),$J85/12*0.5,$H85&lt;P$7,$J85/12)</f>
        <v>0</v>
      </c>
      <c r="Q85" s="23" cm="1">
        <f t="array" aca="1" ref="Q85" ca="1">_xlfn.IFS($F85&lt;=Q$7,0,$G85&gt;Q$7,0,AND(Q$7&gt;$G85,Q$7&lt;$H85),$J85/12*0.5,$H85&lt;Q$7,$J85/12)</f>
        <v>0</v>
      </c>
      <c r="R85" s="23" cm="1">
        <f t="array" aca="1" ref="R85" ca="1">_xlfn.IFS($F85&lt;=R$7,0,$G85&gt;R$7,0,AND(R$7&gt;$G85,R$7&lt;$H85),$J85/12*0.5,$H85&lt;R$7,$J85/12)</f>
        <v>0</v>
      </c>
      <c r="S85" s="23" cm="1">
        <f t="array" aca="1" ref="S85" ca="1">_xlfn.IFS($F85&lt;=S$7,0,$G85&gt;S$7,0,AND(S$7&gt;$G85,S$7&lt;$H85),$J85/12*0.5,$H85&lt;S$7,$J85/12)</f>
        <v>0</v>
      </c>
      <c r="T85" s="23" cm="1">
        <f t="array" aca="1" ref="T85" ca="1">_xlfn.IFS($F85&lt;=T$7,0,$G85&gt;T$7,0,AND(T$7&gt;$G85,T$7&lt;$H85),$J85/12*0.5,$H85&lt;T$7,$J85/12)</f>
        <v>0</v>
      </c>
      <c r="U85" s="23" cm="1">
        <f t="array" aca="1" ref="U85" ca="1">_xlfn.IFS($F85&lt;=U$7,0,$G85&gt;U$7,0,AND(U$7&gt;$G85,U$7&lt;$H85),$J85/12*0.5,$H85&lt;U$7,$J85/12)</f>
        <v>0</v>
      </c>
      <c r="V85" s="23" cm="1">
        <f t="array" aca="1" ref="V85" ca="1">_xlfn.IFS($F85&lt;=V$7,0,$G85&gt;V$7,0,AND(V$7&gt;$G85,V$7&lt;$H85),$J85/12*0.5,$H85&lt;V$7,$J85/12)</f>
        <v>0</v>
      </c>
      <c r="W85" s="23" cm="1">
        <f t="array" aca="1" ref="W85" ca="1">_xlfn.IFS($F85&lt;=W$7,0,$G85&gt;W$7,0,AND(W$7&gt;$G85,W$7&lt;$H85),$J85/12*0.5,$H85&lt;W$7,$J85/12)</f>
        <v>0</v>
      </c>
      <c r="X85" s="23" cm="1">
        <f t="array" aca="1" ref="X85" ca="1">_xlfn.IFS($F85&lt;=X$7,0,$G85&gt;X$7,0,AND(X$7&gt;$G85,X$7&lt;$H85),$J85/12*0.5,$H85&lt;X$7,$J85/12)</f>
        <v>0</v>
      </c>
      <c r="Y85" s="23" cm="1">
        <f t="array" aca="1" ref="Y85" ca="1">_xlfn.IFS($F85&lt;=Y$7,0,$G85&gt;Y$7,0,AND(Y$7&gt;$G85,Y$7&lt;$H85),$J85/12*0.5,$H85&lt;Y$7,$J85/12)</f>
        <v>0</v>
      </c>
      <c r="Z85" s="23" cm="1">
        <f t="array" aca="1" ref="Z85" ca="1">_xlfn.IFS($F85&lt;=Z$7,0,$G85&gt;Z$7,0,AND(Z$7&gt;$G85,Z$7&lt;$H85),$J85/12*0.5,$H85&lt;Z$7,$J85/12)</f>
        <v>0</v>
      </c>
      <c r="AA85" s="23" cm="1">
        <f t="array" aca="1" ref="AA85" ca="1">_xlfn.IFS($F85&lt;=AA$7,0,$G85&gt;AA$7,0,AND(AA$7&gt;$G85,AA$7&lt;$H85),$J85/12*0.5,$H85&lt;AA$7,$J85/12)</f>
        <v>0</v>
      </c>
      <c r="AB85" s="23" cm="1">
        <f t="array" aca="1" ref="AB85" ca="1">_xlfn.IFS($F85&lt;=AB$7,0,$G85&gt;AB$7,0,AND(AB$7&gt;$G85,AB$7&lt;$H85),$J85/12*0.5,$H85&lt;AB$7,$J85/12)</f>
        <v>0</v>
      </c>
      <c r="AC85" s="23" cm="1">
        <f t="array" aca="1" ref="AC85" ca="1">_xlfn.IFS($F85&lt;=AC$7,0,$G85&gt;AC$7,0,AND(AC$7&gt;$G85,AC$7&lt;$H85),$L85/12*0.5,$H85&lt;AC$7,$L85/12)</f>
        <v>0</v>
      </c>
      <c r="AD85" s="23" cm="1">
        <f t="array" aca="1" ref="AD85" ca="1">_xlfn.IFS($F85&lt;=AD$7,0,$G85&gt;AD$7,0,AND(AD$7&gt;$G85,AD$7&lt;$H85),$L85/12*0.5,$H85&lt;AD$7,$L85/12)</f>
        <v>0</v>
      </c>
      <c r="AE85" s="23" cm="1">
        <f t="array" aca="1" ref="AE85" ca="1">_xlfn.IFS($F85&lt;=AE$7,0,$G85&gt;AE$7,0,AND(AE$7&gt;$G85,AE$7&lt;$H85),$L85/12*0.5,$H85&lt;AE$7,$L85/12)</f>
        <v>0</v>
      </c>
      <c r="AF85" s="23" cm="1">
        <f t="array" aca="1" ref="AF85" ca="1">_xlfn.IFS($F85&lt;=AF$7,0,$G85&gt;AF$7,0,AND(AF$7&gt;$G85,AF$7&lt;$H85),$L85/12*0.5,$H85&lt;AF$7,$L85/12)</f>
        <v>0</v>
      </c>
      <c r="AG85" s="23" cm="1">
        <f t="array" aca="1" ref="AG85" ca="1">_xlfn.IFS($F85&lt;=AG$7,0,$G85&gt;AG$7,0,AND(AG$7&gt;$G85,AG$7&lt;$H85),$L85/12*0.5,$H85&lt;AG$7,$L85/12)</f>
        <v>0</v>
      </c>
      <c r="AH85" s="23" cm="1">
        <f t="array" aca="1" ref="AH85" ca="1">_xlfn.IFS($F85&lt;=AH$7,0,$G85&gt;AH$7,0,AND(AH$7&gt;$G85,AH$7&lt;$H85),$L85/12*0.5,$H85&lt;AH$7,$L85/12)</f>
        <v>0</v>
      </c>
      <c r="AI85" s="23" cm="1">
        <f t="array" aca="1" ref="AI85" ca="1">_xlfn.IFS($F85&lt;=AI$7,0,$G85&gt;AI$7,0,AND(AI$7&gt;$G85,AI$7&lt;$H85),$L85/12*0.5,$H85&lt;AI$7,$L85/12)</f>
        <v>0</v>
      </c>
      <c r="AJ85" s="23" cm="1">
        <f t="array" aca="1" ref="AJ85" ca="1">_xlfn.IFS($F85&lt;=AJ$7,0,$G85&gt;AJ$7,0,AND(AJ$7&gt;$G85,AJ$7&lt;$H85),$L85/12*0.5,$H85&lt;AJ$7,$L85/12)</f>
        <v>0</v>
      </c>
      <c r="AK85" s="23" cm="1">
        <f t="array" aca="1" ref="AK85" ca="1">_xlfn.IFS($F85&lt;=AK$7,0,$G85&gt;AK$7,0,AND(AK$7&gt;$G85,AK$7&lt;$H85),$L85/12*0.5,$H85&lt;AK$7,$L85/12)</f>
        <v>0</v>
      </c>
      <c r="AL85" s="23" cm="1">
        <f t="array" aca="1" ref="AL85" ca="1">_xlfn.IFS($F85&lt;=AL$7,0,$G85&gt;AL$7,0,AND(AL$7&gt;$G85,AL$7&lt;$H85),$L85/12*0.5,$H85&lt;AL$7,$L85/12)</f>
        <v>0</v>
      </c>
      <c r="AM85" s="23" cm="1">
        <f t="array" aca="1" ref="AM85" ca="1">_xlfn.IFS($F85&lt;=AM$7,0,$G85&gt;AM$7,0,AND(AM$7&gt;$G85,AM$7&lt;$H85),$L85/12*0.5,$H85&lt;AM$7,$L85/12)</f>
        <v>0</v>
      </c>
      <c r="AN85" s="23" cm="1">
        <f t="array" aca="1" ref="AN85" ca="1">_xlfn.IFS($F85&lt;=AN$7,0,$G85&gt;AN$7,0,AND(AN$7&gt;$G85,AN$7&lt;$H85),$L85/12*0.5,$H85&lt;AN$7,$L85/12)</f>
        <v>0</v>
      </c>
      <c r="AO85" s="23" cm="1">
        <f t="array" aca="1" ref="AO85" ca="1">_xlfn.IFS($F85&lt;=AO$7,0,$G85&gt;AO$7,0,AND(AO$7&gt;$G85,AO$7&lt;$H85),$N85/12*0.5,$H85&lt;AO$7,$N85/12)</f>
        <v>0</v>
      </c>
      <c r="AP85" s="23" cm="1">
        <f t="array" aca="1" ref="AP85" ca="1">_xlfn.IFS($F85&lt;=AP$7,0,$G85&gt;AP$7,0,AND(AP$7&gt;$G85,AP$7&lt;$H85),$N85/12*0.5,$H85&lt;AP$7,$N85/12)</f>
        <v>0</v>
      </c>
      <c r="AQ85" s="23" cm="1">
        <f t="array" aca="1" ref="AQ85" ca="1">_xlfn.IFS($F85&lt;=AQ$7,0,$G85&gt;AQ$7,0,AND(AQ$7&gt;$G85,AQ$7&lt;$H85),$N85/12*0.5,$H85&lt;AQ$7,$N85/12)</f>
        <v>0</v>
      </c>
      <c r="AR85" s="23" cm="1">
        <f t="array" aca="1" ref="AR85" ca="1">_xlfn.IFS($F85&lt;=AR$7,0,$G85&gt;AR$7,0,AND(AR$7&gt;$G85,AR$7&lt;$H85),$N85/12*0.5,$H85&lt;AR$7,$N85/12)</f>
        <v>0</v>
      </c>
      <c r="AS85" s="23" cm="1">
        <f t="array" aca="1" ref="AS85" ca="1">_xlfn.IFS($F85&lt;=AS$7,0,$G85&gt;AS$7,0,AND(AS$7&gt;$G85,AS$7&lt;$H85),$N85/12*0.5,$H85&lt;AS$7,$N85/12)</f>
        <v>0</v>
      </c>
      <c r="AT85" s="23" cm="1">
        <f t="array" aca="1" ref="AT85" ca="1">_xlfn.IFS($F85&lt;=AT$7,0,$G85&gt;AT$7,0,AND(AT$7&gt;$G85,AT$7&lt;$H85),$N85/12*0.5,$H85&lt;AT$7,$N85/12)</f>
        <v>0</v>
      </c>
      <c r="AU85" s="23" cm="1">
        <f t="array" aca="1" ref="AU85" ca="1">_xlfn.IFS($F85&lt;=AU$7,0,$G85&gt;AU$7,0,AND(AU$7&gt;$G85,AU$7&lt;$H85),$N85/12*0.5,$H85&lt;AU$7,$N85/12)</f>
        <v>0</v>
      </c>
      <c r="AV85" s="23" cm="1">
        <f t="array" aca="1" ref="AV85" ca="1">_xlfn.IFS($F85&lt;=AV$7,0,$G85&gt;AV$7,0,AND(AV$7&gt;$G85,AV$7&lt;$H85),$N85/12*0.5,$H85&lt;AV$7,$N85/12)</f>
        <v>0</v>
      </c>
      <c r="AW85" s="23" cm="1">
        <f t="array" aca="1" ref="AW85" ca="1">_xlfn.IFS($F85&lt;=AW$7,0,$G85&gt;AW$7,0,AND(AW$7&gt;$G85,AW$7&lt;$H85),$N85/12*0.5,$H85&lt;AW$7,$N85/12)</f>
        <v>0</v>
      </c>
      <c r="AX85" s="23" cm="1">
        <f t="array" aca="1" ref="AX85" ca="1">_xlfn.IFS($F85&lt;=AX$7,0,$G85&gt;AX$7,0,AND(AX$7&gt;$G85,AX$7&lt;$H85),$N85/12*0.5,$H85&lt;AX$7,$N85/12)</f>
        <v>0</v>
      </c>
      <c r="AY85" s="23" cm="1">
        <f t="array" aca="1" ref="AY85" ca="1">_xlfn.IFS($F85&lt;=AY$7,0,$G85&gt;AY$7,0,AND(AY$7&gt;$G85,AY$7&lt;$H85),$N85/12*0.5,$H85&lt;AY$7,$N85/12)</f>
        <v>64.583333333333329</v>
      </c>
    </row>
    <row r="86" spans="1:51" ht="13" x14ac:dyDescent="0.15">
      <c r="A86" s="47"/>
      <c r="B86" s="87">
        <v>79</v>
      </c>
      <c r="C86" s="92" t="s">
        <v>30</v>
      </c>
      <c r="D86" s="93" t="s">
        <v>15</v>
      </c>
      <c r="E86" s="112">
        <v>46614</v>
      </c>
      <c r="F86" s="112" t="s">
        <v>7</v>
      </c>
      <c r="G86" s="21">
        <f>E86+'Assumptions (START HERE)'!$C$17</f>
        <v>46794</v>
      </c>
      <c r="H86" s="21">
        <f>E86+'Assumptions (START HERE)'!$C$18</f>
        <v>46884</v>
      </c>
      <c r="I86" s="96"/>
      <c r="J86" s="23" cm="1">
        <f t="array" aca="1" ref="J86" ca="1">IF(ISBLANK(I86),
INDEX('Assumptions (START HERE)'!$B$23:$E$26,
MATCH(MID(CELL("filename",$A$1),FIND("]",CELL("filename",$A$1))+1,255),'Assumptions (START HERE)'!$B$23:$B$26,0),
MATCH(J$3,'Assumptions (START HERE)'!$B$23:$E$23,0)),I86)</f>
        <v>1350</v>
      </c>
      <c r="K86" s="96"/>
      <c r="L86" s="23" cm="1">
        <f t="array" aca="1" ref="L86" ca="1">IF(ISBLANK(K86),
INDEX('Assumptions (START HERE)'!$B$23:$E$26,
MATCH(MID(CELL("filename",$A$1),FIND("]",CELL("filename",$A$1))+1,255),'Assumptions (START HERE)'!$B$23:$B$26,0),
MATCH(L$3,'Assumptions (START HERE)'!$B$23:$E$23,0)),K86)</f>
        <v>1450</v>
      </c>
      <c r="M86" s="96"/>
      <c r="N86" s="23" cm="1">
        <f t="array" aca="1" ref="N86" ca="1">IF(ISBLANK(M86),
INDEX('Assumptions (START HERE)'!$B$23:$E$26,
MATCH(MID(CELL("filename",$A$1),FIND("]",CELL("filename",$A$1))+1,255),'Assumptions (START HERE)'!$B$23:$B$26,0),
MATCH(N$3,'Assumptions (START HERE)'!$B$23:$E$23,0)),M86)</f>
        <v>1550</v>
      </c>
      <c r="P86" s="23" cm="1">
        <f t="array" aca="1" ref="P86" ca="1">_xlfn.IFS($F86&lt;=P$7,0,$G86&gt;P$7,0,AND(P$7&gt;$G86,P$7&lt;$H86),$J86/12*0.5,$H86&lt;P$7,$J86/12)</f>
        <v>0</v>
      </c>
      <c r="Q86" s="23" cm="1">
        <f t="array" aca="1" ref="Q86" ca="1">_xlfn.IFS($F86&lt;=Q$7,0,$G86&gt;Q$7,0,AND(Q$7&gt;$G86,Q$7&lt;$H86),$J86/12*0.5,$H86&lt;Q$7,$J86/12)</f>
        <v>0</v>
      </c>
      <c r="R86" s="23" cm="1">
        <f t="array" aca="1" ref="R86" ca="1">_xlfn.IFS($F86&lt;=R$7,0,$G86&gt;R$7,0,AND(R$7&gt;$G86,R$7&lt;$H86),$J86/12*0.5,$H86&lt;R$7,$J86/12)</f>
        <v>0</v>
      </c>
      <c r="S86" s="23" cm="1">
        <f t="array" aca="1" ref="S86" ca="1">_xlfn.IFS($F86&lt;=S$7,0,$G86&gt;S$7,0,AND(S$7&gt;$G86,S$7&lt;$H86),$J86/12*0.5,$H86&lt;S$7,$J86/12)</f>
        <v>0</v>
      </c>
      <c r="T86" s="23" cm="1">
        <f t="array" aca="1" ref="T86" ca="1">_xlfn.IFS($F86&lt;=T$7,0,$G86&gt;T$7,0,AND(T$7&gt;$G86,T$7&lt;$H86),$J86/12*0.5,$H86&lt;T$7,$J86/12)</f>
        <v>0</v>
      </c>
      <c r="U86" s="23" cm="1">
        <f t="array" aca="1" ref="U86" ca="1">_xlfn.IFS($F86&lt;=U$7,0,$G86&gt;U$7,0,AND(U$7&gt;$G86,U$7&lt;$H86),$J86/12*0.5,$H86&lt;U$7,$J86/12)</f>
        <v>0</v>
      </c>
      <c r="V86" s="23" cm="1">
        <f t="array" aca="1" ref="V86" ca="1">_xlfn.IFS($F86&lt;=V$7,0,$G86&gt;V$7,0,AND(V$7&gt;$G86,V$7&lt;$H86),$J86/12*0.5,$H86&lt;V$7,$J86/12)</f>
        <v>0</v>
      </c>
      <c r="W86" s="23" cm="1">
        <f t="array" aca="1" ref="W86" ca="1">_xlfn.IFS($F86&lt;=W$7,0,$G86&gt;W$7,0,AND(W$7&gt;$G86,W$7&lt;$H86),$J86/12*0.5,$H86&lt;W$7,$J86/12)</f>
        <v>0</v>
      </c>
      <c r="X86" s="23" cm="1">
        <f t="array" aca="1" ref="X86" ca="1">_xlfn.IFS($F86&lt;=X$7,0,$G86&gt;X$7,0,AND(X$7&gt;$G86,X$7&lt;$H86),$J86/12*0.5,$H86&lt;X$7,$J86/12)</f>
        <v>0</v>
      </c>
      <c r="Y86" s="23" cm="1">
        <f t="array" aca="1" ref="Y86" ca="1">_xlfn.IFS($F86&lt;=Y$7,0,$G86&gt;Y$7,0,AND(Y$7&gt;$G86,Y$7&lt;$H86),$J86/12*0.5,$H86&lt;Y$7,$J86/12)</f>
        <v>0</v>
      </c>
      <c r="Z86" s="23" cm="1">
        <f t="array" aca="1" ref="Z86" ca="1">_xlfn.IFS($F86&lt;=Z$7,0,$G86&gt;Z$7,0,AND(Z$7&gt;$G86,Z$7&lt;$H86),$J86/12*0.5,$H86&lt;Z$7,$J86/12)</f>
        <v>0</v>
      </c>
      <c r="AA86" s="23" cm="1">
        <f t="array" aca="1" ref="AA86" ca="1">_xlfn.IFS($F86&lt;=AA$7,0,$G86&gt;AA$7,0,AND(AA$7&gt;$G86,AA$7&lt;$H86),$J86/12*0.5,$H86&lt;AA$7,$J86/12)</f>
        <v>0</v>
      </c>
      <c r="AB86" s="23" cm="1">
        <f t="array" aca="1" ref="AB86" ca="1">_xlfn.IFS($F86&lt;=AB$7,0,$G86&gt;AB$7,0,AND(AB$7&gt;$G86,AB$7&lt;$H86),$J86/12*0.5,$H86&lt;AB$7,$J86/12)</f>
        <v>0</v>
      </c>
      <c r="AC86" s="23" cm="1">
        <f t="array" aca="1" ref="AC86" ca="1">_xlfn.IFS($F86&lt;=AC$7,0,$G86&gt;AC$7,0,AND(AC$7&gt;$G86,AC$7&lt;$H86),$L86/12*0.5,$H86&lt;AC$7,$L86/12)</f>
        <v>0</v>
      </c>
      <c r="AD86" s="23" cm="1">
        <f t="array" aca="1" ref="AD86" ca="1">_xlfn.IFS($F86&lt;=AD$7,0,$G86&gt;AD$7,0,AND(AD$7&gt;$G86,AD$7&lt;$H86),$L86/12*0.5,$H86&lt;AD$7,$L86/12)</f>
        <v>0</v>
      </c>
      <c r="AE86" s="23" cm="1">
        <f t="array" aca="1" ref="AE86" ca="1">_xlfn.IFS($F86&lt;=AE$7,0,$G86&gt;AE$7,0,AND(AE$7&gt;$G86,AE$7&lt;$H86),$L86/12*0.5,$H86&lt;AE$7,$L86/12)</f>
        <v>0</v>
      </c>
      <c r="AF86" s="23" cm="1">
        <f t="array" aca="1" ref="AF86" ca="1">_xlfn.IFS($F86&lt;=AF$7,0,$G86&gt;AF$7,0,AND(AF$7&gt;$G86,AF$7&lt;$H86),$L86/12*0.5,$H86&lt;AF$7,$L86/12)</f>
        <v>0</v>
      </c>
      <c r="AG86" s="23" cm="1">
        <f t="array" aca="1" ref="AG86" ca="1">_xlfn.IFS($F86&lt;=AG$7,0,$G86&gt;AG$7,0,AND(AG$7&gt;$G86,AG$7&lt;$H86),$L86/12*0.5,$H86&lt;AG$7,$L86/12)</f>
        <v>0</v>
      </c>
      <c r="AH86" s="23" cm="1">
        <f t="array" aca="1" ref="AH86" ca="1">_xlfn.IFS($F86&lt;=AH$7,0,$G86&gt;AH$7,0,AND(AH$7&gt;$G86,AH$7&lt;$H86),$L86/12*0.5,$H86&lt;AH$7,$L86/12)</f>
        <v>0</v>
      </c>
      <c r="AI86" s="23" cm="1">
        <f t="array" aca="1" ref="AI86" ca="1">_xlfn.IFS($F86&lt;=AI$7,0,$G86&gt;AI$7,0,AND(AI$7&gt;$G86,AI$7&lt;$H86),$L86/12*0.5,$H86&lt;AI$7,$L86/12)</f>
        <v>0</v>
      </c>
      <c r="AJ86" s="23" cm="1">
        <f t="array" aca="1" ref="AJ86" ca="1">_xlfn.IFS($F86&lt;=AJ$7,0,$G86&gt;AJ$7,0,AND(AJ$7&gt;$G86,AJ$7&lt;$H86),$L86/12*0.5,$H86&lt;AJ$7,$L86/12)</f>
        <v>0</v>
      </c>
      <c r="AK86" s="23" cm="1">
        <f t="array" aca="1" ref="AK86" ca="1">_xlfn.IFS($F86&lt;=AK$7,0,$G86&gt;AK$7,0,AND(AK$7&gt;$G86,AK$7&lt;$H86),$L86/12*0.5,$H86&lt;AK$7,$L86/12)</f>
        <v>0</v>
      </c>
      <c r="AL86" s="23" cm="1">
        <f t="array" aca="1" ref="AL86" ca="1">_xlfn.IFS($F86&lt;=AL$7,0,$G86&gt;AL$7,0,AND(AL$7&gt;$G86,AL$7&lt;$H86),$L86/12*0.5,$H86&lt;AL$7,$L86/12)</f>
        <v>0</v>
      </c>
      <c r="AM86" s="23" cm="1">
        <f t="array" aca="1" ref="AM86" ca="1">_xlfn.IFS($F86&lt;=AM$7,0,$G86&gt;AM$7,0,AND(AM$7&gt;$G86,AM$7&lt;$H86),$L86/12*0.5,$H86&lt;AM$7,$L86/12)</f>
        <v>0</v>
      </c>
      <c r="AN86" s="23" cm="1">
        <f t="array" aca="1" ref="AN86" ca="1">_xlfn.IFS($F86&lt;=AN$7,0,$G86&gt;AN$7,0,AND(AN$7&gt;$G86,AN$7&lt;$H86),$L86/12*0.5,$H86&lt;AN$7,$L86/12)</f>
        <v>0</v>
      </c>
      <c r="AO86" s="23" cm="1">
        <f t="array" aca="1" ref="AO86" ca="1">_xlfn.IFS($F86&lt;=AO$7,0,$G86&gt;AO$7,0,AND(AO$7&gt;$G86,AO$7&lt;$H86),$N86/12*0.5,$H86&lt;AO$7,$N86/12)</f>
        <v>0</v>
      </c>
      <c r="AP86" s="23" cm="1">
        <f t="array" aca="1" ref="AP86" ca="1">_xlfn.IFS($F86&lt;=AP$7,0,$G86&gt;AP$7,0,AND(AP$7&gt;$G86,AP$7&lt;$H86),$N86/12*0.5,$H86&lt;AP$7,$N86/12)</f>
        <v>0</v>
      </c>
      <c r="AQ86" s="23" cm="1">
        <f t="array" aca="1" ref="AQ86" ca="1">_xlfn.IFS($F86&lt;=AQ$7,0,$G86&gt;AQ$7,0,AND(AQ$7&gt;$G86,AQ$7&lt;$H86),$N86/12*0.5,$H86&lt;AQ$7,$N86/12)</f>
        <v>0</v>
      </c>
      <c r="AR86" s="23" cm="1">
        <f t="array" aca="1" ref="AR86" ca="1">_xlfn.IFS($F86&lt;=AR$7,0,$G86&gt;AR$7,0,AND(AR$7&gt;$G86,AR$7&lt;$H86),$N86/12*0.5,$H86&lt;AR$7,$N86/12)</f>
        <v>0</v>
      </c>
      <c r="AS86" s="23" cm="1">
        <f t="array" aca="1" ref="AS86" ca="1">_xlfn.IFS($F86&lt;=AS$7,0,$G86&gt;AS$7,0,AND(AS$7&gt;$G86,AS$7&lt;$H86),$N86/12*0.5,$H86&lt;AS$7,$N86/12)</f>
        <v>0</v>
      </c>
      <c r="AT86" s="23" cm="1">
        <f t="array" aca="1" ref="AT86" ca="1">_xlfn.IFS($F86&lt;=AT$7,0,$G86&gt;AT$7,0,AND(AT$7&gt;$G86,AT$7&lt;$H86),$N86/12*0.5,$H86&lt;AT$7,$N86/12)</f>
        <v>0</v>
      </c>
      <c r="AU86" s="23" cm="1">
        <f t="array" aca="1" ref="AU86" ca="1">_xlfn.IFS($F86&lt;=AU$7,0,$G86&gt;AU$7,0,AND(AU$7&gt;$G86,AU$7&lt;$H86),$N86/12*0.5,$H86&lt;AU$7,$N86/12)</f>
        <v>0</v>
      </c>
      <c r="AV86" s="23" cm="1">
        <f t="array" aca="1" ref="AV86" ca="1">_xlfn.IFS($F86&lt;=AV$7,0,$G86&gt;AV$7,0,AND(AV$7&gt;$G86,AV$7&lt;$H86),$N86/12*0.5,$H86&lt;AV$7,$N86/12)</f>
        <v>0</v>
      </c>
      <c r="AW86" s="23" cm="1">
        <f t="array" aca="1" ref="AW86" ca="1">_xlfn.IFS($F86&lt;=AW$7,0,$G86&gt;AW$7,0,AND(AW$7&gt;$G86,AW$7&lt;$H86),$N86/12*0.5,$H86&lt;AW$7,$N86/12)</f>
        <v>0</v>
      </c>
      <c r="AX86" s="23" cm="1">
        <f t="array" aca="1" ref="AX86" ca="1">_xlfn.IFS($F86&lt;=AX$7,0,$G86&gt;AX$7,0,AND(AX$7&gt;$G86,AX$7&lt;$H86),$N86/12*0.5,$H86&lt;AX$7,$N86/12)</f>
        <v>0</v>
      </c>
      <c r="AY86" s="23" cm="1">
        <f t="array" aca="1" ref="AY86" ca="1">_xlfn.IFS($F86&lt;=AY$7,0,$G86&gt;AY$7,0,AND(AY$7&gt;$G86,AY$7&lt;$H86),$N86/12*0.5,$H86&lt;AY$7,$N86/12)</f>
        <v>0</v>
      </c>
    </row>
    <row r="87" spans="1:51" ht="13" x14ac:dyDescent="0.15">
      <c r="A87" s="47"/>
      <c r="B87" s="87">
        <v>80</v>
      </c>
      <c r="C87" s="92" t="s">
        <v>30</v>
      </c>
      <c r="D87" s="93" t="s">
        <v>15</v>
      </c>
      <c r="E87" s="112">
        <v>46706</v>
      </c>
      <c r="F87" s="112" t="s">
        <v>7</v>
      </c>
      <c r="G87" s="21">
        <f>E87+'Assumptions (START HERE)'!$C$17</f>
        <v>46886</v>
      </c>
      <c r="H87" s="21">
        <f>E87+'Assumptions (START HERE)'!$C$18</f>
        <v>46976</v>
      </c>
      <c r="I87" s="96"/>
      <c r="J87" s="23" cm="1">
        <f t="array" aca="1" ref="J87" ca="1">IF(ISBLANK(I87),
INDEX('Assumptions (START HERE)'!$B$23:$E$26,
MATCH(MID(CELL("filename",$A$1),FIND("]",CELL("filename",$A$1))+1,255),'Assumptions (START HERE)'!$B$23:$B$26,0),
MATCH(J$3,'Assumptions (START HERE)'!$B$23:$E$23,0)),I87)</f>
        <v>1350</v>
      </c>
      <c r="K87" s="96"/>
      <c r="L87" s="23" cm="1">
        <f t="array" aca="1" ref="L87" ca="1">IF(ISBLANK(K87),
INDEX('Assumptions (START HERE)'!$B$23:$E$26,
MATCH(MID(CELL("filename",$A$1),FIND("]",CELL("filename",$A$1))+1,255),'Assumptions (START HERE)'!$B$23:$B$26,0),
MATCH(L$3,'Assumptions (START HERE)'!$B$23:$E$23,0)),K87)</f>
        <v>1450</v>
      </c>
      <c r="M87" s="96"/>
      <c r="N87" s="23" cm="1">
        <f t="array" aca="1" ref="N87" ca="1">IF(ISBLANK(M87),
INDEX('Assumptions (START HERE)'!$B$23:$E$26,
MATCH(MID(CELL("filename",$A$1),FIND("]",CELL("filename",$A$1))+1,255),'Assumptions (START HERE)'!$B$23:$B$26,0),
MATCH(N$3,'Assumptions (START HERE)'!$B$23:$E$23,0)),M87)</f>
        <v>1550</v>
      </c>
      <c r="P87" s="23" cm="1">
        <f t="array" aca="1" ref="P87" ca="1">_xlfn.IFS($F87&lt;=P$7,0,$G87&gt;P$7,0,AND(P$7&gt;$G87,P$7&lt;$H87),$J87/12*0.5,$H87&lt;P$7,$J87/12)</f>
        <v>0</v>
      </c>
      <c r="Q87" s="23" cm="1">
        <f t="array" aca="1" ref="Q87" ca="1">_xlfn.IFS($F87&lt;=Q$7,0,$G87&gt;Q$7,0,AND(Q$7&gt;$G87,Q$7&lt;$H87),$J87/12*0.5,$H87&lt;Q$7,$J87/12)</f>
        <v>0</v>
      </c>
      <c r="R87" s="23" cm="1">
        <f t="array" aca="1" ref="R87" ca="1">_xlfn.IFS($F87&lt;=R$7,0,$G87&gt;R$7,0,AND(R$7&gt;$G87,R$7&lt;$H87),$J87/12*0.5,$H87&lt;R$7,$J87/12)</f>
        <v>0</v>
      </c>
      <c r="S87" s="23" cm="1">
        <f t="array" aca="1" ref="S87" ca="1">_xlfn.IFS($F87&lt;=S$7,0,$G87&gt;S$7,0,AND(S$7&gt;$G87,S$7&lt;$H87),$J87/12*0.5,$H87&lt;S$7,$J87/12)</f>
        <v>0</v>
      </c>
      <c r="T87" s="23" cm="1">
        <f t="array" aca="1" ref="T87" ca="1">_xlfn.IFS($F87&lt;=T$7,0,$G87&gt;T$7,0,AND(T$7&gt;$G87,T$7&lt;$H87),$J87/12*0.5,$H87&lt;T$7,$J87/12)</f>
        <v>0</v>
      </c>
      <c r="U87" s="23" cm="1">
        <f t="array" aca="1" ref="U87" ca="1">_xlfn.IFS($F87&lt;=U$7,0,$G87&gt;U$7,0,AND(U$7&gt;$G87,U$7&lt;$H87),$J87/12*0.5,$H87&lt;U$7,$J87/12)</f>
        <v>0</v>
      </c>
      <c r="V87" s="23" cm="1">
        <f t="array" aca="1" ref="V87" ca="1">_xlfn.IFS($F87&lt;=V$7,0,$G87&gt;V$7,0,AND(V$7&gt;$G87,V$7&lt;$H87),$J87/12*0.5,$H87&lt;V$7,$J87/12)</f>
        <v>0</v>
      </c>
      <c r="W87" s="23" cm="1">
        <f t="array" aca="1" ref="W87" ca="1">_xlfn.IFS($F87&lt;=W$7,0,$G87&gt;W$7,0,AND(W$7&gt;$G87,W$7&lt;$H87),$J87/12*0.5,$H87&lt;W$7,$J87/12)</f>
        <v>0</v>
      </c>
      <c r="X87" s="23" cm="1">
        <f t="array" aca="1" ref="X87" ca="1">_xlfn.IFS($F87&lt;=X$7,0,$G87&gt;X$7,0,AND(X$7&gt;$G87,X$7&lt;$H87),$J87/12*0.5,$H87&lt;X$7,$J87/12)</f>
        <v>0</v>
      </c>
      <c r="Y87" s="23" cm="1">
        <f t="array" aca="1" ref="Y87" ca="1">_xlfn.IFS($F87&lt;=Y$7,0,$G87&gt;Y$7,0,AND(Y$7&gt;$G87,Y$7&lt;$H87),$J87/12*0.5,$H87&lt;Y$7,$J87/12)</f>
        <v>0</v>
      </c>
      <c r="Z87" s="23" cm="1">
        <f t="array" aca="1" ref="Z87" ca="1">_xlfn.IFS($F87&lt;=Z$7,0,$G87&gt;Z$7,0,AND(Z$7&gt;$G87,Z$7&lt;$H87),$J87/12*0.5,$H87&lt;Z$7,$J87/12)</f>
        <v>0</v>
      </c>
      <c r="AA87" s="23" cm="1">
        <f t="array" aca="1" ref="AA87" ca="1">_xlfn.IFS($F87&lt;=AA$7,0,$G87&gt;AA$7,0,AND(AA$7&gt;$G87,AA$7&lt;$H87),$J87/12*0.5,$H87&lt;AA$7,$J87/12)</f>
        <v>0</v>
      </c>
      <c r="AB87" s="23" cm="1">
        <f t="array" aca="1" ref="AB87" ca="1">_xlfn.IFS($F87&lt;=AB$7,0,$G87&gt;AB$7,0,AND(AB$7&gt;$G87,AB$7&lt;$H87),$J87/12*0.5,$H87&lt;AB$7,$J87/12)</f>
        <v>0</v>
      </c>
      <c r="AC87" s="23" cm="1">
        <f t="array" aca="1" ref="AC87" ca="1">_xlfn.IFS($F87&lt;=AC$7,0,$G87&gt;AC$7,0,AND(AC$7&gt;$G87,AC$7&lt;$H87),$L87/12*0.5,$H87&lt;AC$7,$L87/12)</f>
        <v>0</v>
      </c>
      <c r="AD87" s="23" cm="1">
        <f t="array" aca="1" ref="AD87" ca="1">_xlfn.IFS($F87&lt;=AD$7,0,$G87&gt;AD$7,0,AND(AD$7&gt;$G87,AD$7&lt;$H87),$L87/12*0.5,$H87&lt;AD$7,$L87/12)</f>
        <v>0</v>
      </c>
      <c r="AE87" s="23" cm="1">
        <f t="array" aca="1" ref="AE87" ca="1">_xlfn.IFS($F87&lt;=AE$7,0,$G87&gt;AE$7,0,AND(AE$7&gt;$G87,AE$7&lt;$H87),$L87/12*0.5,$H87&lt;AE$7,$L87/12)</f>
        <v>0</v>
      </c>
      <c r="AF87" s="23" cm="1">
        <f t="array" aca="1" ref="AF87" ca="1">_xlfn.IFS($F87&lt;=AF$7,0,$G87&gt;AF$7,0,AND(AF$7&gt;$G87,AF$7&lt;$H87),$L87/12*0.5,$H87&lt;AF$7,$L87/12)</f>
        <v>0</v>
      </c>
      <c r="AG87" s="23" cm="1">
        <f t="array" aca="1" ref="AG87" ca="1">_xlfn.IFS($F87&lt;=AG$7,0,$G87&gt;AG$7,0,AND(AG$7&gt;$G87,AG$7&lt;$H87),$L87/12*0.5,$H87&lt;AG$7,$L87/12)</f>
        <v>0</v>
      </c>
      <c r="AH87" s="23" cm="1">
        <f t="array" aca="1" ref="AH87" ca="1">_xlfn.IFS($F87&lt;=AH$7,0,$G87&gt;AH$7,0,AND(AH$7&gt;$G87,AH$7&lt;$H87),$L87/12*0.5,$H87&lt;AH$7,$L87/12)</f>
        <v>0</v>
      </c>
      <c r="AI87" s="23" cm="1">
        <f t="array" aca="1" ref="AI87" ca="1">_xlfn.IFS($F87&lt;=AI$7,0,$G87&gt;AI$7,0,AND(AI$7&gt;$G87,AI$7&lt;$H87),$L87/12*0.5,$H87&lt;AI$7,$L87/12)</f>
        <v>0</v>
      </c>
      <c r="AJ87" s="23" cm="1">
        <f t="array" aca="1" ref="AJ87" ca="1">_xlfn.IFS($F87&lt;=AJ$7,0,$G87&gt;AJ$7,0,AND(AJ$7&gt;$G87,AJ$7&lt;$H87),$L87/12*0.5,$H87&lt;AJ$7,$L87/12)</f>
        <v>0</v>
      </c>
      <c r="AK87" s="23" cm="1">
        <f t="array" aca="1" ref="AK87" ca="1">_xlfn.IFS($F87&lt;=AK$7,0,$G87&gt;AK$7,0,AND(AK$7&gt;$G87,AK$7&lt;$H87),$L87/12*0.5,$H87&lt;AK$7,$L87/12)</f>
        <v>0</v>
      </c>
      <c r="AL87" s="23" cm="1">
        <f t="array" aca="1" ref="AL87" ca="1">_xlfn.IFS($F87&lt;=AL$7,0,$G87&gt;AL$7,0,AND(AL$7&gt;$G87,AL$7&lt;$H87),$L87/12*0.5,$H87&lt;AL$7,$L87/12)</f>
        <v>0</v>
      </c>
      <c r="AM87" s="23" cm="1">
        <f t="array" aca="1" ref="AM87" ca="1">_xlfn.IFS($F87&lt;=AM$7,0,$G87&gt;AM$7,0,AND(AM$7&gt;$G87,AM$7&lt;$H87),$L87/12*0.5,$H87&lt;AM$7,$L87/12)</f>
        <v>0</v>
      </c>
      <c r="AN87" s="23" cm="1">
        <f t="array" aca="1" ref="AN87" ca="1">_xlfn.IFS($F87&lt;=AN$7,0,$G87&gt;AN$7,0,AND(AN$7&gt;$G87,AN$7&lt;$H87),$L87/12*0.5,$H87&lt;AN$7,$L87/12)</f>
        <v>0</v>
      </c>
      <c r="AO87" s="23" cm="1">
        <f t="array" aca="1" ref="AO87" ca="1">_xlfn.IFS($F87&lt;=AO$7,0,$G87&gt;AO$7,0,AND(AO$7&gt;$G87,AO$7&lt;$H87),$N87/12*0.5,$H87&lt;AO$7,$N87/12)</f>
        <v>0</v>
      </c>
      <c r="AP87" s="23" cm="1">
        <f t="array" aca="1" ref="AP87" ca="1">_xlfn.IFS($F87&lt;=AP$7,0,$G87&gt;AP$7,0,AND(AP$7&gt;$G87,AP$7&lt;$H87),$N87/12*0.5,$H87&lt;AP$7,$N87/12)</f>
        <v>0</v>
      </c>
      <c r="AQ87" s="23" cm="1">
        <f t="array" aca="1" ref="AQ87" ca="1">_xlfn.IFS($F87&lt;=AQ$7,0,$G87&gt;AQ$7,0,AND(AQ$7&gt;$G87,AQ$7&lt;$H87),$N87/12*0.5,$H87&lt;AQ$7,$N87/12)</f>
        <v>0</v>
      </c>
      <c r="AR87" s="23" cm="1">
        <f t="array" aca="1" ref="AR87" ca="1">_xlfn.IFS($F87&lt;=AR$7,0,$G87&gt;AR$7,0,AND(AR$7&gt;$G87,AR$7&lt;$H87),$N87/12*0.5,$H87&lt;AR$7,$N87/12)</f>
        <v>0</v>
      </c>
      <c r="AS87" s="23" cm="1">
        <f t="array" aca="1" ref="AS87" ca="1">_xlfn.IFS($F87&lt;=AS$7,0,$G87&gt;AS$7,0,AND(AS$7&gt;$G87,AS$7&lt;$H87),$N87/12*0.5,$H87&lt;AS$7,$N87/12)</f>
        <v>0</v>
      </c>
      <c r="AT87" s="23" cm="1">
        <f t="array" aca="1" ref="AT87" ca="1">_xlfn.IFS($F87&lt;=AT$7,0,$G87&gt;AT$7,0,AND(AT$7&gt;$G87,AT$7&lt;$H87),$N87/12*0.5,$H87&lt;AT$7,$N87/12)</f>
        <v>0</v>
      </c>
      <c r="AU87" s="23" cm="1">
        <f t="array" aca="1" ref="AU87" ca="1">_xlfn.IFS($F87&lt;=AU$7,0,$G87&gt;AU$7,0,AND(AU$7&gt;$G87,AU$7&lt;$H87),$N87/12*0.5,$H87&lt;AU$7,$N87/12)</f>
        <v>0</v>
      </c>
      <c r="AV87" s="23" cm="1">
        <f t="array" aca="1" ref="AV87" ca="1">_xlfn.IFS($F87&lt;=AV$7,0,$G87&gt;AV$7,0,AND(AV$7&gt;$G87,AV$7&lt;$H87),$N87/12*0.5,$H87&lt;AV$7,$N87/12)</f>
        <v>0</v>
      </c>
      <c r="AW87" s="23" cm="1">
        <f t="array" aca="1" ref="AW87" ca="1">_xlfn.IFS($F87&lt;=AW$7,0,$G87&gt;AW$7,0,AND(AW$7&gt;$G87,AW$7&lt;$H87),$N87/12*0.5,$H87&lt;AW$7,$N87/12)</f>
        <v>0</v>
      </c>
      <c r="AX87" s="23" cm="1">
        <f t="array" aca="1" ref="AX87" ca="1">_xlfn.IFS($F87&lt;=AX$7,0,$G87&gt;AX$7,0,AND(AX$7&gt;$G87,AX$7&lt;$H87),$N87/12*0.5,$H87&lt;AX$7,$N87/12)</f>
        <v>0</v>
      </c>
      <c r="AY87" s="23" cm="1">
        <f t="array" aca="1" ref="AY87" ca="1">_xlfn.IFS($F87&lt;=AY$7,0,$G87&gt;AY$7,0,AND(AY$7&gt;$G87,AY$7&lt;$H87),$N87/12*0.5,$H87&lt;AY$7,$N87/12)</f>
        <v>0</v>
      </c>
    </row>
    <row r="88" spans="1:51" ht="13" x14ac:dyDescent="0.15">
      <c r="A88" s="47"/>
      <c r="B88" s="87">
        <v>81</v>
      </c>
      <c r="C88" s="92" t="s">
        <v>30</v>
      </c>
      <c r="D88" s="93" t="s">
        <v>15</v>
      </c>
      <c r="E88" s="112">
        <v>46706</v>
      </c>
      <c r="F88" s="112" t="s">
        <v>7</v>
      </c>
      <c r="G88" s="21">
        <f>E88+'Assumptions (START HERE)'!$C$17</f>
        <v>46886</v>
      </c>
      <c r="H88" s="21">
        <f>E88+'Assumptions (START HERE)'!$C$18</f>
        <v>46976</v>
      </c>
      <c r="I88" s="96"/>
      <c r="J88" s="23" cm="1">
        <f t="array" aca="1" ref="J88" ca="1">IF(ISBLANK(I88),
INDEX('Assumptions (START HERE)'!$B$23:$E$26,
MATCH(MID(CELL("filename",$A$1),FIND("]",CELL("filename",$A$1))+1,255),'Assumptions (START HERE)'!$B$23:$B$26,0),
MATCH(J$3,'Assumptions (START HERE)'!$B$23:$E$23,0)),I88)</f>
        <v>1350</v>
      </c>
      <c r="K88" s="96"/>
      <c r="L88" s="23" cm="1">
        <f t="array" aca="1" ref="L88" ca="1">IF(ISBLANK(K88),
INDEX('Assumptions (START HERE)'!$B$23:$E$26,
MATCH(MID(CELL("filename",$A$1),FIND("]",CELL("filename",$A$1))+1,255),'Assumptions (START HERE)'!$B$23:$B$26,0),
MATCH(L$3,'Assumptions (START HERE)'!$B$23:$E$23,0)),K88)</f>
        <v>1450</v>
      </c>
      <c r="M88" s="96"/>
      <c r="N88" s="23" cm="1">
        <f t="array" aca="1" ref="N88" ca="1">IF(ISBLANK(M88),
INDEX('Assumptions (START HERE)'!$B$23:$E$26,
MATCH(MID(CELL("filename",$A$1),FIND("]",CELL("filename",$A$1))+1,255),'Assumptions (START HERE)'!$B$23:$B$26,0),
MATCH(N$3,'Assumptions (START HERE)'!$B$23:$E$23,0)),M88)</f>
        <v>1550</v>
      </c>
      <c r="P88" s="23" cm="1">
        <f t="array" aca="1" ref="P88" ca="1">_xlfn.IFS($F88&lt;=P$7,0,$G88&gt;P$7,0,AND(P$7&gt;$G88,P$7&lt;$H88),$J88/12*0.5,$H88&lt;P$7,$J88/12)</f>
        <v>0</v>
      </c>
      <c r="Q88" s="23" cm="1">
        <f t="array" aca="1" ref="Q88" ca="1">_xlfn.IFS($F88&lt;=Q$7,0,$G88&gt;Q$7,0,AND(Q$7&gt;$G88,Q$7&lt;$H88),$J88/12*0.5,$H88&lt;Q$7,$J88/12)</f>
        <v>0</v>
      </c>
      <c r="R88" s="23" cm="1">
        <f t="array" aca="1" ref="R88" ca="1">_xlfn.IFS($F88&lt;=R$7,0,$G88&gt;R$7,0,AND(R$7&gt;$G88,R$7&lt;$H88),$J88/12*0.5,$H88&lt;R$7,$J88/12)</f>
        <v>0</v>
      </c>
      <c r="S88" s="23" cm="1">
        <f t="array" aca="1" ref="S88" ca="1">_xlfn.IFS($F88&lt;=S$7,0,$G88&gt;S$7,0,AND(S$7&gt;$G88,S$7&lt;$H88),$J88/12*0.5,$H88&lt;S$7,$J88/12)</f>
        <v>0</v>
      </c>
      <c r="T88" s="23" cm="1">
        <f t="array" aca="1" ref="T88" ca="1">_xlfn.IFS($F88&lt;=T$7,0,$G88&gt;T$7,0,AND(T$7&gt;$G88,T$7&lt;$H88),$J88/12*0.5,$H88&lt;T$7,$J88/12)</f>
        <v>0</v>
      </c>
      <c r="U88" s="23" cm="1">
        <f t="array" aca="1" ref="U88" ca="1">_xlfn.IFS($F88&lt;=U$7,0,$G88&gt;U$7,0,AND(U$7&gt;$G88,U$7&lt;$H88),$J88/12*0.5,$H88&lt;U$7,$J88/12)</f>
        <v>0</v>
      </c>
      <c r="V88" s="23" cm="1">
        <f t="array" aca="1" ref="V88" ca="1">_xlfn.IFS($F88&lt;=V$7,0,$G88&gt;V$7,0,AND(V$7&gt;$G88,V$7&lt;$H88),$J88/12*0.5,$H88&lt;V$7,$J88/12)</f>
        <v>0</v>
      </c>
      <c r="W88" s="23" cm="1">
        <f t="array" aca="1" ref="W88" ca="1">_xlfn.IFS($F88&lt;=W$7,0,$G88&gt;W$7,0,AND(W$7&gt;$G88,W$7&lt;$H88),$J88/12*0.5,$H88&lt;W$7,$J88/12)</f>
        <v>0</v>
      </c>
      <c r="X88" s="23" cm="1">
        <f t="array" aca="1" ref="X88" ca="1">_xlfn.IFS($F88&lt;=X$7,0,$G88&gt;X$7,0,AND(X$7&gt;$G88,X$7&lt;$H88),$J88/12*0.5,$H88&lt;X$7,$J88/12)</f>
        <v>0</v>
      </c>
      <c r="Y88" s="23" cm="1">
        <f t="array" aca="1" ref="Y88" ca="1">_xlfn.IFS($F88&lt;=Y$7,0,$G88&gt;Y$7,0,AND(Y$7&gt;$G88,Y$7&lt;$H88),$J88/12*0.5,$H88&lt;Y$7,$J88/12)</f>
        <v>0</v>
      </c>
      <c r="Z88" s="23" cm="1">
        <f t="array" aca="1" ref="Z88" ca="1">_xlfn.IFS($F88&lt;=Z$7,0,$G88&gt;Z$7,0,AND(Z$7&gt;$G88,Z$7&lt;$H88),$J88/12*0.5,$H88&lt;Z$7,$J88/12)</f>
        <v>0</v>
      </c>
      <c r="AA88" s="23" cm="1">
        <f t="array" aca="1" ref="AA88" ca="1">_xlfn.IFS($F88&lt;=AA$7,0,$G88&gt;AA$7,0,AND(AA$7&gt;$G88,AA$7&lt;$H88),$J88/12*0.5,$H88&lt;AA$7,$J88/12)</f>
        <v>0</v>
      </c>
      <c r="AB88" s="23" cm="1">
        <f t="array" aca="1" ref="AB88" ca="1">_xlfn.IFS($F88&lt;=AB$7,0,$G88&gt;AB$7,0,AND(AB$7&gt;$G88,AB$7&lt;$H88),$J88/12*0.5,$H88&lt;AB$7,$J88/12)</f>
        <v>0</v>
      </c>
      <c r="AC88" s="23" cm="1">
        <f t="array" aca="1" ref="AC88" ca="1">_xlfn.IFS($F88&lt;=AC$7,0,$G88&gt;AC$7,0,AND(AC$7&gt;$G88,AC$7&lt;$H88),$L88/12*0.5,$H88&lt;AC$7,$L88/12)</f>
        <v>0</v>
      </c>
      <c r="AD88" s="23" cm="1">
        <f t="array" aca="1" ref="AD88" ca="1">_xlfn.IFS($F88&lt;=AD$7,0,$G88&gt;AD$7,0,AND(AD$7&gt;$G88,AD$7&lt;$H88),$L88/12*0.5,$H88&lt;AD$7,$L88/12)</f>
        <v>0</v>
      </c>
      <c r="AE88" s="23" cm="1">
        <f t="array" aca="1" ref="AE88" ca="1">_xlfn.IFS($F88&lt;=AE$7,0,$G88&gt;AE$7,0,AND(AE$7&gt;$G88,AE$7&lt;$H88),$L88/12*0.5,$H88&lt;AE$7,$L88/12)</f>
        <v>0</v>
      </c>
      <c r="AF88" s="23" cm="1">
        <f t="array" aca="1" ref="AF88" ca="1">_xlfn.IFS($F88&lt;=AF$7,0,$G88&gt;AF$7,0,AND(AF$7&gt;$G88,AF$7&lt;$H88),$L88/12*0.5,$H88&lt;AF$7,$L88/12)</f>
        <v>0</v>
      </c>
      <c r="AG88" s="23" cm="1">
        <f t="array" aca="1" ref="AG88" ca="1">_xlfn.IFS($F88&lt;=AG$7,0,$G88&gt;AG$7,0,AND(AG$7&gt;$G88,AG$7&lt;$H88),$L88/12*0.5,$H88&lt;AG$7,$L88/12)</f>
        <v>0</v>
      </c>
      <c r="AH88" s="23" cm="1">
        <f t="array" aca="1" ref="AH88" ca="1">_xlfn.IFS($F88&lt;=AH$7,0,$G88&gt;AH$7,0,AND(AH$7&gt;$G88,AH$7&lt;$H88),$L88/12*0.5,$H88&lt;AH$7,$L88/12)</f>
        <v>0</v>
      </c>
      <c r="AI88" s="23" cm="1">
        <f t="array" aca="1" ref="AI88" ca="1">_xlfn.IFS($F88&lt;=AI$7,0,$G88&gt;AI$7,0,AND(AI$7&gt;$G88,AI$7&lt;$H88),$L88/12*0.5,$H88&lt;AI$7,$L88/12)</f>
        <v>0</v>
      </c>
      <c r="AJ88" s="23" cm="1">
        <f t="array" aca="1" ref="AJ88" ca="1">_xlfn.IFS($F88&lt;=AJ$7,0,$G88&gt;AJ$7,0,AND(AJ$7&gt;$G88,AJ$7&lt;$H88),$L88/12*0.5,$H88&lt;AJ$7,$L88/12)</f>
        <v>0</v>
      </c>
      <c r="AK88" s="23" cm="1">
        <f t="array" aca="1" ref="AK88" ca="1">_xlfn.IFS($F88&lt;=AK$7,0,$G88&gt;AK$7,0,AND(AK$7&gt;$G88,AK$7&lt;$H88),$L88/12*0.5,$H88&lt;AK$7,$L88/12)</f>
        <v>0</v>
      </c>
      <c r="AL88" s="23" cm="1">
        <f t="array" aca="1" ref="AL88" ca="1">_xlfn.IFS($F88&lt;=AL$7,0,$G88&gt;AL$7,0,AND(AL$7&gt;$G88,AL$7&lt;$H88),$L88/12*0.5,$H88&lt;AL$7,$L88/12)</f>
        <v>0</v>
      </c>
      <c r="AM88" s="23" cm="1">
        <f t="array" aca="1" ref="AM88" ca="1">_xlfn.IFS($F88&lt;=AM$7,0,$G88&gt;AM$7,0,AND(AM$7&gt;$G88,AM$7&lt;$H88),$L88/12*0.5,$H88&lt;AM$7,$L88/12)</f>
        <v>0</v>
      </c>
      <c r="AN88" s="23" cm="1">
        <f t="array" aca="1" ref="AN88" ca="1">_xlfn.IFS($F88&lt;=AN$7,0,$G88&gt;AN$7,0,AND(AN$7&gt;$G88,AN$7&lt;$H88),$L88/12*0.5,$H88&lt;AN$7,$L88/12)</f>
        <v>0</v>
      </c>
      <c r="AO88" s="23" cm="1">
        <f t="array" aca="1" ref="AO88" ca="1">_xlfn.IFS($F88&lt;=AO$7,0,$G88&gt;AO$7,0,AND(AO$7&gt;$G88,AO$7&lt;$H88),$N88/12*0.5,$H88&lt;AO$7,$N88/12)</f>
        <v>0</v>
      </c>
      <c r="AP88" s="23" cm="1">
        <f t="array" aca="1" ref="AP88" ca="1">_xlfn.IFS($F88&lt;=AP$7,0,$G88&gt;AP$7,0,AND(AP$7&gt;$G88,AP$7&lt;$H88),$N88/12*0.5,$H88&lt;AP$7,$N88/12)</f>
        <v>0</v>
      </c>
      <c r="AQ88" s="23" cm="1">
        <f t="array" aca="1" ref="AQ88" ca="1">_xlfn.IFS($F88&lt;=AQ$7,0,$G88&gt;AQ$7,0,AND(AQ$7&gt;$G88,AQ$7&lt;$H88),$N88/12*0.5,$H88&lt;AQ$7,$N88/12)</f>
        <v>0</v>
      </c>
      <c r="AR88" s="23" cm="1">
        <f t="array" aca="1" ref="AR88" ca="1">_xlfn.IFS($F88&lt;=AR$7,0,$G88&gt;AR$7,0,AND(AR$7&gt;$G88,AR$7&lt;$H88),$N88/12*0.5,$H88&lt;AR$7,$N88/12)</f>
        <v>0</v>
      </c>
      <c r="AS88" s="23" cm="1">
        <f t="array" aca="1" ref="AS88" ca="1">_xlfn.IFS($F88&lt;=AS$7,0,$G88&gt;AS$7,0,AND(AS$7&gt;$G88,AS$7&lt;$H88),$N88/12*0.5,$H88&lt;AS$7,$N88/12)</f>
        <v>0</v>
      </c>
      <c r="AT88" s="23" cm="1">
        <f t="array" aca="1" ref="AT88" ca="1">_xlfn.IFS($F88&lt;=AT$7,0,$G88&gt;AT$7,0,AND(AT$7&gt;$G88,AT$7&lt;$H88),$N88/12*0.5,$H88&lt;AT$7,$N88/12)</f>
        <v>0</v>
      </c>
      <c r="AU88" s="23" cm="1">
        <f t="array" aca="1" ref="AU88" ca="1">_xlfn.IFS($F88&lt;=AU$7,0,$G88&gt;AU$7,0,AND(AU$7&gt;$G88,AU$7&lt;$H88),$N88/12*0.5,$H88&lt;AU$7,$N88/12)</f>
        <v>0</v>
      </c>
      <c r="AV88" s="23" cm="1">
        <f t="array" aca="1" ref="AV88" ca="1">_xlfn.IFS($F88&lt;=AV$7,0,$G88&gt;AV$7,0,AND(AV$7&gt;$G88,AV$7&lt;$H88),$N88/12*0.5,$H88&lt;AV$7,$N88/12)</f>
        <v>0</v>
      </c>
      <c r="AW88" s="23" cm="1">
        <f t="array" aca="1" ref="AW88" ca="1">_xlfn.IFS($F88&lt;=AW$7,0,$G88&gt;AW$7,0,AND(AW$7&gt;$G88,AW$7&lt;$H88),$N88/12*0.5,$H88&lt;AW$7,$N88/12)</f>
        <v>0</v>
      </c>
      <c r="AX88" s="23" cm="1">
        <f t="array" aca="1" ref="AX88" ca="1">_xlfn.IFS($F88&lt;=AX$7,0,$G88&gt;AX$7,0,AND(AX$7&gt;$G88,AX$7&lt;$H88),$N88/12*0.5,$H88&lt;AX$7,$N88/12)</f>
        <v>0</v>
      </c>
      <c r="AY88" s="23" cm="1">
        <f t="array" aca="1" ref="AY88" ca="1">_xlfn.IFS($F88&lt;=AY$7,0,$G88&gt;AY$7,0,AND(AY$7&gt;$G88,AY$7&lt;$H88),$N88/12*0.5,$H88&lt;AY$7,$N88/12)</f>
        <v>0</v>
      </c>
    </row>
    <row r="89" spans="1:51" ht="13" x14ac:dyDescent="0.15">
      <c r="A89" s="47"/>
      <c r="B89" s="87">
        <v>82</v>
      </c>
      <c r="C89" s="92" t="s">
        <v>30</v>
      </c>
      <c r="D89" s="93" t="s">
        <v>15</v>
      </c>
      <c r="E89" s="112">
        <v>46706</v>
      </c>
      <c r="F89" s="112" t="s">
        <v>7</v>
      </c>
      <c r="G89" s="21">
        <f>E89+'Assumptions (START HERE)'!$C$17</f>
        <v>46886</v>
      </c>
      <c r="H89" s="21">
        <f>E89+'Assumptions (START HERE)'!$C$18</f>
        <v>46976</v>
      </c>
      <c r="I89" s="96"/>
      <c r="J89" s="23" cm="1">
        <f t="array" aca="1" ref="J89" ca="1">IF(ISBLANK(I89),
INDEX('Assumptions (START HERE)'!$B$23:$E$26,
MATCH(MID(CELL("filename",$A$1),FIND("]",CELL("filename",$A$1))+1,255),'Assumptions (START HERE)'!$B$23:$B$26,0),
MATCH(J$3,'Assumptions (START HERE)'!$B$23:$E$23,0)),I89)</f>
        <v>1350</v>
      </c>
      <c r="K89" s="96"/>
      <c r="L89" s="23" cm="1">
        <f t="array" aca="1" ref="L89" ca="1">IF(ISBLANK(K89),
INDEX('Assumptions (START HERE)'!$B$23:$E$26,
MATCH(MID(CELL("filename",$A$1),FIND("]",CELL("filename",$A$1))+1,255),'Assumptions (START HERE)'!$B$23:$B$26,0),
MATCH(L$3,'Assumptions (START HERE)'!$B$23:$E$23,0)),K89)</f>
        <v>1450</v>
      </c>
      <c r="M89" s="96"/>
      <c r="N89" s="23" cm="1">
        <f t="array" aca="1" ref="N89" ca="1">IF(ISBLANK(M89),
INDEX('Assumptions (START HERE)'!$B$23:$E$26,
MATCH(MID(CELL("filename",$A$1),FIND("]",CELL("filename",$A$1))+1,255),'Assumptions (START HERE)'!$B$23:$B$26,0),
MATCH(N$3,'Assumptions (START HERE)'!$B$23:$E$23,0)),M89)</f>
        <v>1550</v>
      </c>
      <c r="P89" s="23" cm="1">
        <f t="array" aca="1" ref="P89" ca="1">_xlfn.IFS($F89&lt;=P$7,0,$G89&gt;P$7,0,AND(P$7&gt;$G89,P$7&lt;$H89),$J89/12*0.5,$H89&lt;P$7,$J89/12)</f>
        <v>0</v>
      </c>
      <c r="Q89" s="23" cm="1">
        <f t="array" aca="1" ref="Q89" ca="1">_xlfn.IFS($F89&lt;=Q$7,0,$G89&gt;Q$7,0,AND(Q$7&gt;$G89,Q$7&lt;$H89),$J89/12*0.5,$H89&lt;Q$7,$J89/12)</f>
        <v>0</v>
      </c>
      <c r="R89" s="23" cm="1">
        <f t="array" aca="1" ref="R89" ca="1">_xlfn.IFS($F89&lt;=R$7,0,$G89&gt;R$7,0,AND(R$7&gt;$G89,R$7&lt;$H89),$J89/12*0.5,$H89&lt;R$7,$J89/12)</f>
        <v>0</v>
      </c>
      <c r="S89" s="23" cm="1">
        <f t="array" aca="1" ref="S89" ca="1">_xlfn.IFS($F89&lt;=S$7,0,$G89&gt;S$7,0,AND(S$7&gt;$G89,S$7&lt;$H89),$J89/12*0.5,$H89&lt;S$7,$J89/12)</f>
        <v>0</v>
      </c>
      <c r="T89" s="23" cm="1">
        <f t="array" aca="1" ref="T89" ca="1">_xlfn.IFS($F89&lt;=T$7,0,$G89&gt;T$7,0,AND(T$7&gt;$G89,T$7&lt;$H89),$J89/12*0.5,$H89&lt;T$7,$J89/12)</f>
        <v>0</v>
      </c>
      <c r="U89" s="23" cm="1">
        <f t="array" aca="1" ref="U89" ca="1">_xlfn.IFS($F89&lt;=U$7,0,$G89&gt;U$7,0,AND(U$7&gt;$G89,U$7&lt;$H89),$J89/12*0.5,$H89&lt;U$7,$J89/12)</f>
        <v>0</v>
      </c>
      <c r="V89" s="23" cm="1">
        <f t="array" aca="1" ref="V89" ca="1">_xlfn.IFS($F89&lt;=V$7,0,$G89&gt;V$7,0,AND(V$7&gt;$G89,V$7&lt;$H89),$J89/12*0.5,$H89&lt;V$7,$J89/12)</f>
        <v>0</v>
      </c>
      <c r="W89" s="23" cm="1">
        <f t="array" aca="1" ref="W89" ca="1">_xlfn.IFS($F89&lt;=W$7,0,$G89&gt;W$7,0,AND(W$7&gt;$G89,W$7&lt;$H89),$J89/12*0.5,$H89&lt;W$7,$J89/12)</f>
        <v>0</v>
      </c>
      <c r="X89" s="23" cm="1">
        <f t="array" aca="1" ref="X89" ca="1">_xlfn.IFS($F89&lt;=X$7,0,$G89&gt;X$7,0,AND(X$7&gt;$G89,X$7&lt;$H89),$J89/12*0.5,$H89&lt;X$7,$J89/12)</f>
        <v>0</v>
      </c>
      <c r="Y89" s="23" cm="1">
        <f t="array" aca="1" ref="Y89" ca="1">_xlfn.IFS($F89&lt;=Y$7,0,$G89&gt;Y$7,0,AND(Y$7&gt;$G89,Y$7&lt;$H89),$J89/12*0.5,$H89&lt;Y$7,$J89/12)</f>
        <v>0</v>
      </c>
      <c r="Z89" s="23" cm="1">
        <f t="array" aca="1" ref="Z89" ca="1">_xlfn.IFS($F89&lt;=Z$7,0,$G89&gt;Z$7,0,AND(Z$7&gt;$G89,Z$7&lt;$H89),$J89/12*0.5,$H89&lt;Z$7,$J89/12)</f>
        <v>0</v>
      </c>
      <c r="AA89" s="23" cm="1">
        <f t="array" aca="1" ref="AA89" ca="1">_xlfn.IFS($F89&lt;=AA$7,0,$G89&gt;AA$7,0,AND(AA$7&gt;$G89,AA$7&lt;$H89),$J89/12*0.5,$H89&lt;AA$7,$J89/12)</f>
        <v>0</v>
      </c>
      <c r="AB89" s="23" cm="1">
        <f t="array" aca="1" ref="AB89" ca="1">_xlfn.IFS($F89&lt;=AB$7,0,$G89&gt;AB$7,0,AND(AB$7&gt;$G89,AB$7&lt;$H89),$J89/12*0.5,$H89&lt;AB$7,$J89/12)</f>
        <v>0</v>
      </c>
      <c r="AC89" s="23" cm="1">
        <f t="array" aca="1" ref="AC89" ca="1">_xlfn.IFS($F89&lt;=AC$7,0,$G89&gt;AC$7,0,AND(AC$7&gt;$G89,AC$7&lt;$H89),$L89/12*0.5,$H89&lt;AC$7,$L89/12)</f>
        <v>0</v>
      </c>
      <c r="AD89" s="23" cm="1">
        <f t="array" aca="1" ref="AD89" ca="1">_xlfn.IFS($F89&lt;=AD$7,0,$G89&gt;AD$7,0,AND(AD$7&gt;$G89,AD$7&lt;$H89),$L89/12*0.5,$H89&lt;AD$7,$L89/12)</f>
        <v>0</v>
      </c>
      <c r="AE89" s="23" cm="1">
        <f t="array" aca="1" ref="AE89" ca="1">_xlfn.IFS($F89&lt;=AE$7,0,$G89&gt;AE$7,0,AND(AE$7&gt;$G89,AE$7&lt;$H89),$L89/12*0.5,$H89&lt;AE$7,$L89/12)</f>
        <v>0</v>
      </c>
      <c r="AF89" s="23" cm="1">
        <f t="array" aca="1" ref="AF89" ca="1">_xlfn.IFS($F89&lt;=AF$7,0,$G89&gt;AF$7,0,AND(AF$7&gt;$G89,AF$7&lt;$H89),$L89/12*0.5,$H89&lt;AF$7,$L89/12)</f>
        <v>0</v>
      </c>
      <c r="AG89" s="23" cm="1">
        <f t="array" aca="1" ref="AG89" ca="1">_xlfn.IFS($F89&lt;=AG$7,0,$G89&gt;AG$7,0,AND(AG$7&gt;$G89,AG$7&lt;$H89),$L89/12*0.5,$H89&lt;AG$7,$L89/12)</f>
        <v>0</v>
      </c>
      <c r="AH89" s="23" cm="1">
        <f t="array" aca="1" ref="AH89" ca="1">_xlfn.IFS($F89&lt;=AH$7,0,$G89&gt;AH$7,0,AND(AH$7&gt;$G89,AH$7&lt;$H89),$L89/12*0.5,$H89&lt;AH$7,$L89/12)</f>
        <v>0</v>
      </c>
      <c r="AI89" s="23" cm="1">
        <f t="array" aca="1" ref="AI89" ca="1">_xlfn.IFS($F89&lt;=AI$7,0,$G89&gt;AI$7,0,AND(AI$7&gt;$G89,AI$7&lt;$H89),$L89/12*0.5,$H89&lt;AI$7,$L89/12)</f>
        <v>0</v>
      </c>
      <c r="AJ89" s="23" cm="1">
        <f t="array" aca="1" ref="AJ89" ca="1">_xlfn.IFS($F89&lt;=AJ$7,0,$G89&gt;AJ$7,0,AND(AJ$7&gt;$G89,AJ$7&lt;$H89),$L89/12*0.5,$H89&lt;AJ$7,$L89/12)</f>
        <v>0</v>
      </c>
      <c r="AK89" s="23" cm="1">
        <f t="array" aca="1" ref="AK89" ca="1">_xlfn.IFS($F89&lt;=AK$7,0,$G89&gt;AK$7,0,AND(AK$7&gt;$G89,AK$7&lt;$H89),$L89/12*0.5,$H89&lt;AK$7,$L89/12)</f>
        <v>0</v>
      </c>
      <c r="AL89" s="23" cm="1">
        <f t="array" aca="1" ref="AL89" ca="1">_xlfn.IFS($F89&lt;=AL$7,0,$G89&gt;AL$7,0,AND(AL$7&gt;$G89,AL$7&lt;$H89),$L89/12*0.5,$H89&lt;AL$7,$L89/12)</f>
        <v>0</v>
      </c>
      <c r="AM89" s="23" cm="1">
        <f t="array" aca="1" ref="AM89" ca="1">_xlfn.IFS($F89&lt;=AM$7,0,$G89&gt;AM$7,0,AND(AM$7&gt;$G89,AM$7&lt;$H89),$L89/12*0.5,$H89&lt;AM$7,$L89/12)</f>
        <v>0</v>
      </c>
      <c r="AN89" s="23" cm="1">
        <f t="array" aca="1" ref="AN89" ca="1">_xlfn.IFS($F89&lt;=AN$7,0,$G89&gt;AN$7,0,AND(AN$7&gt;$G89,AN$7&lt;$H89),$L89/12*0.5,$H89&lt;AN$7,$L89/12)</f>
        <v>0</v>
      </c>
      <c r="AO89" s="23" cm="1">
        <f t="array" aca="1" ref="AO89" ca="1">_xlfn.IFS($F89&lt;=AO$7,0,$G89&gt;AO$7,0,AND(AO$7&gt;$G89,AO$7&lt;$H89),$N89/12*0.5,$H89&lt;AO$7,$N89/12)</f>
        <v>0</v>
      </c>
      <c r="AP89" s="23" cm="1">
        <f t="array" aca="1" ref="AP89" ca="1">_xlfn.IFS($F89&lt;=AP$7,0,$G89&gt;AP$7,0,AND(AP$7&gt;$G89,AP$7&lt;$H89),$N89/12*0.5,$H89&lt;AP$7,$N89/12)</f>
        <v>0</v>
      </c>
      <c r="AQ89" s="23" cm="1">
        <f t="array" aca="1" ref="AQ89" ca="1">_xlfn.IFS($F89&lt;=AQ$7,0,$G89&gt;AQ$7,0,AND(AQ$7&gt;$G89,AQ$7&lt;$H89),$N89/12*0.5,$H89&lt;AQ$7,$N89/12)</f>
        <v>0</v>
      </c>
      <c r="AR89" s="23" cm="1">
        <f t="array" aca="1" ref="AR89" ca="1">_xlfn.IFS($F89&lt;=AR$7,0,$G89&gt;AR$7,0,AND(AR$7&gt;$G89,AR$7&lt;$H89),$N89/12*0.5,$H89&lt;AR$7,$N89/12)</f>
        <v>0</v>
      </c>
      <c r="AS89" s="23" cm="1">
        <f t="array" aca="1" ref="AS89" ca="1">_xlfn.IFS($F89&lt;=AS$7,0,$G89&gt;AS$7,0,AND(AS$7&gt;$G89,AS$7&lt;$H89),$N89/12*0.5,$H89&lt;AS$7,$N89/12)</f>
        <v>0</v>
      </c>
      <c r="AT89" s="23" cm="1">
        <f t="array" aca="1" ref="AT89" ca="1">_xlfn.IFS($F89&lt;=AT$7,0,$G89&gt;AT$7,0,AND(AT$7&gt;$G89,AT$7&lt;$H89),$N89/12*0.5,$H89&lt;AT$7,$N89/12)</f>
        <v>0</v>
      </c>
      <c r="AU89" s="23" cm="1">
        <f t="array" aca="1" ref="AU89" ca="1">_xlfn.IFS($F89&lt;=AU$7,0,$G89&gt;AU$7,0,AND(AU$7&gt;$G89,AU$7&lt;$H89),$N89/12*0.5,$H89&lt;AU$7,$N89/12)</f>
        <v>0</v>
      </c>
      <c r="AV89" s="23" cm="1">
        <f t="array" aca="1" ref="AV89" ca="1">_xlfn.IFS($F89&lt;=AV$7,0,$G89&gt;AV$7,0,AND(AV$7&gt;$G89,AV$7&lt;$H89),$N89/12*0.5,$H89&lt;AV$7,$N89/12)</f>
        <v>0</v>
      </c>
      <c r="AW89" s="23" cm="1">
        <f t="array" aca="1" ref="AW89" ca="1">_xlfn.IFS($F89&lt;=AW$7,0,$G89&gt;AW$7,0,AND(AW$7&gt;$G89,AW$7&lt;$H89),$N89/12*0.5,$H89&lt;AW$7,$N89/12)</f>
        <v>0</v>
      </c>
      <c r="AX89" s="23" cm="1">
        <f t="array" aca="1" ref="AX89" ca="1">_xlfn.IFS($F89&lt;=AX$7,0,$G89&gt;AX$7,0,AND(AX$7&gt;$G89,AX$7&lt;$H89),$N89/12*0.5,$H89&lt;AX$7,$N89/12)</f>
        <v>0</v>
      </c>
      <c r="AY89" s="23" cm="1">
        <f t="array" aca="1" ref="AY89" ca="1">_xlfn.IFS($F89&lt;=AY$7,0,$G89&gt;AY$7,0,AND(AY$7&gt;$G89,AY$7&lt;$H89),$N89/12*0.5,$H89&lt;AY$7,$N89/12)</f>
        <v>0</v>
      </c>
    </row>
    <row r="90" spans="1:51" ht="13" x14ac:dyDescent="0.15">
      <c r="A90" s="47"/>
      <c r="B90" s="87">
        <v>83</v>
      </c>
      <c r="C90" s="92" t="s">
        <v>30</v>
      </c>
      <c r="D90" s="93" t="s">
        <v>15</v>
      </c>
      <c r="E90" s="112">
        <v>46706</v>
      </c>
      <c r="F90" s="112" t="s">
        <v>7</v>
      </c>
      <c r="G90" s="21">
        <f>E90+'Assumptions (START HERE)'!$C$17</f>
        <v>46886</v>
      </c>
      <c r="H90" s="21">
        <f>E90+'Assumptions (START HERE)'!$C$18</f>
        <v>46976</v>
      </c>
      <c r="I90" s="96"/>
      <c r="J90" s="23" cm="1">
        <f t="array" aca="1" ref="J90" ca="1">IF(ISBLANK(I90),
INDEX('Assumptions (START HERE)'!$B$23:$E$26,
MATCH(MID(CELL("filename",$A$1),FIND("]",CELL("filename",$A$1))+1,255),'Assumptions (START HERE)'!$B$23:$B$26,0),
MATCH(J$3,'Assumptions (START HERE)'!$B$23:$E$23,0)),I90)</f>
        <v>1350</v>
      </c>
      <c r="K90" s="96"/>
      <c r="L90" s="23" cm="1">
        <f t="array" aca="1" ref="L90" ca="1">IF(ISBLANK(K90),
INDEX('Assumptions (START HERE)'!$B$23:$E$26,
MATCH(MID(CELL("filename",$A$1),FIND("]",CELL("filename",$A$1))+1,255),'Assumptions (START HERE)'!$B$23:$B$26,0),
MATCH(L$3,'Assumptions (START HERE)'!$B$23:$E$23,0)),K90)</f>
        <v>1450</v>
      </c>
      <c r="M90" s="96"/>
      <c r="N90" s="23" cm="1">
        <f t="array" aca="1" ref="N90" ca="1">IF(ISBLANK(M90),
INDEX('Assumptions (START HERE)'!$B$23:$E$26,
MATCH(MID(CELL("filename",$A$1),FIND("]",CELL("filename",$A$1))+1,255),'Assumptions (START HERE)'!$B$23:$B$26,0),
MATCH(N$3,'Assumptions (START HERE)'!$B$23:$E$23,0)),M90)</f>
        <v>1550</v>
      </c>
      <c r="P90" s="23" cm="1">
        <f t="array" aca="1" ref="P90" ca="1">_xlfn.IFS($F90&lt;=P$7,0,$G90&gt;P$7,0,AND(P$7&gt;$G90,P$7&lt;$H90),$J90/12*0.5,$H90&lt;P$7,$J90/12)</f>
        <v>0</v>
      </c>
      <c r="Q90" s="23" cm="1">
        <f t="array" aca="1" ref="Q90" ca="1">_xlfn.IFS($F90&lt;=Q$7,0,$G90&gt;Q$7,0,AND(Q$7&gt;$G90,Q$7&lt;$H90),$J90/12*0.5,$H90&lt;Q$7,$J90/12)</f>
        <v>0</v>
      </c>
      <c r="R90" s="23" cm="1">
        <f t="array" aca="1" ref="R90" ca="1">_xlfn.IFS($F90&lt;=R$7,0,$G90&gt;R$7,0,AND(R$7&gt;$G90,R$7&lt;$H90),$J90/12*0.5,$H90&lt;R$7,$J90/12)</f>
        <v>0</v>
      </c>
      <c r="S90" s="23" cm="1">
        <f t="array" aca="1" ref="S90" ca="1">_xlfn.IFS($F90&lt;=S$7,0,$G90&gt;S$7,0,AND(S$7&gt;$G90,S$7&lt;$H90),$J90/12*0.5,$H90&lt;S$7,$J90/12)</f>
        <v>0</v>
      </c>
      <c r="T90" s="23" cm="1">
        <f t="array" aca="1" ref="T90" ca="1">_xlfn.IFS($F90&lt;=T$7,0,$G90&gt;T$7,0,AND(T$7&gt;$G90,T$7&lt;$H90),$J90/12*0.5,$H90&lt;T$7,$J90/12)</f>
        <v>0</v>
      </c>
      <c r="U90" s="23" cm="1">
        <f t="array" aca="1" ref="U90" ca="1">_xlfn.IFS($F90&lt;=U$7,0,$G90&gt;U$7,0,AND(U$7&gt;$G90,U$7&lt;$H90),$J90/12*0.5,$H90&lt;U$7,$J90/12)</f>
        <v>0</v>
      </c>
      <c r="V90" s="23" cm="1">
        <f t="array" aca="1" ref="V90" ca="1">_xlfn.IFS($F90&lt;=V$7,0,$G90&gt;V$7,0,AND(V$7&gt;$G90,V$7&lt;$H90),$J90/12*0.5,$H90&lt;V$7,$J90/12)</f>
        <v>0</v>
      </c>
      <c r="W90" s="23" cm="1">
        <f t="array" aca="1" ref="W90" ca="1">_xlfn.IFS($F90&lt;=W$7,0,$G90&gt;W$7,0,AND(W$7&gt;$G90,W$7&lt;$H90),$J90/12*0.5,$H90&lt;W$7,$J90/12)</f>
        <v>0</v>
      </c>
      <c r="X90" s="23" cm="1">
        <f t="array" aca="1" ref="X90" ca="1">_xlfn.IFS($F90&lt;=X$7,0,$G90&gt;X$7,0,AND(X$7&gt;$G90,X$7&lt;$H90),$J90/12*0.5,$H90&lt;X$7,$J90/12)</f>
        <v>0</v>
      </c>
      <c r="Y90" s="23" cm="1">
        <f t="array" aca="1" ref="Y90" ca="1">_xlfn.IFS($F90&lt;=Y$7,0,$G90&gt;Y$7,0,AND(Y$7&gt;$G90,Y$7&lt;$H90),$J90/12*0.5,$H90&lt;Y$7,$J90/12)</f>
        <v>0</v>
      </c>
      <c r="Z90" s="23" cm="1">
        <f t="array" aca="1" ref="Z90" ca="1">_xlfn.IFS($F90&lt;=Z$7,0,$G90&gt;Z$7,0,AND(Z$7&gt;$G90,Z$7&lt;$H90),$J90/12*0.5,$H90&lt;Z$7,$J90/12)</f>
        <v>0</v>
      </c>
      <c r="AA90" s="23" cm="1">
        <f t="array" aca="1" ref="AA90" ca="1">_xlfn.IFS($F90&lt;=AA$7,0,$G90&gt;AA$7,0,AND(AA$7&gt;$G90,AA$7&lt;$H90),$J90/12*0.5,$H90&lt;AA$7,$J90/12)</f>
        <v>0</v>
      </c>
      <c r="AB90" s="23" cm="1">
        <f t="array" aca="1" ref="AB90" ca="1">_xlfn.IFS($F90&lt;=AB$7,0,$G90&gt;AB$7,0,AND(AB$7&gt;$G90,AB$7&lt;$H90),$J90/12*0.5,$H90&lt;AB$7,$J90/12)</f>
        <v>0</v>
      </c>
      <c r="AC90" s="23" cm="1">
        <f t="array" aca="1" ref="AC90" ca="1">_xlfn.IFS($F90&lt;=AC$7,0,$G90&gt;AC$7,0,AND(AC$7&gt;$G90,AC$7&lt;$H90),$L90/12*0.5,$H90&lt;AC$7,$L90/12)</f>
        <v>0</v>
      </c>
      <c r="AD90" s="23" cm="1">
        <f t="array" aca="1" ref="AD90" ca="1">_xlfn.IFS($F90&lt;=AD$7,0,$G90&gt;AD$7,0,AND(AD$7&gt;$G90,AD$7&lt;$H90),$L90/12*0.5,$H90&lt;AD$7,$L90/12)</f>
        <v>0</v>
      </c>
      <c r="AE90" s="23" cm="1">
        <f t="array" aca="1" ref="AE90" ca="1">_xlfn.IFS($F90&lt;=AE$7,0,$G90&gt;AE$7,0,AND(AE$7&gt;$G90,AE$7&lt;$H90),$L90/12*0.5,$H90&lt;AE$7,$L90/12)</f>
        <v>0</v>
      </c>
      <c r="AF90" s="23" cm="1">
        <f t="array" aca="1" ref="AF90" ca="1">_xlfn.IFS($F90&lt;=AF$7,0,$G90&gt;AF$7,0,AND(AF$7&gt;$G90,AF$7&lt;$H90),$L90/12*0.5,$H90&lt;AF$7,$L90/12)</f>
        <v>0</v>
      </c>
      <c r="AG90" s="23" cm="1">
        <f t="array" aca="1" ref="AG90" ca="1">_xlfn.IFS($F90&lt;=AG$7,0,$G90&gt;AG$7,0,AND(AG$7&gt;$G90,AG$7&lt;$H90),$L90/12*0.5,$H90&lt;AG$7,$L90/12)</f>
        <v>0</v>
      </c>
      <c r="AH90" s="23" cm="1">
        <f t="array" aca="1" ref="AH90" ca="1">_xlfn.IFS($F90&lt;=AH$7,0,$G90&gt;AH$7,0,AND(AH$7&gt;$G90,AH$7&lt;$H90),$L90/12*0.5,$H90&lt;AH$7,$L90/12)</f>
        <v>0</v>
      </c>
      <c r="AI90" s="23" cm="1">
        <f t="array" aca="1" ref="AI90" ca="1">_xlfn.IFS($F90&lt;=AI$7,0,$G90&gt;AI$7,0,AND(AI$7&gt;$G90,AI$7&lt;$H90),$L90/12*0.5,$H90&lt;AI$7,$L90/12)</f>
        <v>0</v>
      </c>
      <c r="AJ90" s="23" cm="1">
        <f t="array" aca="1" ref="AJ90" ca="1">_xlfn.IFS($F90&lt;=AJ$7,0,$G90&gt;AJ$7,0,AND(AJ$7&gt;$G90,AJ$7&lt;$H90),$L90/12*0.5,$H90&lt;AJ$7,$L90/12)</f>
        <v>0</v>
      </c>
      <c r="AK90" s="23" cm="1">
        <f t="array" aca="1" ref="AK90" ca="1">_xlfn.IFS($F90&lt;=AK$7,0,$G90&gt;AK$7,0,AND(AK$7&gt;$G90,AK$7&lt;$H90),$L90/12*0.5,$H90&lt;AK$7,$L90/12)</f>
        <v>0</v>
      </c>
      <c r="AL90" s="23" cm="1">
        <f t="array" aca="1" ref="AL90" ca="1">_xlfn.IFS($F90&lt;=AL$7,0,$G90&gt;AL$7,0,AND(AL$7&gt;$G90,AL$7&lt;$H90),$L90/12*0.5,$H90&lt;AL$7,$L90/12)</f>
        <v>0</v>
      </c>
      <c r="AM90" s="23" cm="1">
        <f t="array" aca="1" ref="AM90" ca="1">_xlfn.IFS($F90&lt;=AM$7,0,$G90&gt;AM$7,0,AND(AM$7&gt;$G90,AM$7&lt;$H90),$L90/12*0.5,$H90&lt;AM$7,$L90/12)</f>
        <v>0</v>
      </c>
      <c r="AN90" s="23" cm="1">
        <f t="array" aca="1" ref="AN90" ca="1">_xlfn.IFS($F90&lt;=AN$7,0,$G90&gt;AN$7,0,AND(AN$7&gt;$G90,AN$7&lt;$H90),$L90/12*0.5,$H90&lt;AN$7,$L90/12)</f>
        <v>0</v>
      </c>
      <c r="AO90" s="23" cm="1">
        <f t="array" aca="1" ref="AO90" ca="1">_xlfn.IFS($F90&lt;=AO$7,0,$G90&gt;AO$7,0,AND(AO$7&gt;$G90,AO$7&lt;$H90),$N90/12*0.5,$H90&lt;AO$7,$N90/12)</f>
        <v>0</v>
      </c>
      <c r="AP90" s="23" cm="1">
        <f t="array" aca="1" ref="AP90" ca="1">_xlfn.IFS($F90&lt;=AP$7,0,$G90&gt;AP$7,0,AND(AP$7&gt;$G90,AP$7&lt;$H90),$N90/12*0.5,$H90&lt;AP$7,$N90/12)</f>
        <v>0</v>
      </c>
      <c r="AQ90" s="23" cm="1">
        <f t="array" aca="1" ref="AQ90" ca="1">_xlfn.IFS($F90&lt;=AQ$7,0,$G90&gt;AQ$7,0,AND(AQ$7&gt;$G90,AQ$7&lt;$H90),$N90/12*0.5,$H90&lt;AQ$7,$N90/12)</f>
        <v>0</v>
      </c>
      <c r="AR90" s="23" cm="1">
        <f t="array" aca="1" ref="AR90" ca="1">_xlfn.IFS($F90&lt;=AR$7,0,$G90&gt;AR$7,0,AND(AR$7&gt;$G90,AR$7&lt;$H90),$N90/12*0.5,$H90&lt;AR$7,$N90/12)</f>
        <v>0</v>
      </c>
      <c r="AS90" s="23" cm="1">
        <f t="array" aca="1" ref="AS90" ca="1">_xlfn.IFS($F90&lt;=AS$7,0,$G90&gt;AS$7,0,AND(AS$7&gt;$G90,AS$7&lt;$H90),$N90/12*0.5,$H90&lt;AS$7,$N90/12)</f>
        <v>0</v>
      </c>
      <c r="AT90" s="23" cm="1">
        <f t="array" aca="1" ref="AT90" ca="1">_xlfn.IFS($F90&lt;=AT$7,0,$G90&gt;AT$7,0,AND(AT$7&gt;$G90,AT$7&lt;$H90),$N90/12*0.5,$H90&lt;AT$7,$N90/12)</f>
        <v>0</v>
      </c>
      <c r="AU90" s="23" cm="1">
        <f t="array" aca="1" ref="AU90" ca="1">_xlfn.IFS($F90&lt;=AU$7,0,$G90&gt;AU$7,0,AND(AU$7&gt;$G90,AU$7&lt;$H90),$N90/12*0.5,$H90&lt;AU$7,$N90/12)</f>
        <v>0</v>
      </c>
      <c r="AV90" s="23" cm="1">
        <f t="array" aca="1" ref="AV90" ca="1">_xlfn.IFS($F90&lt;=AV$7,0,$G90&gt;AV$7,0,AND(AV$7&gt;$G90,AV$7&lt;$H90),$N90/12*0.5,$H90&lt;AV$7,$N90/12)</f>
        <v>0</v>
      </c>
      <c r="AW90" s="23" cm="1">
        <f t="array" aca="1" ref="AW90" ca="1">_xlfn.IFS($F90&lt;=AW$7,0,$G90&gt;AW$7,0,AND(AW$7&gt;$G90,AW$7&lt;$H90),$N90/12*0.5,$H90&lt;AW$7,$N90/12)</f>
        <v>0</v>
      </c>
      <c r="AX90" s="23" cm="1">
        <f t="array" aca="1" ref="AX90" ca="1">_xlfn.IFS($F90&lt;=AX$7,0,$G90&gt;AX$7,0,AND(AX$7&gt;$G90,AX$7&lt;$H90),$N90/12*0.5,$H90&lt;AX$7,$N90/12)</f>
        <v>0</v>
      </c>
      <c r="AY90" s="23" cm="1">
        <f t="array" aca="1" ref="AY90" ca="1">_xlfn.IFS($F90&lt;=AY$7,0,$G90&gt;AY$7,0,AND(AY$7&gt;$G90,AY$7&lt;$H90),$N90/12*0.5,$H90&lt;AY$7,$N90/12)</f>
        <v>0</v>
      </c>
    </row>
    <row r="91" spans="1:51" ht="13" x14ac:dyDescent="0.15">
      <c r="A91" s="47"/>
      <c r="B91" s="87">
        <v>84</v>
      </c>
      <c r="C91" s="92" t="s">
        <v>30</v>
      </c>
      <c r="D91" s="95" t="s">
        <v>15</v>
      </c>
      <c r="E91" s="112">
        <v>46706</v>
      </c>
      <c r="F91" s="112" t="s">
        <v>7</v>
      </c>
      <c r="G91" s="21">
        <f>E91+'Assumptions (START HERE)'!$C$17</f>
        <v>46886</v>
      </c>
      <c r="H91" s="21">
        <f>E91+'Assumptions (START HERE)'!$C$18</f>
        <v>46976</v>
      </c>
      <c r="I91" s="96"/>
      <c r="J91" s="23" cm="1">
        <f t="array" aca="1" ref="J91" ca="1">IF(ISBLANK(I91),
INDEX('Assumptions (START HERE)'!$B$23:$E$26,
MATCH(MID(CELL("filename",$A$1),FIND("]",CELL("filename",$A$1))+1,255),'Assumptions (START HERE)'!$B$23:$B$26,0),
MATCH(J$3,'Assumptions (START HERE)'!$B$23:$E$23,0)),I91)</f>
        <v>1350</v>
      </c>
      <c r="K91" s="96"/>
      <c r="L91" s="23" cm="1">
        <f t="array" aca="1" ref="L91" ca="1">IF(ISBLANK(K91),
INDEX('Assumptions (START HERE)'!$B$23:$E$26,
MATCH(MID(CELL("filename",$A$1),FIND("]",CELL("filename",$A$1))+1,255),'Assumptions (START HERE)'!$B$23:$B$26,0),
MATCH(L$3,'Assumptions (START HERE)'!$B$23:$E$23,0)),K91)</f>
        <v>1450</v>
      </c>
      <c r="M91" s="96"/>
      <c r="N91" s="23" cm="1">
        <f t="array" aca="1" ref="N91" ca="1">IF(ISBLANK(M91),
INDEX('Assumptions (START HERE)'!$B$23:$E$26,
MATCH(MID(CELL("filename",$A$1),FIND("]",CELL("filename",$A$1))+1,255),'Assumptions (START HERE)'!$B$23:$B$26,0),
MATCH(N$3,'Assumptions (START HERE)'!$B$23:$E$23,0)),M91)</f>
        <v>1550</v>
      </c>
      <c r="P91" s="23" cm="1">
        <f t="array" aca="1" ref="P91" ca="1">_xlfn.IFS($F91&lt;=P$7,0,$G91&gt;P$7,0,AND(P$7&gt;$G91,P$7&lt;$H91),$J91/12*0.5,$H91&lt;P$7,$J91/12)</f>
        <v>0</v>
      </c>
      <c r="Q91" s="23" cm="1">
        <f t="array" aca="1" ref="Q91" ca="1">_xlfn.IFS($F91&lt;=Q$7,0,$G91&gt;Q$7,0,AND(Q$7&gt;$G91,Q$7&lt;$H91),$J91/12*0.5,$H91&lt;Q$7,$J91/12)</f>
        <v>0</v>
      </c>
      <c r="R91" s="23" cm="1">
        <f t="array" aca="1" ref="R91" ca="1">_xlfn.IFS($F91&lt;=R$7,0,$G91&gt;R$7,0,AND(R$7&gt;$G91,R$7&lt;$H91),$J91/12*0.5,$H91&lt;R$7,$J91/12)</f>
        <v>0</v>
      </c>
      <c r="S91" s="23" cm="1">
        <f t="array" aca="1" ref="S91" ca="1">_xlfn.IFS($F91&lt;=S$7,0,$G91&gt;S$7,0,AND(S$7&gt;$G91,S$7&lt;$H91),$J91/12*0.5,$H91&lt;S$7,$J91/12)</f>
        <v>0</v>
      </c>
      <c r="T91" s="23" cm="1">
        <f t="array" aca="1" ref="T91" ca="1">_xlfn.IFS($F91&lt;=T$7,0,$G91&gt;T$7,0,AND(T$7&gt;$G91,T$7&lt;$H91),$J91/12*0.5,$H91&lt;T$7,$J91/12)</f>
        <v>0</v>
      </c>
      <c r="U91" s="23" cm="1">
        <f t="array" aca="1" ref="U91" ca="1">_xlfn.IFS($F91&lt;=U$7,0,$G91&gt;U$7,0,AND(U$7&gt;$G91,U$7&lt;$H91),$J91/12*0.5,$H91&lt;U$7,$J91/12)</f>
        <v>0</v>
      </c>
      <c r="V91" s="23" cm="1">
        <f t="array" aca="1" ref="V91" ca="1">_xlfn.IFS($F91&lt;=V$7,0,$G91&gt;V$7,0,AND(V$7&gt;$G91,V$7&lt;$H91),$J91/12*0.5,$H91&lt;V$7,$J91/12)</f>
        <v>0</v>
      </c>
      <c r="W91" s="23" cm="1">
        <f t="array" aca="1" ref="W91" ca="1">_xlfn.IFS($F91&lt;=W$7,0,$G91&gt;W$7,0,AND(W$7&gt;$G91,W$7&lt;$H91),$J91/12*0.5,$H91&lt;W$7,$J91/12)</f>
        <v>0</v>
      </c>
      <c r="X91" s="23" cm="1">
        <f t="array" aca="1" ref="X91" ca="1">_xlfn.IFS($F91&lt;=X$7,0,$G91&gt;X$7,0,AND(X$7&gt;$G91,X$7&lt;$H91),$J91/12*0.5,$H91&lt;X$7,$J91/12)</f>
        <v>0</v>
      </c>
      <c r="Y91" s="23" cm="1">
        <f t="array" aca="1" ref="Y91" ca="1">_xlfn.IFS($F91&lt;=Y$7,0,$G91&gt;Y$7,0,AND(Y$7&gt;$G91,Y$7&lt;$H91),$J91/12*0.5,$H91&lt;Y$7,$J91/12)</f>
        <v>0</v>
      </c>
      <c r="Z91" s="23" cm="1">
        <f t="array" aca="1" ref="Z91" ca="1">_xlfn.IFS($F91&lt;=Z$7,0,$G91&gt;Z$7,0,AND(Z$7&gt;$G91,Z$7&lt;$H91),$J91/12*0.5,$H91&lt;Z$7,$J91/12)</f>
        <v>0</v>
      </c>
      <c r="AA91" s="23" cm="1">
        <f t="array" aca="1" ref="AA91" ca="1">_xlfn.IFS($F91&lt;=AA$7,0,$G91&gt;AA$7,0,AND(AA$7&gt;$G91,AA$7&lt;$H91),$J91/12*0.5,$H91&lt;AA$7,$J91/12)</f>
        <v>0</v>
      </c>
      <c r="AB91" s="23" cm="1">
        <f t="array" aca="1" ref="AB91" ca="1">_xlfn.IFS($F91&lt;=AB$7,0,$G91&gt;AB$7,0,AND(AB$7&gt;$G91,AB$7&lt;$H91),$J91/12*0.5,$H91&lt;AB$7,$J91/12)</f>
        <v>0</v>
      </c>
      <c r="AC91" s="23" cm="1">
        <f t="array" aca="1" ref="AC91" ca="1">_xlfn.IFS($F91&lt;=AC$7,0,$G91&gt;AC$7,0,AND(AC$7&gt;$G91,AC$7&lt;$H91),$L91/12*0.5,$H91&lt;AC$7,$L91/12)</f>
        <v>0</v>
      </c>
      <c r="AD91" s="23" cm="1">
        <f t="array" aca="1" ref="AD91" ca="1">_xlfn.IFS($F91&lt;=AD$7,0,$G91&gt;AD$7,0,AND(AD$7&gt;$G91,AD$7&lt;$H91),$L91/12*0.5,$H91&lt;AD$7,$L91/12)</f>
        <v>0</v>
      </c>
      <c r="AE91" s="23" cm="1">
        <f t="array" aca="1" ref="AE91" ca="1">_xlfn.IFS($F91&lt;=AE$7,0,$G91&gt;AE$7,0,AND(AE$7&gt;$G91,AE$7&lt;$H91),$L91/12*0.5,$H91&lt;AE$7,$L91/12)</f>
        <v>0</v>
      </c>
      <c r="AF91" s="23" cm="1">
        <f t="array" aca="1" ref="AF91" ca="1">_xlfn.IFS($F91&lt;=AF$7,0,$G91&gt;AF$7,0,AND(AF$7&gt;$G91,AF$7&lt;$H91),$L91/12*0.5,$H91&lt;AF$7,$L91/12)</f>
        <v>0</v>
      </c>
      <c r="AG91" s="23" cm="1">
        <f t="array" aca="1" ref="AG91" ca="1">_xlfn.IFS($F91&lt;=AG$7,0,$G91&gt;AG$7,0,AND(AG$7&gt;$G91,AG$7&lt;$H91),$L91/12*0.5,$H91&lt;AG$7,$L91/12)</f>
        <v>0</v>
      </c>
      <c r="AH91" s="23" cm="1">
        <f t="array" aca="1" ref="AH91" ca="1">_xlfn.IFS($F91&lt;=AH$7,0,$G91&gt;AH$7,0,AND(AH$7&gt;$G91,AH$7&lt;$H91),$L91/12*0.5,$H91&lt;AH$7,$L91/12)</f>
        <v>0</v>
      </c>
      <c r="AI91" s="23" cm="1">
        <f t="array" aca="1" ref="AI91" ca="1">_xlfn.IFS($F91&lt;=AI$7,0,$G91&gt;AI$7,0,AND(AI$7&gt;$G91,AI$7&lt;$H91),$L91/12*0.5,$H91&lt;AI$7,$L91/12)</f>
        <v>0</v>
      </c>
      <c r="AJ91" s="23" cm="1">
        <f t="array" aca="1" ref="AJ91" ca="1">_xlfn.IFS($F91&lt;=AJ$7,0,$G91&gt;AJ$7,0,AND(AJ$7&gt;$G91,AJ$7&lt;$H91),$L91/12*0.5,$H91&lt;AJ$7,$L91/12)</f>
        <v>0</v>
      </c>
      <c r="AK91" s="23" cm="1">
        <f t="array" aca="1" ref="AK91" ca="1">_xlfn.IFS($F91&lt;=AK$7,0,$G91&gt;AK$7,0,AND(AK$7&gt;$G91,AK$7&lt;$H91),$L91/12*0.5,$H91&lt;AK$7,$L91/12)</f>
        <v>0</v>
      </c>
      <c r="AL91" s="23" cm="1">
        <f t="array" aca="1" ref="AL91" ca="1">_xlfn.IFS($F91&lt;=AL$7,0,$G91&gt;AL$7,0,AND(AL$7&gt;$G91,AL$7&lt;$H91),$L91/12*0.5,$H91&lt;AL$7,$L91/12)</f>
        <v>0</v>
      </c>
      <c r="AM91" s="23" cm="1">
        <f t="array" aca="1" ref="AM91" ca="1">_xlfn.IFS($F91&lt;=AM$7,0,$G91&gt;AM$7,0,AND(AM$7&gt;$G91,AM$7&lt;$H91),$L91/12*0.5,$H91&lt;AM$7,$L91/12)</f>
        <v>0</v>
      </c>
      <c r="AN91" s="23" cm="1">
        <f t="array" aca="1" ref="AN91" ca="1">_xlfn.IFS($F91&lt;=AN$7,0,$G91&gt;AN$7,0,AND(AN$7&gt;$G91,AN$7&lt;$H91),$L91/12*0.5,$H91&lt;AN$7,$L91/12)</f>
        <v>0</v>
      </c>
      <c r="AO91" s="23" cm="1">
        <f t="array" aca="1" ref="AO91" ca="1">_xlfn.IFS($F91&lt;=AO$7,0,$G91&gt;AO$7,0,AND(AO$7&gt;$G91,AO$7&lt;$H91),$N91/12*0.5,$H91&lt;AO$7,$N91/12)</f>
        <v>0</v>
      </c>
      <c r="AP91" s="23" cm="1">
        <f t="array" aca="1" ref="AP91" ca="1">_xlfn.IFS($F91&lt;=AP$7,0,$G91&gt;AP$7,0,AND(AP$7&gt;$G91,AP$7&lt;$H91),$N91/12*0.5,$H91&lt;AP$7,$N91/12)</f>
        <v>0</v>
      </c>
      <c r="AQ91" s="23" cm="1">
        <f t="array" aca="1" ref="AQ91" ca="1">_xlfn.IFS($F91&lt;=AQ$7,0,$G91&gt;AQ$7,0,AND(AQ$7&gt;$G91,AQ$7&lt;$H91),$N91/12*0.5,$H91&lt;AQ$7,$N91/12)</f>
        <v>0</v>
      </c>
      <c r="AR91" s="23" cm="1">
        <f t="array" aca="1" ref="AR91" ca="1">_xlfn.IFS($F91&lt;=AR$7,0,$G91&gt;AR$7,0,AND(AR$7&gt;$G91,AR$7&lt;$H91),$N91/12*0.5,$H91&lt;AR$7,$N91/12)</f>
        <v>0</v>
      </c>
      <c r="AS91" s="23" cm="1">
        <f t="array" aca="1" ref="AS91" ca="1">_xlfn.IFS($F91&lt;=AS$7,0,$G91&gt;AS$7,0,AND(AS$7&gt;$G91,AS$7&lt;$H91),$N91/12*0.5,$H91&lt;AS$7,$N91/12)</f>
        <v>0</v>
      </c>
      <c r="AT91" s="23" cm="1">
        <f t="array" aca="1" ref="AT91" ca="1">_xlfn.IFS($F91&lt;=AT$7,0,$G91&gt;AT$7,0,AND(AT$7&gt;$G91,AT$7&lt;$H91),$N91/12*0.5,$H91&lt;AT$7,$N91/12)</f>
        <v>0</v>
      </c>
      <c r="AU91" s="23" cm="1">
        <f t="array" aca="1" ref="AU91" ca="1">_xlfn.IFS($F91&lt;=AU$7,0,$G91&gt;AU$7,0,AND(AU$7&gt;$G91,AU$7&lt;$H91),$N91/12*0.5,$H91&lt;AU$7,$N91/12)</f>
        <v>0</v>
      </c>
      <c r="AV91" s="23" cm="1">
        <f t="array" aca="1" ref="AV91" ca="1">_xlfn.IFS($F91&lt;=AV$7,0,$G91&gt;AV$7,0,AND(AV$7&gt;$G91,AV$7&lt;$H91),$N91/12*0.5,$H91&lt;AV$7,$N91/12)</f>
        <v>0</v>
      </c>
      <c r="AW91" s="23" cm="1">
        <f t="array" aca="1" ref="AW91" ca="1">_xlfn.IFS($F91&lt;=AW$7,0,$G91&gt;AW$7,0,AND(AW$7&gt;$G91,AW$7&lt;$H91),$N91/12*0.5,$H91&lt;AW$7,$N91/12)</f>
        <v>0</v>
      </c>
      <c r="AX91" s="23" cm="1">
        <f t="array" aca="1" ref="AX91" ca="1">_xlfn.IFS($F91&lt;=AX$7,0,$G91&gt;AX$7,0,AND(AX$7&gt;$G91,AX$7&lt;$H91),$N91/12*0.5,$H91&lt;AX$7,$N91/12)</f>
        <v>0</v>
      </c>
      <c r="AY91" s="23" cm="1">
        <f t="array" aca="1" ref="AY91" ca="1">_xlfn.IFS($F91&lt;=AY$7,0,$G91&gt;AY$7,0,AND(AY$7&gt;$G91,AY$7&lt;$H91),$N91/12*0.5,$H91&lt;AY$7,$N91/12)</f>
        <v>0</v>
      </c>
    </row>
    <row r="92" spans="1:51" ht="13" x14ac:dyDescent="0.15">
      <c r="A92" s="47"/>
      <c r="B92" s="3"/>
      <c r="C92" s="3"/>
      <c r="D92" s="23"/>
      <c r="E92" s="105"/>
      <c r="F92" s="3"/>
      <c r="G92" s="21"/>
      <c r="H92" s="21"/>
      <c r="I92" s="106"/>
      <c r="J92" s="23"/>
      <c r="K92" s="106"/>
      <c r="L92" s="23"/>
      <c r="M92" s="106"/>
      <c r="N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</row>
    <row r="93" spans="1:51" ht="13" x14ac:dyDescent="0.15">
      <c r="A93" s="47"/>
      <c r="B93" s="3"/>
      <c r="C93" s="3"/>
      <c r="D93" s="104"/>
      <c r="E93" s="105"/>
      <c r="F93" s="3"/>
      <c r="G93" s="21"/>
      <c r="H93" s="21"/>
      <c r="I93" s="106"/>
      <c r="J93" s="23"/>
      <c r="K93" s="106"/>
      <c r="L93" s="23"/>
      <c r="M93" s="106"/>
      <c r="N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</row>
    <row r="94" spans="1:51" ht="13" x14ac:dyDescent="0.15">
      <c r="A94" s="47"/>
      <c r="B94" s="3"/>
      <c r="C94" s="3"/>
      <c r="D94" s="23"/>
      <c r="E94" s="105"/>
      <c r="F94" s="105"/>
      <c r="G94" s="21"/>
      <c r="H94" s="21"/>
      <c r="I94" s="106"/>
      <c r="J94" s="23"/>
      <c r="K94" s="106"/>
      <c r="L94" s="23"/>
      <c r="M94" s="106"/>
      <c r="N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</row>
    <row r="95" spans="1:51" ht="13" x14ac:dyDescent="0.15">
      <c r="A95" s="47"/>
      <c r="B95" s="3"/>
      <c r="C95" s="3"/>
      <c r="D95" s="104"/>
      <c r="E95" s="105"/>
      <c r="F95" s="3"/>
      <c r="G95" s="21"/>
      <c r="H95" s="21"/>
      <c r="I95" s="106"/>
      <c r="J95" s="23"/>
      <c r="K95" s="106"/>
      <c r="L95" s="23"/>
      <c r="M95" s="106"/>
      <c r="N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</row>
    <row r="96" spans="1:51" ht="13" x14ac:dyDescent="0.15">
      <c r="A96" s="47"/>
      <c r="B96" s="3"/>
      <c r="C96" s="3"/>
      <c r="D96" s="104"/>
      <c r="E96" s="105"/>
      <c r="F96" s="105"/>
      <c r="G96" s="21"/>
      <c r="H96" s="21"/>
      <c r="I96" s="106"/>
      <c r="J96" s="23"/>
      <c r="K96" s="106"/>
      <c r="L96" s="23"/>
      <c r="M96" s="106"/>
      <c r="N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</row>
    <row r="97" spans="1:51" ht="13" x14ac:dyDescent="0.15">
      <c r="A97" s="47"/>
      <c r="B97" s="3"/>
      <c r="C97" s="3"/>
      <c r="D97" s="104"/>
      <c r="E97" s="105"/>
      <c r="F97" s="3"/>
      <c r="G97" s="21"/>
      <c r="H97" s="21"/>
      <c r="I97" s="106"/>
      <c r="J97" s="23"/>
      <c r="K97" s="106"/>
      <c r="L97" s="23"/>
      <c r="M97" s="106"/>
      <c r="N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</row>
    <row r="98" spans="1:51" ht="13" x14ac:dyDescent="0.15">
      <c r="A98" s="47"/>
      <c r="B98" s="3"/>
      <c r="C98" s="3"/>
      <c r="D98" s="104"/>
      <c r="E98" s="105"/>
      <c r="F98" s="3"/>
      <c r="G98" s="21"/>
      <c r="H98" s="21"/>
      <c r="I98" s="106"/>
      <c r="J98" s="23"/>
      <c r="K98" s="106"/>
      <c r="L98" s="23"/>
      <c r="M98" s="106"/>
      <c r="N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</row>
    <row r="99" spans="1:51" ht="13" x14ac:dyDescent="0.15">
      <c r="A99" s="47"/>
      <c r="B99" s="3"/>
      <c r="C99" s="3"/>
      <c r="D99" s="104"/>
      <c r="E99" s="105"/>
      <c r="F99" s="3"/>
      <c r="G99" s="21"/>
      <c r="H99" s="21"/>
      <c r="I99" s="106"/>
      <c r="J99" s="23"/>
      <c r="K99" s="106"/>
      <c r="L99" s="23"/>
      <c r="M99" s="106"/>
      <c r="N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</row>
    <row r="100" spans="1:51" ht="13" x14ac:dyDescent="0.15">
      <c r="A100" s="47"/>
      <c r="B100" s="3"/>
      <c r="C100" s="3"/>
      <c r="D100" s="104"/>
      <c r="E100" s="105"/>
      <c r="F100" s="3"/>
      <c r="G100" s="21"/>
      <c r="H100" s="21"/>
      <c r="I100" s="106"/>
      <c r="J100" s="23"/>
      <c r="K100" s="106"/>
      <c r="L100" s="23"/>
      <c r="M100" s="106"/>
      <c r="N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</row>
    <row r="101" spans="1:51" ht="13" x14ac:dyDescent="0.15">
      <c r="A101" s="47"/>
      <c r="B101" s="3"/>
      <c r="C101" s="3"/>
      <c r="D101" s="104"/>
      <c r="E101" s="105"/>
      <c r="F101" s="3"/>
      <c r="G101" s="21"/>
      <c r="H101" s="21"/>
      <c r="I101" s="106"/>
      <c r="J101" s="23"/>
      <c r="K101" s="106"/>
      <c r="L101" s="23"/>
      <c r="M101" s="106"/>
      <c r="N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</row>
    <row r="102" spans="1:51" ht="13" x14ac:dyDescent="0.15">
      <c r="A102" s="47"/>
      <c r="B102" s="3"/>
      <c r="C102" s="3"/>
      <c r="D102" s="104"/>
      <c r="E102" s="105"/>
      <c r="F102" s="3"/>
      <c r="G102" s="21"/>
      <c r="H102" s="21"/>
      <c r="I102" s="106"/>
      <c r="J102" s="23"/>
      <c r="K102" s="106"/>
      <c r="L102" s="23"/>
      <c r="M102" s="106"/>
      <c r="N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</row>
    <row r="103" spans="1:51" ht="13" x14ac:dyDescent="0.15">
      <c r="A103" s="47"/>
      <c r="B103" s="3"/>
      <c r="C103" s="3"/>
      <c r="D103" s="104"/>
      <c r="E103" s="105"/>
      <c r="F103" s="105"/>
      <c r="G103" s="21"/>
      <c r="H103" s="21"/>
      <c r="I103" s="106"/>
      <c r="J103" s="23"/>
      <c r="K103" s="106"/>
      <c r="L103" s="23"/>
      <c r="M103" s="106"/>
      <c r="N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</row>
    <row r="104" spans="1:51" ht="13" x14ac:dyDescent="0.15">
      <c r="A104" s="47"/>
      <c r="B104" s="3"/>
      <c r="C104" s="3"/>
      <c r="D104" s="104"/>
      <c r="E104" s="105"/>
      <c r="F104" s="3"/>
      <c r="G104" s="21"/>
      <c r="H104" s="21"/>
      <c r="I104" s="106"/>
      <c r="J104" s="23"/>
      <c r="K104" s="106"/>
      <c r="L104" s="23"/>
      <c r="M104" s="106"/>
      <c r="N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</row>
    <row r="105" spans="1:51" ht="13" x14ac:dyDescent="0.15">
      <c r="A105" s="47"/>
      <c r="B105" s="3"/>
      <c r="C105" s="3"/>
      <c r="D105" s="104"/>
      <c r="E105" s="105"/>
      <c r="F105" s="3"/>
      <c r="G105" s="21"/>
      <c r="H105" s="21"/>
      <c r="I105" s="106"/>
      <c r="J105" s="23"/>
      <c r="K105" s="106"/>
      <c r="L105" s="23"/>
      <c r="M105" s="106"/>
      <c r="N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</row>
    <row r="106" spans="1:51" ht="13" x14ac:dyDescent="0.15">
      <c r="A106" s="47"/>
      <c r="B106" s="3"/>
      <c r="C106" s="3"/>
      <c r="D106" s="104"/>
      <c r="E106" s="105"/>
      <c r="F106" s="3"/>
      <c r="G106" s="21"/>
      <c r="H106" s="21"/>
      <c r="I106" s="106"/>
      <c r="J106" s="23"/>
      <c r="K106" s="106"/>
      <c r="L106" s="23"/>
      <c r="M106" s="106"/>
      <c r="N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</row>
    <row r="107" spans="1:51" ht="13" x14ac:dyDescent="0.15">
      <c r="A107" s="47"/>
      <c r="B107" s="3"/>
      <c r="C107" s="3"/>
      <c r="D107" s="104"/>
      <c r="E107" s="105"/>
      <c r="F107" s="3"/>
      <c r="G107" s="21"/>
      <c r="H107" s="21"/>
      <c r="I107" s="106"/>
      <c r="J107" s="23"/>
      <c r="K107" s="106"/>
      <c r="L107" s="23"/>
      <c r="M107" s="106"/>
      <c r="N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</row>
    <row r="108" spans="1:51" ht="13" x14ac:dyDescent="0.15">
      <c r="A108" s="47"/>
      <c r="B108" s="3"/>
      <c r="C108" s="3"/>
      <c r="D108" s="104"/>
      <c r="E108" s="105"/>
      <c r="F108" s="3"/>
      <c r="G108" s="21"/>
      <c r="H108" s="21"/>
      <c r="I108" s="106"/>
      <c r="J108" s="23"/>
      <c r="K108" s="106"/>
      <c r="L108" s="23"/>
      <c r="M108" s="106"/>
      <c r="N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</row>
    <row r="109" spans="1:51" ht="13" x14ac:dyDescent="0.15">
      <c r="A109" s="47"/>
      <c r="B109" s="3"/>
      <c r="C109" s="3"/>
      <c r="D109" s="104"/>
      <c r="E109" s="105"/>
      <c r="F109" s="3"/>
      <c r="G109" s="21"/>
      <c r="H109" s="21"/>
      <c r="I109" s="106"/>
      <c r="J109" s="23"/>
      <c r="K109" s="106"/>
      <c r="L109" s="23"/>
      <c r="M109" s="106"/>
      <c r="N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</row>
    <row r="110" spans="1:51" ht="13" x14ac:dyDescent="0.15">
      <c r="A110" s="47"/>
      <c r="B110" s="3"/>
      <c r="C110" s="3"/>
      <c r="D110" s="104"/>
      <c r="E110" s="105"/>
      <c r="F110" s="3"/>
      <c r="G110" s="21"/>
      <c r="H110" s="21"/>
      <c r="I110" s="106"/>
      <c r="J110" s="23"/>
      <c r="K110" s="106"/>
      <c r="L110" s="23"/>
      <c r="M110" s="106"/>
      <c r="N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</row>
    <row r="111" spans="1:51" ht="13" x14ac:dyDescent="0.15">
      <c r="A111" s="47"/>
      <c r="B111" s="3"/>
      <c r="C111" s="3"/>
      <c r="D111" s="104"/>
      <c r="E111" s="105"/>
      <c r="F111" s="3"/>
      <c r="G111" s="21"/>
      <c r="H111" s="21"/>
      <c r="I111" s="106"/>
      <c r="J111" s="23"/>
      <c r="K111" s="106"/>
      <c r="L111" s="23"/>
      <c r="M111" s="106"/>
      <c r="N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</row>
    <row r="112" spans="1:51" ht="13" x14ac:dyDescent="0.15">
      <c r="A112" s="47"/>
      <c r="B112" s="3"/>
      <c r="C112" s="3"/>
      <c r="D112" s="104"/>
      <c r="E112" s="105"/>
      <c r="F112" s="3"/>
      <c r="G112" s="21"/>
      <c r="H112" s="21"/>
      <c r="I112" s="106"/>
      <c r="J112" s="23"/>
      <c r="K112" s="106"/>
      <c r="L112" s="23"/>
      <c r="M112" s="106"/>
      <c r="N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</row>
    <row r="113" spans="1:51" ht="13" x14ac:dyDescent="0.15">
      <c r="A113" s="47"/>
      <c r="B113" s="3"/>
      <c r="C113" s="3"/>
      <c r="D113" s="104"/>
      <c r="E113" s="105"/>
      <c r="F113" s="3"/>
      <c r="G113" s="21"/>
      <c r="H113" s="21"/>
      <c r="I113" s="106"/>
      <c r="J113" s="23"/>
      <c r="K113" s="106"/>
      <c r="L113" s="23"/>
      <c r="M113" s="106"/>
      <c r="N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</row>
    <row r="114" spans="1:51" ht="13" x14ac:dyDescent="0.15">
      <c r="A114" s="47"/>
      <c r="B114" s="3"/>
      <c r="C114" s="3"/>
      <c r="D114" s="104"/>
      <c r="E114" s="105"/>
      <c r="F114" s="3"/>
      <c r="G114" s="21"/>
      <c r="H114" s="21"/>
      <c r="I114" s="106"/>
      <c r="J114" s="23"/>
      <c r="K114" s="106"/>
      <c r="L114" s="23"/>
      <c r="M114" s="106"/>
      <c r="N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</row>
    <row r="115" spans="1:51" ht="13" x14ac:dyDescent="0.15">
      <c r="A115" s="47"/>
      <c r="B115" s="3"/>
      <c r="C115" s="3"/>
      <c r="D115" s="104"/>
      <c r="E115" s="105"/>
      <c r="F115" s="3"/>
      <c r="G115" s="21"/>
      <c r="H115" s="21"/>
      <c r="I115" s="106"/>
      <c r="J115" s="23"/>
      <c r="K115" s="106"/>
      <c r="L115" s="23"/>
      <c r="M115" s="106"/>
      <c r="N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</row>
    <row r="116" spans="1:51" ht="13" x14ac:dyDescent="0.15">
      <c r="A116" s="47"/>
      <c r="B116" s="3"/>
      <c r="C116" s="3"/>
      <c r="D116" s="104"/>
      <c r="E116" s="105"/>
      <c r="F116" s="3"/>
      <c r="G116" s="21"/>
      <c r="H116" s="21"/>
      <c r="I116" s="106"/>
      <c r="J116" s="23"/>
      <c r="K116" s="106"/>
      <c r="L116" s="23"/>
      <c r="M116" s="106"/>
      <c r="N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</row>
    <row r="117" spans="1:51" ht="13" x14ac:dyDescent="0.15">
      <c r="A117" s="47"/>
      <c r="B117" s="3"/>
      <c r="C117" s="3"/>
      <c r="D117" s="104"/>
      <c r="E117" s="105"/>
      <c r="F117" s="3"/>
      <c r="G117" s="21"/>
      <c r="H117" s="21"/>
      <c r="I117" s="106"/>
      <c r="J117" s="23"/>
      <c r="K117" s="106"/>
      <c r="L117" s="23"/>
      <c r="M117" s="106"/>
      <c r="N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</row>
    <row r="118" spans="1:51" ht="13" x14ac:dyDescent="0.15">
      <c r="A118" s="47"/>
      <c r="B118" s="3"/>
      <c r="C118" s="3"/>
      <c r="D118" s="104"/>
      <c r="E118" s="105"/>
      <c r="F118" s="3"/>
      <c r="G118" s="21"/>
      <c r="H118" s="21"/>
      <c r="I118" s="106"/>
      <c r="J118" s="23"/>
      <c r="K118" s="106"/>
      <c r="L118" s="23"/>
      <c r="M118" s="106"/>
      <c r="N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</row>
    <row r="119" spans="1:51" ht="13" x14ac:dyDescent="0.15">
      <c r="A119" s="47"/>
      <c r="B119" s="3"/>
      <c r="C119" s="3"/>
      <c r="D119" s="104"/>
      <c r="E119" s="105"/>
      <c r="F119" s="3"/>
      <c r="G119" s="21"/>
      <c r="H119" s="21"/>
      <c r="I119" s="106"/>
      <c r="J119" s="23"/>
      <c r="K119" s="106"/>
      <c r="L119" s="23"/>
      <c r="M119" s="106"/>
      <c r="N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</row>
    <row r="120" spans="1:51" ht="13" x14ac:dyDescent="0.15">
      <c r="A120" s="47"/>
      <c r="B120" s="3"/>
      <c r="C120" s="3"/>
      <c r="D120" s="104"/>
      <c r="E120" s="105"/>
      <c r="F120" s="3"/>
      <c r="G120" s="21"/>
      <c r="H120" s="21"/>
      <c r="I120" s="106"/>
      <c r="J120" s="23"/>
      <c r="K120" s="106"/>
      <c r="L120" s="23"/>
      <c r="M120" s="106"/>
      <c r="N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</row>
    <row r="121" spans="1:51" ht="13" x14ac:dyDescent="0.15">
      <c r="A121" s="47"/>
      <c r="B121" s="3"/>
      <c r="C121" s="3"/>
      <c r="D121" s="104"/>
      <c r="E121" s="105"/>
      <c r="F121" s="3"/>
      <c r="G121" s="21"/>
      <c r="H121" s="21"/>
      <c r="I121" s="106"/>
      <c r="J121" s="23"/>
      <c r="K121" s="106"/>
      <c r="L121" s="23"/>
      <c r="M121" s="106"/>
      <c r="N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</row>
    <row r="122" spans="1:51" ht="13" x14ac:dyDescent="0.15">
      <c r="A122" s="47"/>
      <c r="B122" s="3"/>
      <c r="C122" s="3"/>
      <c r="D122" s="104"/>
      <c r="E122" s="105"/>
      <c r="F122" s="3"/>
      <c r="G122" s="21"/>
      <c r="H122" s="21"/>
      <c r="I122" s="106"/>
      <c r="J122" s="23"/>
      <c r="K122" s="106"/>
      <c r="L122" s="23"/>
      <c r="M122" s="106"/>
      <c r="N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</row>
    <row r="123" spans="1:51" ht="13" x14ac:dyDescent="0.1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spans="1:51" ht="13" x14ac:dyDescent="0.1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1:51" ht="13" x14ac:dyDescent="0.1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spans="1:51" ht="13" x14ac:dyDescent="0.1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spans="1:51" ht="13" x14ac:dyDescent="0.1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1:51" ht="13" x14ac:dyDescent="0.1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spans="2:57" ht="13" x14ac:dyDescent="0.1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2:57" ht="13" x14ac:dyDescent="0.1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2:57" ht="13" x14ac:dyDescent="0.1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2:57" ht="13" x14ac:dyDescent="0.1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2:57" ht="13" x14ac:dyDescent="0.1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2:57" ht="13" x14ac:dyDescent="0.1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2:57" ht="13" x14ac:dyDescent="0.1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2:57" ht="13" x14ac:dyDescent="0.1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2:57" ht="13" x14ac:dyDescent="0.1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2:57" ht="13" x14ac:dyDescent="0.1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</row>
    <row r="139" spans="2:57" ht="13" x14ac:dyDescent="0.1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</row>
    <row r="140" spans="2:57" ht="13" x14ac:dyDescent="0.1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</row>
    <row r="141" spans="2:57" ht="13" x14ac:dyDescent="0.1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</row>
    <row r="142" spans="2:57" ht="13" x14ac:dyDescent="0.1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</row>
    <row r="143" spans="2:57" ht="13" x14ac:dyDescent="0.1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</row>
    <row r="144" spans="2:57" ht="13" x14ac:dyDescent="0.1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</row>
    <row r="145" spans="2:64" ht="13" x14ac:dyDescent="0.1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</row>
    <row r="146" spans="2:64" ht="13" x14ac:dyDescent="0.1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</row>
    <row r="147" spans="2:64" ht="13" x14ac:dyDescent="0.1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</row>
    <row r="148" spans="2:64" ht="13" x14ac:dyDescent="0.1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</row>
    <row r="149" spans="2:64" ht="13" x14ac:dyDescent="0.1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</row>
    <row r="150" spans="2:64" ht="13" x14ac:dyDescent="0.1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</row>
    <row r="151" spans="2:64" ht="13" x14ac:dyDescent="0.1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</row>
    <row r="152" spans="2:64" ht="13" x14ac:dyDescent="0.1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</row>
    <row r="153" spans="2:64" ht="13" x14ac:dyDescent="0.1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</row>
    <row r="154" spans="2:64" ht="13" x14ac:dyDescent="0.1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</row>
    <row r="155" spans="2:64" ht="13" x14ac:dyDescent="0.1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</row>
    <row r="156" spans="2:64" ht="13" x14ac:dyDescent="0.1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</row>
    <row r="157" spans="2:64" ht="13" x14ac:dyDescent="0.1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</row>
    <row r="158" spans="2:64" ht="13" x14ac:dyDescent="0.1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</row>
    <row r="159" spans="2:64" ht="13" x14ac:dyDescent="0.1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spans="2:64" ht="13" x14ac:dyDescent="0.1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</row>
    <row r="161" spans="2:77" ht="13" x14ac:dyDescent="0.1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</row>
    <row r="162" spans="2:77" ht="13" x14ac:dyDescent="0.1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</row>
    <row r="163" spans="2:77" ht="13" x14ac:dyDescent="0.1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</row>
    <row r="164" spans="2:77" ht="13" x14ac:dyDescent="0.1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</row>
    <row r="165" spans="2:77" ht="13" x14ac:dyDescent="0.1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</row>
    <row r="166" spans="2:77" ht="13" x14ac:dyDescent="0.1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</row>
    <row r="167" spans="2:77" ht="13" x14ac:dyDescent="0.1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</row>
    <row r="168" spans="2:77" ht="13" x14ac:dyDescent="0.1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</row>
    <row r="169" spans="2:77" ht="13" x14ac:dyDescent="0.1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</row>
    <row r="170" spans="2:77" ht="13" x14ac:dyDescent="0.1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</row>
    <row r="171" spans="2:77" ht="13" x14ac:dyDescent="0.1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</row>
    <row r="172" spans="2:77" ht="13" x14ac:dyDescent="0.1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</row>
    <row r="173" spans="2:77" ht="13" x14ac:dyDescent="0.1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</row>
    <row r="174" spans="2:77" ht="13" x14ac:dyDescent="0.1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</row>
    <row r="175" spans="2:77" ht="13" x14ac:dyDescent="0.1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</row>
    <row r="176" spans="2:77" ht="13" x14ac:dyDescent="0.1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</row>
    <row r="177" spans="2:89" ht="13" x14ac:dyDescent="0.1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</row>
    <row r="178" spans="2:89" ht="13" x14ac:dyDescent="0.1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</row>
    <row r="179" spans="2:89" ht="13" x14ac:dyDescent="0.1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</row>
    <row r="180" spans="2:89" ht="13" x14ac:dyDescent="0.1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</row>
    <row r="181" spans="2:89" ht="13" x14ac:dyDescent="0.1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</row>
    <row r="182" spans="2:89" ht="13" x14ac:dyDescent="0.1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</row>
    <row r="183" spans="2:89" ht="13" x14ac:dyDescent="0.1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</row>
    <row r="184" spans="2:89" ht="13" x14ac:dyDescent="0.1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</row>
    <row r="185" spans="2:89" ht="13" x14ac:dyDescent="0.1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</row>
    <row r="186" spans="2:89" ht="13" x14ac:dyDescent="0.1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</row>
    <row r="187" spans="2:89" ht="13" x14ac:dyDescent="0.1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</row>
    <row r="188" spans="2:89" ht="13" x14ac:dyDescent="0.1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</row>
    <row r="189" spans="2:89" ht="13" x14ac:dyDescent="0.1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</row>
    <row r="190" spans="2:89" ht="13" x14ac:dyDescent="0.1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</row>
    <row r="191" spans="2:89" ht="13" x14ac:dyDescent="0.1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</row>
    <row r="192" spans="2:89" ht="13" x14ac:dyDescent="0.1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</row>
    <row r="193" spans="2:89" ht="13" x14ac:dyDescent="0.1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2:89" ht="13" x14ac:dyDescent="0.1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2:89" ht="13" x14ac:dyDescent="0.1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2:89" ht="13" x14ac:dyDescent="0.1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</row>
    <row r="197" spans="2:89" ht="13" x14ac:dyDescent="0.1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</row>
    <row r="198" spans="2:89" ht="13" x14ac:dyDescent="0.1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</row>
    <row r="199" spans="2:89" ht="13" x14ac:dyDescent="0.1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</row>
    <row r="200" spans="2:89" ht="13" x14ac:dyDescent="0.1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</row>
    <row r="201" spans="2:89" ht="13" x14ac:dyDescent="0.1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</row>
    <row r="202" spans="2:89" ht="13" x14ac:dyDescent="0.1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</row>
    <row r="203" spans="2:89" ht="13" x14ac:dyDescent="0.1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</row>
    <row r="204" spans="2:89" ht="13" x14ac:dyDescent="0.1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</row>
    <row r="205" spans="2:89" ht="13" x14ac:dyDescent="0.1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</row>
    <row r="206" spans="2:89" ht="13" x14ac:dyDescent="0.1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</row>
    <row r="207" spans="2:89" ht="13" x14ac:dyDescent="0.1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</row>
    <row r="208" spans="2:89" ht="13" x14ac:dyDescent="0.1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</row>
    <row r="209" spans="2:89" ht="13" x14ac:dyDescent="0.1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</row>
    <row r="210" spans="2:89" ht="13" x14ac:dyDescent="0.1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</row>
    <row r="211" spans="2:89" ht="13" x14ac:dyDescent="0.1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</row>
    <row r="212" spans="2:89" ht="13" x14ac:dyDescent="0.1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</row>
    <row r="213" spans="2:89" ht="13" x14ac:dyDescent="0.1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</row>
    <row r="214" spans="2:89" ht="13" x14ac:dyDescent="0.1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</row>
    <row r="215" spans="2:89" ht="13" x14ac:dyDescent="0.1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</row>
    <row r="216" spans="2:89" ht="13" x14ac:dyDescent="0.1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</row>
    <row r="217" spans="2:89" ht="13" x14ac:dyDescent="0.1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</row>
    <row r="218" spans="2:89" ht="13" x14ac:dyDescent="0.1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</row>
    <row r="219" spans="2:89" ht="13" x14ac:dyDescent="0.1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</row>
    <row r="220" spans="2:89" ht="13" x14ac:dyDescent="0.1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</row>
    <row r="221" spans="2:89" ht="13" x14ac:dyDescent="0.1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</row>
    <row r="222" spans="2:89" ht="13" x14ac:dyDescent="0.1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</row>
    <row r="223" spans="2:89" ht="13" x14ac:dyDescent="0.1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</row>
    <row r="224" spans="2:89" ht="13" x14ac:dyDescent="0.1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</row>
    <row r="225" spans="2:89" ht="13" x14ac:dyDescent="0.1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</row>
    <row r="226" spans="2:89" ht="13" x14ac:dyDescent="0.1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</row>
    <row r="227" spans="2:89" ht="13" x14ac:dyDescent="0.1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</row>
    <row r="228" spans="2:89" ht="13" x14ac:dyDescent="0.1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</row>
    <row r="229" spans="2:89" ht="13" x14ac:dyDescent="0.1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</row>
    <row r="230" spans="2:89" ht="13" x14ac:dyDescent="0.1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</row>
    <row r="231" spans="2:89" ht="13" x14ac:dyDescent="0.1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</row>
    <row r="232" spans="2:89" ht="13" x14ac:dyDescent="0.1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</row>
    <row r="233" spans="2:89" ht="13" x14ac:dyDescent="0.1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</row>
    <row r="234" spans="2:89" ht="13" x14ac:dyDescent="0.1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</row>
    <row r="235" spans="2:89" ht="13" x14ac:dyDescent="0.1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</row>
    <row r="236" spans="2:89" ht="13" x14ac:dyDescent="0.1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</row>
    <row r="237" spans="2:89" ht="13" x14ac:dyDescent="0.1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</row>
    <row r="238" spans="2:89" ht="13" x14ac:dyDescent="0.1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</row>
    <row r="239" spans="2:89" ht="13" x14ac:dyDescent="0.1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</row>
    <row r="240" spans="2:89" ht="13" x14ac:dyDescent="0.1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</row>
    <row r="241" spans="2:89" ht="13" x14ac:dyDescent="0.1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</row>
    <row r="242" spans="2:89" ht="13" x14ac:dyDescent="0.1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</row>
    <row r="243" spans="2:89" ht="13" x14ac:dyDescent="0.1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</row>
    <row r="244" spans="2:89" ht="13" x14ac:dyDescent="0.1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</row>
    <row r="245" spans="2:89" ht="13" x14ac:dyDescent="0.1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</row>
    <row r="246" spans="2:89" ht="13" x14ac:dyDescent="0.1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</row>
    <row r="247" spans="2:89" ht="13" x14ac:dyDescent="0.1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</row>
    <row r="248" spans="2:89" ht="13" x14ac:dyDescent="0.1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</row>
    <row r="249" spans="2:89" ht="13" x14ac:dyDescent="0.1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</row>
    <row r="250" spans="2:89" ht="13" x14ac:dyDescent="0.1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</row>
    <row r="251" spans="2:89" ht="13" x14ac:dyDescent="0.1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</row>
    <row r="252" spans="2:89" ht="13" x14ac:dyDescent="0.1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</row>
    <row r="253" spans="2:89" ht="13" x14ac:dyDescent="0.1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</row>
    <row r="254" spans="2:89" ht="13" x14ac:dyDescent="0.1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</row>
    <row r="255" spans="2:89" ht="13" x14ac:dyDescent="0.1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</row>
    <row r="256" spans="2:89" ht="13" x14ac:dyDescent="0.1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</row>
    <row r="257" spans="2:89" ht="13" x14ac:dyDescent="0.1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</row>
    <row r="258" spans="2:89" ht="13" x14ac:dyDescent="0.1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</row>
    <row r="259" spans="2:89" ht="13" x14ac:dyDescent="0.1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</row>
    <row r="260" spans="2:89" ht="13" x14ac:dyDescent="0.1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</row>
    <row r="261" spans="2:89" ht="13" x14ac:dyDescent="0.1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</row>
    <row r="262" spans="2:89" ht="13" x14ac:dyDescent="0.1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</row>
    <row r="263" spans="2:89" ht="13" x14ac:dyDescent="0.1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</row>
    <row r="264" spans="2:89" ht="13" x14ac:dyDescent="0.1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</row>
    <row r="265" spans="2:89" ht="13" x14ac:dyDescent="0.1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</row>
    <row r="266" spans="2:89" ht="13" x14ac:dyDescent="0.1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</row>
    <row r="267" spans="2:89" ht="13" x14ac:dyDescent="0.1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</row>
    <row r="268" spans="2:89" ht="13" x14ac:dyDescent="0.1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</row>
    <row r="269" spans="2:89" ht="13" x14ac:dyDescent="0.1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</row>
    <row r="270" spans="2:89" ht="13" x14ac:dyDescent="0.1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</row>
    <row r="271" spans="2:89" ht="13" x14ac:dyDescent="0.1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</row>
    <row r="272" spans="2:89" ht="13" x14ac:dyDescent="0.1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</row>
    <row r="273" spans="2:89" ht="13" x14ac:dyDescent="0.1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</row>
    <row r="274" spans="2:89" ht="13" x14ac:dyDescent="0.1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</row>
    <row r="275" spans="2:89" ht="13" x14ac:dyDescent="0.1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</row>
    <row r="276" spans="2:89" ht="13" x14ac:dyDescent="0.1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</row>
    <row r="277" spans="2:89" ht="13" x14ac:dyDescent="0.1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</row>
    <row r="278" spans="2:89" ht="13" x14ac:dyDescent="0.1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</row>
    <row r="279" spans="2:89" ht="13" x14ac:dyDescent="0.1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</row>
    <row r="280" spans="2:89" ht="13" x14ac:dyDescent="0.1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</row>
    <row r="281" spans="2:89" ht="13" x14ac:dyDescent="0.1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</row>
    <row r="282" spans="2:89" ht="13" x14ac:dyDescent="0.1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</row>
    <row r="283" spans="2:89" ht="13" x14ac:dyDescent="0.1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</row>
    <row r="284" spans="2:89" ht="13" x14ac:dyDescent="0.1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</row>
    <row r="285" spans="2:89" ht="13" x14ac:dyDescent="0.1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</row>
    <row r="286" spans="2:89" ht="13" x14ac:dyDescent="0.1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</row>
    <row r="287" spans="2:89" ht="13" x14ac:dyDescent="0.1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</row>
    <row r="288" spans="2:89" ht="13" x14ac:dyDescent="0.1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</row>
    <row r="289" spans="2:89" ht="13" x14ac:dyDescent="0.1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</row>
    <row r="290" spans="2:89" ht="13" x14ac:dyDescent="0.1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</row>
    <row r="291" spans="2:89" ht="13" x14ac:dyDescent="0.1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</row>
    <row r="292" spans="2:89" ht="13" x14ac:dyDescent="0.1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</row>
    <row r="293" spans="2:89" ht="13" x14ac:dyDescent="0.1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</row>
    <row r="294" spans="2:89" ht="13" x14ac:dyDescent="0.1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</row>
    <row r="295" spans="2:89" ht="13" x14ac:dyDescent="0.1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</row>
    <row r="296" spans="2:89" ht="13" x14ac:dyDescent="0.1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</row>
    <row r="297" spans="2:89" ht="13" x14ac:dyDescent="0.1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</row>
    <row r="298" spans="2:89" ht="13" x14ac:dyDescent="0.1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</row>
    <row r="299" spans="2:89" ht="13" x14ac:dyDescent="0.1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</row>
    <row r="300" spans="2:89" ht="13" x14ac:dyDescent="0.1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</row>
    <row r="301" spans="2:89" ht="13" x14ac:dyDescent="0.1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</row>
    <row r="302" spans="2:89" ht="13" x14ac:dyDescent="0.1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</row>
    <row r="303" spans="2:89" ht="13" x14ac:dyDescent="0.1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</row>
    <row r="304" spans="2:89" ht="13" x14ac:dyDescent="0.1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</row>
    <row r="305" spans="2:89" ht="13" x14ac:dyDescent="0.1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</row>
    <row r="306" spans="2:89" ht="13" x14ac:dyDescent="0.1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</row>
    <row r="307" spans="2:89" ht="13" x14ac:dyDescent="0.1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</row>
    <row r="308" spans="2:89" ht="13" x14ac:dyDescent="0.1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</row>
    <row r="309" spans="2:89" ht="13" x14ac:dyDescent="0.1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</row>
    <row r="310" spans="2:89" ht="13" x14ac:dyDescent="0.1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</row>
    <row r="311" spans="2:89" ht="13" x14ac:dyDescent="0.1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</row>
    <row r="312" spans="2:89" ht="13" x14ac:dyDescent="0.1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</row>
    <row r="313" spans="2:89" ht="13" x14ac:dyDescent="0.1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</row>
    <row r="314" spans="2:89" ht="13" x14ac:dyDescent="0.1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</row>
    <row r="315" spans="2:89" ht="13" x14ac:dyDescent="0.1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</row>
    <row r="316" spans="2:89" ht="13" x14ac:dyDescent="0.1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</row>
    <row r="317" spans="2:89" ht="13" x14ac:dyDescent="0.1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</row>
    <row r="318" spans="2:89" ht="13" x14ac:dyDescent="0.1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</row>
    <row r="319" spans="2:89" ht="13" x14ac:dyDescent="0.1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</row>
    <row r="320" spans="2:89" ht="13" x14ac:dyDescent="0.1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</row>
    <row r="321" spans="2:89" ht="13" x14ac:dyDescent="0.1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</row>
    <row r="322" spans="2:89" ht="13" x14ac:dyDescent="0.1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</row>
    <row r="323" spans="2:89" ht="13" x14ac:dyDescent="0.1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</row>
    <row r="324" spans="2:89" ht="13" x14ac:dyDescent="0.1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</row>
    <row r="325" spans="2:89" ht="13" x14ac:dyDescent="0.1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</row>
    <row r="326" spans="2:89" ht="13" x14ac:dyDescent="0.1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</row>
    <row r="327" spans="2:89" ht="13" x14ac:dyDescent="0.1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</row>
    <row r="328" spans="2:89" ht="13" x14ac:dyDescent="0.1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</row>
    <row r="329" spans="2:89" ht="13" x14ac:dyDescent="0.1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</row>
    <row r="330" spans="2:89" ht="13" x14ac:dyDescent="0.1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</row>
    <row r="331" spans="2:89" ht="13" x14ac:dyDescent="0.1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</row>
    <row r="332" spans="2:89" ht="13" x14ac:dyDescent="0.1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</row>
    <row r="333" spans="2:89" ht="13" x14ac:dyDescent="0.1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</row>
    <row r="334" spans="2:89" ht="13" x14ac:dyDescent="0.1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</row>
    <row r="335" spans="2:89" ht="13" x14ac:dyDescent="0.1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</row>
    <row r="336" spans="2:89" ht="13" x14ac:dyDescent="0.1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</row>
    <row r="337" spans="2:89" ht="13" x14ac:dyDescent="0.1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</row>
    <row r="338" spans="2:89" ht="13" x14ac:dyDescent="0.1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</row>
    <row r="339" spans="2:89" ht="13" x14ac:dyDescent="0.1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</row>
    <row r="340" spans="2:89" ht="13" x14ac:dyDescent="0.1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</row>
    <row r="341" spans="2:89" ht="13" x14ac:dyDescent="0.1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</row>
    <row r="342" spans="2:89" ht="13" x14ac:dyDescent="0.1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</row>
    <row r="343" spans="2:89" ht="13" x14ac:dyDescent="0.1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</row>
    <row r="344" spans="2:89" ht="13" x14ac:dyDescent="0.1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</row>
    <row r="345" spans="2:89" ht="13" x14ac:dyDescent="0.1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</row>
    <row r="346" spans="2:89" ht="13" x14ac:dyDescent="0.1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</row>
    <row r="347" spans="2:89" ht="13" x14ac:dyDescent="0.1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</row>
    <row r="348" spans="2:89" ht="13" x14ac:dyDescent="0.1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</row>
    <row r="349" spans="2:89" ht="13" x14ac:dyDescent="0.1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</row>
    <row r="350" spans="2:89" ht="13" x14ac:dyDescent="0.1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</row>
    <row r="351" spans="2:89" ht="13" x14ac:dyDescent="0.1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</row>
    <row r="352" spans="2:89" ht="13" x14ac:dyDescent="0.1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</row>
    <row r="353" spans="2:89" ht="13" x14ac:dyDescent="0.1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</row>
    <row r="354" spans="2:89" ht="13" x14ac:dyDescent="0.1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</row>
    <row r="355" spans="2:89" ht="13" x14ac:dyDescent="0.1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</row>
    <row r="356" spans="2:89" ht="13" x14ac:dyDescent="0.1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</row>
    <row r="357" spans="2:89" ht="13" x14ac:dyDescent="0.1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</row>
    <row r="358" spans="2:89" ht="13" x14ac:dyDescent="0.1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</row>
    <row r="359" spans="2:89" ht="13" x14ac:dyDescent="0.1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</row>
    <row r="360" spans="2:89" ht="13" x14ac:dyDescent="0.1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</row>
    <row r="361" spans="2:89" ht="13" x14ac:dyDescent="0.1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</row>
    <row r="362" spans="2:89" ht="13" x14ac:dyDescent="0.1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</row>
    <row r="363" spans="2:89" ht="13" x14ac:dyDescent="0.15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</row>
    <row r="364" spans="2:89" ht="13" x14ac:dyDescent="0.15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</row>
    <row r="365" spans="2:89" ht="13" x14ac:dyDescent="0.15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</row>
    <row r="366" spans="2:89" ht="13" x14ac:dyDescent="0.15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</row>
    <row r="367" spans="2:89" ht="13" x14ac:dyDescent="0.15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</row>
    <row r="368" spans="2:89" ht="13" x14ac:dyDescent="0.15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</row>
    <row r="369" spans="2:89" ht="13" x14ac:dyDescent="0.15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</row>
    <row r="370" spans="2:89" ht="13" x14ac:dyDescent="0.15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</row>
    <row r="371" spans="2:89" ht="13" x14ac:dyDescent="0.15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</row>
    <row r="372" spans="2:89" ht="13" x14ac:dyDescent="0.15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</row>
    <row r="373" spans="2:89" ht="13" x14ac:dyDescent="0.15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</row>
    <row r="374" spans="2:89" ht="13" x14ac:dyDescent="0.15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</row>
    <row r="375" spans="2:89" ht="13" x14ac:dyDescent="0.15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</row>
    <row r="376" spans="2:89" ht="13" x14ac:dyDescent="0.15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</row>
    <row r="377" spans="2:89" ht="13" x14ac:dyDescent="0.15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</row>
    <row r="378" spans="2:89" ht="13" x14ac:dyDescent="0.15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</row>
    <row r="379" spans="2:89" ht="13" x14ac:dyDescent="0.15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</row>
    <row r="380" spans="2:89" ht="13" x14ac:dyDescent="0.15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</row>
    <row r="381" spans="2:89" ht="13" x14ac:dyDescent="0.15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</row>
    <row r="382" spans="2:89" ht="13" x14ac:dyDescent="0.15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</row>
    <row r="383" spans="2:89" ht="13" x14ac:dyDescent="0.15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</row>
    <row r="384" spans="2:89" ht="13" x14ac:dyDescent="0.15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</row>
    <row r="385" spans="2:89" ht="13" x14ac:dyDescent="0.15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</row>
    <row r="386" spans="2:89" ht="13" x14ac:dyDescent="0.15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</row>
    <row r="387" spans="2:89" ht="13" x14ac:dyDescent="0.15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</row>
    <row r="388" spans="2:89" ht="13" x14ac:dyDescent="0.15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</row>
    <row r="389" spans="2:89" ht="13" x14ac:dyDescent="0.15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</row>
    <row r="390" spans="2:89" ht="13" x14ac:dyDescent="0.15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</row>
    <row r="391" spans="2:89" ht="13" x14ac:dyDescent="0.15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</row>
    <row r="392" spans="2:89" ht="13" x14ac:dyDescent="0.15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</row>
    <row r="393" spans="2:89" ht="13" x14ac:dyDescent="0.15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</row>
    <row r="394" spans="2:89" ht="13" x14ac:dyDescent="0.15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</row>
    <row r="395" spans="2:89" ht="13" x14ac:dyDescent="0.15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</row>
    <row r="396" spans="2:89" ht="13" x14ac:dyDescent="0.15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</row>
    <row r="397" spans="2:89" ht="13" x14ac:dyDescent="0.15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</row>
    <row r="398" spans="2:89" ht="13" x14ac:dyDescent="0.15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</row>
    <row r="399" spans="2:89" ht="13" x14ac:dyDescent="0.15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</row>
    <row r="400" spans="2:89" ht="13" x14ac:dyDescent="0.15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</row>
    <row r="401" spans="2:89" ht="13" x14ac:dyDescent="0.15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</row>
    <row r="402" spans="2:89" ht="13" x14ac:dyDescent="0.15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</row>
    <row r="403" spans="2:89" ht="13" x14ac:dyDescent="0.15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</row>
    <row r="404" spans="2:89" ht="13" x14ac:dyDescent="0.15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</row>
    <row r="405" spans="2:89" ht="13" x14ac:dyDescent="0.15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</row>
    <row r="406" spans="2:89" ht="13" x14ac:dyDescent="0.15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</row>
    <row r="407" spans="2:89" ht="13" x14ac:dyDescent="0.15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</row>
    <row r="408" spans="2:89" ht="13" x14ac:dyDescent="0.15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</row>
    <row r="409" spans="2:89" ht="13" x14ac:dyDescent="0.15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</row>
    <row r="410" spans="2:89" ht="13" x14ac:dyDescent="0.15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</row>
    <row r="411" spans="2:89" ht="13" x14ac:dyDescent="0.15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</row>
    <row r="412" spans="2:89" ht="13" x14ac:dyDescent="0.15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</row>
    <row r="413" spans="2:89" ht="13" x14ac:dyDescent="0.15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</row>
    <row r="414" spans="2:89" ht="13" x14ac:dyDescent="0.15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</row>
    <row r="415" spans="2:89" ht="13" x14ac:dyDescent="0.15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</row>
    <row r="416" spans="2:89" ht="13" x14ac:dyDescent="0.15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</row>
    <row r="417" spans="2:89" ht="13" x14ac:dyDescent="0.15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</row>
    <row r="418" spans="2:89" ht="13" x14ac:dyDescent="0.15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</row>
    <row r="419" spans="2:89" ht="13" x14ac:dyDescent="0.15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</row>
    <row r="420" spans="2:89" ht="13" x14ac:dyDescent="0.15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</row>
    <row r="421" spans="2:89" ht="13" x14ac:dyDescent="0.15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</row>
    <row r="422" spans="2:89" ht="13" x14ac:dyDescent="0.15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</row>
    <row r="423" spans="2:89" ht="13" x14ac:dyDescent="0.15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</row>
    <row r="424" spans="2:89" ht="13" x14ac:dyDescent="0.15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</row>
    <row r="425" spans="2:89" ht="13" x14ac:dyDescent="0.15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</row>
    <row r="426" spans="2:89" ht="13" x14ac:dyDescent="0.15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</row>
    <row r="427" spans="2:89" ht="13" x14ac:dyDescent="0.15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</row>
    <row r="428" spans="2:89" ht="13" x14ac:dyDescent="0.15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</row>
    <row r="429" spans="2:89" ht="13" x14ac:dyDescent="0.15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</row>
    <row r="430" spans="2:89" ht="13" x14ac:dyDescent="0.15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</row>
    <row r="431" spans="2:89" ht="13" x14ac:dyDescent="0.15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</row>
    <row r="432" spans="2:89" ht="13" x14ac:dyDescent="0.15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</row>
    <row r="433" spans="2:89" ht="13" x14ac:dyDescent="0.15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</row>
    <row r="434" spans="2:89" ht="13" x14ac:dyDescent="0.15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</row>
    <row r="435" spans="2:89" ht="13" x14ac:dyDescent="0.15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</row>
    <row r="436" spans="2:89" ht="13" x14ac:dyDescent="0.15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</row>
    <row r="437" spans="2:89" ht="13" x14ac:dyDescent="0.15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</row>
    <row r="438" spans="2:89" ht="13" x14ac:dyDescent="0.15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</row>
    <row r="439" spans="2:89" ht="13" x14ac:dyDescent="0.15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</row>
    <row r="440" spans="2:89" ht="13" x14ac:dyDescent="0.15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</row>
    <row r="441" spans="2:89" ht="13" x14ac:dyDescent="0.15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</row>
    <row r="442" spans="2:89" ht="13" x14ac:dyDescent="0.15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</row>
    <row r="443" spans="2:89" ht="13" x14ac:dyDescent="0.15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</row>
    <row r="444" spans="2:89" ht="13" x14ac:dyDescent="0.15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</row>
    <row r="445" spans="2:89" ht="13" x14ac:dyDescent="0.15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</row>
    <row r="446" spans="2:89" ht="13" x14ac:dyDescent="0.15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</row>
    <row r="447" spans="2:89" ht="13" x14ac:dyDescent="0.15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</row>
    <row r="448" spans="2:89" ht="13" x14ac:dyDescent="0.15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</row>
    <row r="449" spans="2:89" ht="13" x14ac:dyDescent="0.15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</row>
    <row r="450" spans="2:89" ht="13" x14ac:dyDescent="0.15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</row>
    <row r="451" spans="2:89" ht="13" x14ac:dyDescent="0.15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</row>
    <row r="452" spans="2:89" ht="13" x14ac:dyDescent="0.15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</row>
    <row r="453" spans="2:89" ht="13" x14ac:dyDescent="0.15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</row>
    <row r="454" spans="2:89" ht="13" x14ac:dyDescent="0.15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</row>
    <row r="455" spans="2:89" ht="13" x14ac:dyDescent="0.15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</row>
    <row r="456" spans="2:89" ht="13" x14ac:dyDescent="0.15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</row>
    <row r="457" spans="2:89" ht="13" x14ac:dyDescent="0.15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</row>
    <row r="458" spans="2:89" ht="13" x14ac:dyDescent="0.15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</row>
    <row r="459" spans="2:89" ht="13" x14ac:dyDescent="0.15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</row>
    <row r="460" spans="2:89" ht="13" x14ac:dyDescent="0.15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</row>
    <row r="461" spans="2:89" ht="13" x14ac:dyDescent="0.15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</row>
    <row r="462" spans="2:89" ht="13" x14ac:dyDescent="0.15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</row>
    <row r="463" spans="2:89" ht="13" x14ac:dyDescent="0.15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</row>
    <row r="464" spans="2:89" ht="13" x14ac:dyDescent="0.15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</row>
    <row r="465" spans="2:89" ht="13" x14ac:dyDescent="0.15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</row>
    <row r="466" spans="2:89" ht="13" x14ac:dyDescent="0.15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</row>
    <row r="467" spans="2:89" ht="13" x14ac:dyDescent="0.15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</row>
    <row r="468" spans="2:89" ht="13" x14ac:dyDescent="0.15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</row>
    <row r="469" spans="2:89" ht="13" x14ac:dyDescent="0.15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</row>
    <row r="470" spans="2:89" ht="13" x14ac:dyDescent="0.15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</row>
    <row r="471" spans="2:89" ht="13" x14ac:dyDescent="0.15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</row>
    <row r="472" spans="2:89" ht="13" x14ac:dyDescent="0.15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</row>
    <row r="473" spans="2:89" ht="13" x14ac:dyDescent="0.15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</row>
    <row r="474" spans="2:89" ht="13" x14ac:dyDescent="0.15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</row>
    <row r="475" spans="2:89" ht="13" x14ac:dyDescent="0.15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</row>
    <row r="476" spans="2:89" ht="13" x14ac:dyDescent="0.15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</row>
    <row r="477" spans="2:89" ht="13" x14ac:dyDescent="0.15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</row>
    <row r="478" spans="2:89" ht="13" x14ac:dyDescent="0.15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</row>
    <row r="479" spans="2:89" ht="13" x14ac:dyDescent="0.15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</row>
    <row r="480" spans="2:89" ht="13" x14ac:dyDescent="0.15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</row>
    <row r="481" spans="2:89" ht="13" x14ac:dyDescent="0.15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</row>
    <row r="482" spans="2:89" ht="13" x14ac:dyDescent="0.15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</row>
    <row r="483" spans="2:89" ht="13" x14ac:dyDescent="0.15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</row>
    <row r="484" spans="2:89" ht="13" x14ac:dyDescent="0.15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</row>
    <row r="485" spans="2:89" ht="13" x14ac:dyDescent="0.15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</row>
    <row r="486" spans="2:89" ht="13" x14ac:dyDescent="0.15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</row>
    <row r="487" spans="2:89" ht="13" x14ac:dyDescent="0.15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</row>
    <row r="488" spans="2:89" ht="13" x14ac:dyDescent="0.15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</row>
    <row r="489" spans="2:89" ht="13" x14ac:dyDescent="0.15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</row>
    <row r="490" spans="2:89" ht="13" x14ac:dyDescent="0.15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</row>
    <row r="491" spans="2:89" ht="13" x14ac:dyDescent="0.15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</row>
    <row r="492" spans="2:89" ht="13" x14ac:dyDescent="0.15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</row>
    <row r="493" spans="2:89" ht="13" x14ac:dyDescent="0.15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</row>
    <row r="494" spans="2:89" ht="13" x14ac:dyDescent="0.15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</row>
    <row r="495" spans="2:89" ht="13" x14ac:dyDescent="0.15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</row>
    <row r="496" spans="2:89" ht="13" x14ac:dyDescent="0.15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</row>
    <row r="497" spans="2:89" ht="13" x14ac:dyDescent="0.15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</row>
    <row r="498" spans="2:89" ht="13" x14ac:dyDescent="0.15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</row>
    <row r="499" spans="2:89" ht="13" x14ac:dyDescent="0.15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</row>
    <row r="500" spans="2:89" ht="13" x14ac:dyDescent="0.15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</row>
    <row r="501" spans="2:89" ht="13" x14ac:dyDescent="0.15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</row>
    <row r="502" spans="2:89" ht="13" x14ac:dyDescent="0.15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</row>
    <row r="503" spans="2:89" ht="13" x14ac:dyDescent="0.15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</row>
    <row r="504" spans="2:89" ht="13" x14ac:dyDescent="0.15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</row>
    <row r="505" spans="2:89" ht="13" x14ac:dyDescent="0.15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</row>
    <row r="506" spans="2:89" ht="13" x14ac:dyDescent="0.15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</row>
    <row r="507" spans="2:89" ht="13" x14ac:dyDescent="0.15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</row>
    <row r="508" spans="2:89" ht="13" x14ac:dyDescent="0.15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</row>
    <row r="509" spans="2:89" ht="13" x14ac:dyDescent="0.15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</row>
    <row r="510" spans="2:89" ht="13" x14ac:dyDescent="0.15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</row>
    <row r="511" spans="2:89" ht="13" x14ac:dyDescent="0.15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</row>
    <row r="512" spans="2:89" ht="13" x14ac:dyDescent="0.15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</row>
    <row r="513" spans="2:89" ht="13" x14ac:dyDescent="0.15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</row>
    <row r="514" spans="2:89" ht="13" x14ac:dyDescent="0.1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</row>
    <row r="515" spans="2:89" ht="13" x14ac:dyDescent="0.15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</row>
    <row r="516" spans="2:89" ht="13" x14ac:dyDescent="0.15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</row>
    <row r="517" spans="2:89" ht="13" x14ac:dyDescent="0.15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</row>
    <row r="518" spans="2:89" ht="13" x14ac:dyDescent="0.15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</row>
    <row r="519" spans="2:89" ht="13" x14ac:dyDescent="0.15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</row>
    <row r="520" spans="2:89" ht="13" x14ac:dyDescent="0.15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</row>
    <row r="521" spans="2:89" ht="13" x14ac:dyDescent="0.15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</row>
    <row r="522" spans="2:89" ht="13" x14ac:dyDescent="0.15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</row>
    <row r="523" spans="2:89" ht="13" x14ac:dyDescent="0.15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</row>
    <row r="524" spans="2:89" ht="13" x14ac:dyDescent="0.15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</row>
    <row r="525" spans="2:89" ht="13" x14ac:dyDescent="0.15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</row>
    <row r="526" spans="2:89" ht="13" x14ac:dyDescent="0.15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</row>
    <row r="527" spans="2:89" ht="13" x14ac:dyDescent="0.15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</row>
    <row r="528" spans="2:89" ht="13" x14ac:dyDescent="0.15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</row>
    <row r="529" spans="2:89" ht="13" x14ac:dyDescent="0.15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</row>
    <row r="530" spans="2:89" ht="13" x14ac:dyDescent="0.15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</row>
    <row r="531" spans="2:89" ht="13" x14ac:dyDescent="0.15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</row>
    <row r="532" spans="2:89" ht="13" x14ac:dyDescent="0.15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</row>
    <row r="533" spans="2:89" ht="13" x14ac:dyDescent="0.15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</row>
    <row r="534" spans="2:89" ht="13" x14ac:dyDescent="0.15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</row>
    <row r="535" spans="2:89" ht="13" x14ac:dyDescent="0.15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</row>
    <row r="536" spans="2:89" ht="13" x14ac:dyDescent="0.15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</row>
    <row r="537" spans="2:89" ht="13" x14ac:dyDescent="0.15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</row>
    <row r="538" spans="2:89" ht="13" x14ac:dyDescent="0.15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</row>
    <row r="539" spans="2:89" ht="13" x14ac:dyDescent="0.15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</row>
    <row r="540" spans="2:89" ht="13" x14ac:dyDescent="0.15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</row>
    <row r="541" spans="2:89" ht="13" x14ac:dyDescent="0.15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</row>
    <row r="542" spans="2:89" ht="13" x14ac:dyDescent="0.15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</row>
    <row r="543" spans="2:89" ht="13" x14ac:dyDescent="0.15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</row>
    <row r="544" spans="2:89" ht="13" x14ac:dyDescent="0.15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</row>
    <row r="545" spans="2:89" ht="13" x14ac:dyDescent="0.15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</row>
    <row r="546" spans="2:89" ht="13" x14ac:dyDescent="0.15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</row>
    <row r="547" spans="2:89" ht="13" x14ac:dyDescent="0.15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</row>
    <row r="548" spans="2:89" ht="13" x14ac:dyDescent="0.15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</row>
    <row r="549" spans="2:89" ht="13" x14ac:dyDescent="0.15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</row>
    <row r="550" spans="2:89" ht="13" x14ac:dyDescent="0.15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</row>
    <row r="551" spans="2:89" ht="13" x14ac:dyDescent="0.15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</row>
    <row r="552" spans="2:89" ht="13" x14ac:dyDescent="0.15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</row>
    <row r="553" spans="2:89" ht="13" x14ac:dyDescent="0.15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</row>
    <row r="554" spans="2:89" ht="13" x14ac:dyDescent="0.15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</row>
    <row r="555" spans="2:89" ht="13" x14ac:dyDescent="0.15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</row>
    <row r="556" spans="2:89" ht="13" x14ac:dyDescent="0.15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</row>
    <row r="557" spans="2:89" ht="13" x14ac:dyDescent="0.15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</row>
    <row r="558" spans="2:89" ht="13" x14ac:dyDescent="0.15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</row>
    <row r="559" spans="2:89" ht="13" x14ac:dyDescent="0.15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</row>
    <row r="560" spans="2:89" ht="13" x14ac:dyDescent="0.15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</row>
    <row r="561" spans="2:89" ht="13" x14ac:dyDescent="0.15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</row>
    <row r="562" spans="2:89" ht="13" x14ac:dyDescent="0.15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</row>
    <row r="563" spans="2:89" ht="13" x14ac:dyDescent="0.15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</row>
    <row r="564" spans="2:89" ht="13" x14ac:dyDescent="0.15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</row>
    <row r="565" spans="2:89" ht="13" x14ac:dyDescent="0.15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</row>
    <row r="566" spans="2:89" ht="13" x14ac:dyDescent="0.15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</row>
    <row r="567" spans="2:89" ht="13" x14ac:dyDescent="0.15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</row>
    <row r="568" spans="2:89" ht="13" x14ac:dyDescent="0.15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</row>
    <row r="569" spans="2:89" ht="13" x14ac:dyDescent="0.15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</row>
    <row r="570" spans="2:89" ht="13" x14ac:dyDescent="0.15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</row>
    <row r="571" spans="2:89" ht="13" x14ac:dyDescent="0.15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</row>
    <row r="572" spans="2:89" ht="13" x14ac:dyDescent="0.15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</row>
    <row r="573" spans="2:89" ht="13" x14ac:dyDescent="0.15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</row>
    <row r="574" spans="2:89" ht="13" x14ac:dyDescent="0.15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</row>
    <row r="575" spans="2:89" ht="13" x14ac:dyDescent="0.15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</row>
    <row r="576" spans="2:89" ht="13" x14ac:dyDescent="0.15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</row>
    <row r="577" spans="2:89" ht="13" x14ac:dyDescent="0.15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</row>
    <row r="578" spans="2:89" ht="13" x14ac:dyDescent="0.15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</row>
    <row r="579" spans="2:89" ht="13" x14ac:dyDescent="0.15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</row>
    <row r="580" spans="2:89" ht="13" x14ac:dyDescent="0.15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</row>
    <row r="581" spans="2:89" ht="13" x14ac:dyDescent="0.15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</row>
    <row r="582" spans="2:89" ht="13" x14ac:dyDescent="0.15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</row>
    <row r="583" spans="2:89" ht="13" x14ac:dyDescent="0.15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</row>
    <row r="584" spans="2:89" ht="13" x14ac:dyDescent="0.15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</row>
    <row r="585" spans="2:89" ht="13" x14ac:dyDescent="0.15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</row>
    <row r="586" spans="2:89" ht="13" x14ac:dyDescent="0.15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</row>
    <row r="587" spans="2:89" ht="13" x14ac:dyDescent="0.15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</row>
    <row r="588" spans="2:89" ht="13" x14ac:dyDescent="0.15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</row>
    <row r="589" spans="2:89" ht="13" x14ac:dyDescent="0.15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</row>
    <row r="590" spans="2:89" ht="13" x14ac:dyDescent="0.15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</row>
    <row r="591" spans="2:89" ht="13" x14ac:dyDescent="0.15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</row>
    <row r="592" spans="2:89" ht="13" x14ac:dyDescent="0.15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</row>
    <row r="593" spans="2:89" ht="13" x14ac:dyDescent="0.15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</row>
    <row r="594" spans="2:89" ht="13" x14ac:dyDescent="0.15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</row>
    <row r="595" spans="2:89" ht="13" x14ac:dyDescent="0.15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</row>
    <row r="596" spans="2:89" ht="13" x14ac:dyDescent="0.15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</row>
    <row r="597" spans="2:89" ht="13" x14ac:dyDescent="0.15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</row>
    <row r="598" spans="2:89" ht="13" x14ac:dyDescent="0.15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</row>
    <row r="599" spans="2:89" ht="13" x14ac:dyDescent="0.15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</row>
    <row r="600" spans="2:89" ht="13" x14ac:dyDescent="0.15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</row>
    <row r="601" spans="2:89" ht="13" x14ac:dyDescent="0.15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</row>
    <row r="602" spans="2:89" ht="13" x14ac:dyDescent="0.15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</row>
    <row r="603" spans="2:89" ht="13" x14ac:dyDescent="0.15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</row>
    <row r="604" spans="2:89" ht="13" x14ac:dyDescent="0.15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</row>
    <row r="605" spans="2:89" ht="13" x14ac:dyDescent="0.15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</row>
    <row r="606" spans="2:89" ht="13" x14ac:dyDescent="0.15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</row>
    <row r="607" spans="2:89" ht="13" x14ac:dyDescent="0.15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</row>
    <row r="608" spans="2:89" ht="13" x14ac:dyDescent="0.15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</row>
    <row r="609" spans="2:89" ht="13" x14ac:dyDescent="0.15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</row>
    <row r="610" spans="2:89" ht="13" x14ac:dyDescent="0.15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</row>
    <row r="611" spans="2:89" ht="13" x14ac:dyDescent="0.15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</row>
    <row r="612" spans="2:89" ht="13" x14ac:dyDescent="0.15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</row>
    <row r="613" spans="2:89" ht="13" x14ac:dyDescent="0.15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</row>
    <row r="614" spans="2:89" ht="13" x14ac:dyDescent="0.15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</row>
    <row r="615" spans="2:89" ht="13" x14ac:dyDescent="0.15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</row>
    <row r="616" spans="2:89" ht="13" x14ac:dyDescent="0.15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</row>
    <row r="617" spans="2:89" ht="13" x14ac:dyDescent="0.15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</row>
    <row r="618" spans="2:89" ht="13" x14ac:dyDescent="0.15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</row>
    <row r="619" spans="2:89" ht="13" x14ac:dyDescent="0.15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</row>
    <row r="620" spans="2:89" ht="13" x14ac:dyDescent="0.15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</row>
    <row r="621" spans="2:89" ht="13" x14ac:dyDescent="0.15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</row>
    <row r="622" spans="2:89" ht="13" x14ac:dyDescent="0.15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</row>
    <row r="623" spans="2:89" ht="13" x14ac:dyDescent="0.15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</row>
    <row r="624" spans="2:89" ht="13" x14ac:dyDescent="0.15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</row>
    <row r="625" spans="2:89" ht="13" x14ac:dyDescent="0.15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</row>
    <row r="626" spans="2:89" ht="13" x14ac:dyDescent="0.15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</row>
    <row r="627" spans="2:89" ht="13" x14ac:dyDescent="0.15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</row>
    <row r="628" spans="2:89" ht="13" x14ac:dyDescent="0.15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</row>
    <row r="629" spans="2:89" ht="13" x14ac:dyDescent="0.15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</row>
    <row r="630" spans="2:89" ht="13" x14ac:dyDescent="0.15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</row>
    <row r="631" spans="2:89" ht="13" x14ac:dyDescent="0.15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</row>
    <row r="632" spans="2:89" ht="13" x14ac:dyDescent="0.15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</row>
    <row r="633" spans="2:89" ht="13" x14ac:dyDescent="0.15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</row>
    <row r="634" spans="2:89" ht="13" x14ac:dyDescent="0.15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</row>
    <row r="635" spans="2:89" ht="13" x14ac:dyDescent="0.15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</row>
    <row r="636" spans="2:89" ht="13" x14ac:dyDescent="0.15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</row>
    <row r="637" spans="2:89" ht="13" x14ac:dyDescent="0.15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</row>
    <row r="638" spans="2:89" ht="13" x14ac:dyDescent="0.15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</row>
    <row r="639" spans="2:89" ht="13" x14ac:dyDescent="0.15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</row>
    <row r="640" spans="2:89" ht="13" x14ac:dyDescent="0.15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</row>
    <row r="641" spans="2:89" ht="13" x14ac:dyDescent="0.15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</row>
    <row r="642" spans="2:89" ht="13" x14ac:dyDescent="0.15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</row>
    <row r="643" spans="2:89" ht="13" x14ac:dyDescent="0.15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</row>
    <row r="644" spans="2:89" ht="13" x14ac:dyDescent="0.15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</row>
    <row r="645" spans="2:89" ht="13" x14ac:dyDescent="0.15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</row>
    <row r="646" spans="2:89" ht="13" x14ac:dyDescent="0.15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</row>
    <row r="647" spans="2:89" ht="13" x14ac:dyDescent="0.15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</row>
    <row r="648" spans="2:89" ht="13" x14ac:dyDescent="0.15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</row>
    <row r="649" spans="2:89" ht="13" x14ac:dyDescent="0.15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</row>
    <row r="650" spans="2:89" ht="13" x14ac:dyDescent="0.15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</row>
    <row r="651" spans="2:89" ht="13" x14ac:dyDescent="0.15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</row>
    <row r="652" spans="2:89" ht="13" x14ac:dyDescent="0.15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</row>
    <row r="653" spans="2:89" ht="13" x14ac:dyDescent="0.15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</row>
    <row r="654" spans="2:89" ht="13" x14ac:dyDescent="0.15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</row>
    <row r="655" spans="2:89" ht="13" x14ac:dyDescent="0.15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</row>
    <row r="656" spans="2:89" ht="13" x14ac:dyDescent="0.15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</row>
    <row r="657" spans="2:89" ht="13" x14ac:dyDescent="0.15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</row>
    <row r="658" spans="2:89" ht="13" x14ac:dyDescent="0.15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</row>
    <row r="659" spans="2:89" ht="13" x14ac:dyDescent="0.15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</row>
    <row r="660" spans="2:89" ht="13" x14ac:dyDescent="0.15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</row>
    <row r="661" spans="2:89" ht="13" x14ac:dyDescent="0.15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</row>
    <row r="662" spans="2:89" ht="13" x14ac:dyDescent="0.15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</row>
    <row r="663" spans="2:89" ht="13" x14ac:dyDescent="0.15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</row>
    <row r="664" spans="2:89" ht="13" x14ac:dyDescent="0.15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</row>
    <row r="665" spans="2:89" ht="13" x14ac:dyDescent="0.15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</row>
    <row r="666" spans="2:89" ht="13" x14ac:dyDescent="0.15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</row>
    <row r="667" spans="2:89" ht="13" x14ac:dyDescent="0.15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</row>
    <row r="668" spans="2:89" ht="13" x14ac:dyDescent="0.15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</row>
    <row r="669" spans="2:89" ht="13" x14ac:dyDescent="0.15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</row>
    <row r="670" spans="2:89" ht="13" x14ac:dyDescent="0.15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</row>
    <row r="671" spans="2:89" ht="13" x14ac:dyDescent="0.15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</row>
    <row r="672" spans="2:89" ht="13" x14ac:dyDescent="0.15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</row>
    <row r="673" spans="2:89" ht="13" x14ac:dyDescent="0.15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</row>
    <row r="674" spans="2:89" ht="13" x14ac:dyDescent="0.15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</row>
    <row r="675" spans="2:89" ht="13" x14ac:dyDescent="0.15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</row>
    <row r="676" spans="2:89" ht="13" x14ac:dyDescent="0.15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</row>
    <row r="677" spans="2:89" ht="13" x14ac:dyDescent="0.15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</row>
    <row r="678" spans="2:89" ht="13" x14ac:dyDescent="0.15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</row>
    <row r="679" spans="2:89" ht="13" x14ac:dyDescent="0.15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</row>
    <row r="680" spans="2:89" ht="13" x14ac:dyDescent="0.15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</row>
    <row r="681" spans="2:89" ht="13" x14ac:dyDescent="0.15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</row>
    <row r="682" spans="2:89" ht="13" x14ac:dyDescent="0.15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</row>
    <row r="683" spans="2:89" ht="13" x14ac:dyDescent="0.15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</row>
    <row r="684" spans="2:89" ht="13" x14ac:dyDescent="0.15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</row>
    <row r="685" spans="2:89" ht="13" x14ac:dyDescent="0.15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</row>
    <row r="686" spans="2:89" ht="13" x14ac:dyDescent="0.15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</row>
    <row r="687" spans="2:89" ht="13" x14ac:dyDescent="0.15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</row>
    <row r="688" spans="2:89" ht="13" x14ac:dyDescent="0.15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</row>
    <row r="689" spans="2:89" ht="13" x14ac:dyDescent="0.15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</row>
    <row r="690" spans="2:89" ht="13" x14ac:dyDescent="0.15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</row>
    <row r="691" spans="2:89" ht="13" x14ac:dyDescent="0.15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</row>
    <row r="692" spans="2:89" ht="13" x14ac:dyDescent="0.15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</row>
    <row r="693" spans="2:89" ht="13" x14ac:dyDescent="0.15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</row>
    <row r="694" spans="2:89" ht="13" x14ac:dyDescent="0.15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</row>
    <row r="695" spans="2:89" ht="13" x14ac:dyDescent="0.15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</row>
    <row r="696" spans="2:89" ht="13" x14ac:dyDescent="0.15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</row>
    <row r="697" spans="2:89" ht="13" x14ac:dyDescent="0.15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</row>
    <row r="698" spans="2:89" ht="13" x14ac:dyDescent="0.15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</row>
    <row r="699" spans="2:89" ht="13" x14ac:dyDescent="0.15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</row>
    <row r="700" spans="2:89" ht="13" x14ac:dyDescent="0.15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</row>
    <row r="701" spans="2:89" ht="13" x14ac:dyDescent="0.15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</row>
    <row r="702" spans="2:89" ht="13" x14ac:dyDescent="0.15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</row>
    <row r="703" spans="2:89" ht="13" x14ac:dyDescent="0.15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</row>
    <row r="704" spans="2:89" ht="13" x14ac:dyDescent="0.15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</row>
    <row r="705" spans="2:89" ht="13" x14ac:dyDescent="0.15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</row>
    <row r="706" spans="2:89" ht="13" x14ac:dyDescent="0.15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</row>
    <row r="707" spans="2:89" ht="13" x14ac:dyDescent="0.15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</row>
    <row r="708" spans="2:89" ht="13" x14ac:dyDescent="0.15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</row>
    <row r="709" spans="2:89" ht="13" x14ac:dyDescent="0.15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</row>
    <row r="710" spans="2:89" ht="13" x14ac:dyDescent="0.15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</row>
    <row r="711" spans="2:89" ht="13" x14ac:dyDescent="0.15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</row>
    <row r="712" spans="2:89" ht="13" x14ac:dyDescent="0.15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</row>
    <row r="713" spans="2:89" ht="13" x14ac:dyDescent="0.15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</row>
    <row r="714" spans="2:89" ht="13" x14ac:dyDescent="0.15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</row>
    <row r="715" spans="2:89" ht="13" x14ac:dyDescent="0.15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</row>
    <row r="716" spans="2:89" ht="13" x14ac:dyDescent="0.15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</row>
    <row r="717" spans="2:89" ht="13" x14ac:dyDescent="0.15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</row>
    <row r="718" spans="2:89" ht="13" x14ac:dyDescent="0.15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</row>
    <row r="719" spans="2:89" ht="13" x14ac:dyDescent="0.15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</row>
    <row r="720" spans="2:89" ht="13" x14ac:dyDescent="0.15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</row>
    <row r="721" spans="2:89" ht="13" x14ac:dyDescent="0.15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</row>
    <row r="722" spans="2:89" ht="13" x14ac:dyDescent="0.15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</row>
    <row r="723" spans="2:89" ht="13" x14ac:dyDescent="0.15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</row>
    <row r="724" spans="2:89" ht="13" x14ac:dyDescent="0.15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</row>
    <row r="725" spans="2:89" ht="13" x14ac:dyDescent="0.15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</row>
    <row r="726" spans="2:89" ht="13" x14ac:dyDescent="0.15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</row>
    <row r="727" spans="2:89" ht="13" x14ac:dyDescent="0.15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</row>
    <row r="728" spans="2:89" ht="13" x14ac:dyDescent="0.15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</row>
    <row r="729" spans="2:89" ht="13" x14ac:dyDescent="0.15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</row>
    <row r="730" spans="2:89" ht="13" x14ac:dyDescent="0.15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</row>
    <row r="731" spans="2:89" ht="13" x14ac:dyDescent="0.15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</row>
    <row r="732" spans="2:89" ht="13" x14ac:dyDescent="0.15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</row>
    <row r="733" spans="2:89" ht="13" x14ac:dyDescent="0.15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</row>
    <row r="734" spans="2:89" ht="13" x14ac:dyDescent="0.15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</row>
    <row r="735" spans="2:89" ht="13" x14ac:dyDescent="0.15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</row>
    <row r="736" spans="2:89" ht="13" x14ac:dyDescent="0.15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</row>
    <row r="737" spans="2:89" ht="13" x14ac:dyDescent="0.15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</row>
    <row r="738" spans="2:89" ht="13" x14ac:dyDescent="0.15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</row>
    <row r="739" spans="2:89" ht="13" x14ac:dyDescent="0.15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</row>
    <row r="740" spans="2:89" ht="13" x14ac:dyDescent="0.15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</row>
    <row r="741" spans="2:89" ht="13" x14ac:dyDescent="0.15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</row>
    <row r="742" spans="2:89" ht="13" x14ac:dyDescent="0.15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</row>
    <row r="743" spans="2:89" ht="13" x14ac:dyDescent="0.15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</row>
    <row r="744" spans="2:89" ht="13" x14ac:dyDescent="0.15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</row>
    <row r="745" spans="2:89" ht="13" x14ac:dyDescent="0.15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</row>
    <row r="746" spans="2:89" ht="13" x14ac:dyDescent="0.15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</row>
    <row r="747" spans="2:89" ht="13" x14ac:dyDescent="0.15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</row>
    <row r="748" spans="2:89" ht="13" x14ac:dyDescent="0.15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</row>
    <row r="749" spans="2:89" ht="13" x14ac:dyDescent="0.15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</row>
    <row r="750" spans="2:89" ht="13" x14ac:dyDescent="0.15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</row>
    <row r="751" spans="2:89" ht="13" x14ac:dyDescent="0.15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</row>
    <row r="752" spans="2:89" ht="13" x14ac:dyDescent="0.15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</row>
    <row r="753" spans="2:89" ht="13" x14ac:dyDescent="0.15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</row>
    <row r="754" spans="2:89" ht="13" x14ac:dyDescent="0.15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</row>
    <row r="755" spans="2:89" ht="13" x14ac:dyDescent="0.15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</row>
    <row r="756" spans="2:89" ht="13" x14ac:dyDescent="0.15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</row>
    <row r="757" spans="2:89" ht="13" x14ac:dyDescent="0.15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</row>
    <row r="758" spans="2:89" ht="13" x14ac:dyDescent="0.15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</row>
    <row r="759" spans="2:89" ht="13" x14ac:dyDescent="0.15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</row>
    <row r="760" spans="2:89" ht="13" x14ac:dyDescent="0.15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</row>
    <row r="761" spans="2:89" ht="13" x14ac:dyDescent="0.15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</row>
    <row r="762" spans="2:89" ht="13" x14ac:dyDescent="0.15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</row>
    <row r="763" spans="2:89" ht="13" x14ac:dyDescent="0.15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</row>
    <row r="764" spans="2:89" ht="13" x14ac:dyDescent="0.15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</row>
    <row r="765" spans="2:89" ht="13" x14ac:dyDescent="0.15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</row>
    <row r="766" spans="2:89" ht="13" x14ac:dyDescent="0.15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</row>
    <row r="767" spans="2:89" ht="13" x14ac:dyDescent="0.15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</row>
    <row r="768" spans="2:89" ht="13" x14ac:dyDescent="0.15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</row>
    <row r="769" spans="2:89" ht="13" x14ac:dyDescent="0.15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</row>
    <row r="770" spans="2:89" ht="13" x14ac:dyDescent="0.15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</row>
    <row r="771" spans="2:89" ht="13" x14ac:dyDescent="0.15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</row>
    <row r="772" spans="2:89" ht="13" x14ac:dyDescent="0.15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</row>
    <row r="773" spans="2:89" ht="13" x14ac:dyDescent="0.15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</row>
    <row r="774" spans="2:89" ht="13" x14ac:dyDescent="0.15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</row>
    <row r="775" spans="2:89" ht="13" x14ac:dyDescent="0.15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</row>
    <row r="776" spans="2:89" ht="13" x14ac:dyDescent="0.15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</row>
    <row r="777" spans="2:89" ht="13" x14ac:dyDescent="0.15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</row>
    <row r="778" spans="2:89" ht="13" x14ac:dyDescent="0.15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</row>
    <row r="779" spans="2:89" ht="13" x14ac:dyDescent="0.15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</row>
    <row r="780" spans="2:89" ht="13" x14ac:dyDescent="0.15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</row>
    <row r="781" spans="2:89" ht="13" x14ac:dyDescent="0.15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</row>
    <row r="782" spans="2:89" ht="13" x14ac:dyDescent="0.15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</row>
    <row r="783" spans="2:89" ht="13" x14ac:dyDescent="0.15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</row>
    <row r="784" spans="2:89" ht="13" x14ac:dyDescent="0.15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</row>
    <row r="785" spans="2:89" ht="13" x14ac:dyDescent="0.15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</row>
    <row r="786" spans="2:89" ht="13" x14ac:dyDescent="0.15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</row>
    <row r="787" spans="2:89" ht="13" x14ac:dyDescent="0.15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</row>
    <row r="788" spans="2:89" ht="13" x14ac:dyDescent="0.15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</row>
    <row r="789" spans="2:89" ht="13" x14ac:dyDescent="0.15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</row>
    <row r="790" spans="2:89" ht="13" x14ac:dyDescent="0.15">
      <c r="B790" s="3"/>
      <c r="C790" s="3"/>
      <c r="D790" s="3"/>
      <c r="E790" s="3"/>
      <c r="F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</row>
    <row r="791" spans="2:89" ht="13" x14ac:dyDescent="0.15">
      <c r="B791" s="3"/>
      <c r="C791" s="3"/>
      <c r="D791" s="3"/>
      <c r="E791" s="3"/>
      <c r="F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</row>
    <row r="792" spans="2:89" ht="13" x14ac:dyDescent="0.15">
      <c r="B792" s="3"/>
      <c r="C792" s="3"/>
      <c r="D792" s="3"/>
      <c r="E792" s="3"/>
      <c r="F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</row>
    <row r="793" spans="2:89" ht="13" x14ac:dyDescent="0.15">
      <c r="B793" s="3"/>
      <c r="C793" s="3"/>
      <c r="D793" s="3"/>
      <c r="E793" s="3"/>
      <c r="F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</row>
    <row r="794" spans="2:89" ht="13" x14ac:dyDescent="0.15">
      <c r="B794" s="3"/>
      <c r="C794" s="3"/>
      <c r="D794" s="3"/>
      <c r="E794" s="3"/>
      <c r="F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</row>
    <row r="795" spans="2:89" ht="13" x14ac:dyDescent="0.15">
      <c r="B795" s="3"/>
      <c r="C795" s="3"/>
      <c r="D795" s="3"/>
      <c r="E795" s="3"/>
      <c r="F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</row>
    <row r="796" spans="2:89" ht="13" x14ac:dyDescent="0.15">
      <c r="B796" s="3"/>
      <c r="C796" s="3"/>
      <c r="D796" s="3"/>
      <c r="E796" s="3"/>
      <c r="F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</row>
    <row r="797" spans="2:89" ht="13" x14ac:dyDescent="0.15">
      <c r="B797" s="3"/>
      <c r="C797" s="3"/>
      <c r="D797" s="3"/>
      <c r="E797" s="3"/>
      <c r="F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</row>
    <row r="798" spans="2:89" ht="13" x14ac:dyDescent="0.15">
      <c r="B798" s="3"/>
      <c r="C798" s="3"/>
      <c r="D798" s="3"/>
      <c r="E798" s="3"/>
      <c r="F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</row>
    <row r="799" spans="2:89" ht="13" x14ac:dyDescent="0.15">
      <c r="B799" s="3"/>
      <c r="C799" s="3"/>
      <c r="D799" s="3"/>
      <c r="E799" s="3"/>
      <c r="F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</row>
    <row r="800" spans="2:89" ht="13" x14ac:dyDescent="0.15">
      <c r="B800" s="3"/>
      <c r="C800" s="3"/>
      <c r="D800" s="3"/>
      <c r="E800" s="3"/>
      <c r="F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</row>
    <row r="801" spans="2:89" ht="13" x14ac:dyDescent="0.15">
      <c r="B801" s="3"/>
      <c r="C801" s="3"/>
      <c r="D801" s="3"/>
      <c r="E801" s="3"/>
      <c r="F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</row>
    <row r="802" spans="2:89" ht="13" x14ac:dyDescent="0.15">
      <c r="B802" s="3"/>
      <c r="C802" s="3"/>
      <c r="D802" s="3"/>
      <c r="E802" s="3"/>
      <c r="F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</row>
    <row r="803" spans="2:89" ht="13" x14ac:dyDescent="0.15">
      <c r="B803" s="3"/>
      <c r="C803" s="3"/>
      <c r="D803" s="3"/>
      <c r="E803" s="3"/>
      <c r="F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</row>
    <row r="804" spans="2:89" ht="13" x14ac:dyDescent="0.15">
      <c r="B804" s="3"/>
      <c r="C804" s="3"/>
      <c r="D804" s="3"/>
      <c r="E804" s="3"/>
      <c r="F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</row>
    <row r="805" spans="2:89" ht="13" x14ac:dyDescent="0.15">
      <c r="B805" s="3"/>
      <c r="C805" s="3"/>
      <c r="D805" s="3"/>
      <c r="E805" s="3"/>
      <c r="F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</row>
    <row r="806" spans="2:89" ht="13" x14ac:dyDescent="0.15">
      <c r="B806" s="3"/>
      <c r="C806" s="3"/>
      <c r="D806" s="3"/>
      <c r="E806" s="3"/>
      <c r="F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</row>
    <row r="807" spans="2:89" ht="13" x14ac:dyDescent="0.15">
      <c r="B807" s="3"/>
      <c r="C807" s="3"/>
      <c r="D807" s="3"/>
      <c r="E807" s="3"/>
      <c r="F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</row>
    <row r="808" spans="2:89" ht="13" x14ac:dyDescent="0.15">
      <c r="B808" s="3"/>
      <c r="C808" s="3"/>
      <c r="D808" s="3"/>
      <c r="E808" s="3"/>
      <c r="F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</row>
    <row r="809" spans="2:89" ht="13" x14ac:dyDescent="0.15">
      <c r="B809" s="3"/>
      <c r="C809" s="3"/>
      <c r="D809" s="3"/>
      <c r="E809" s="3"/>
      <c r="F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</row>
    <row r="810" spans="2:89" ht="13" x14ac:dyDescent="0.15">
      <c r="B810" s="3"/>
      <c r="C810" s="3"/>
      <c r="D810" s="3"/>
      <c r="E810" s="3"/>
      <c r="F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</row>
    <row r="811" spans="2:89" ht="13" x14ac:dyDescent="0.15">
      <c r="B811" s="3"/>
      <c r="C811" s="3"/>
      <c r="D811" s="3"/>
      <c r="E811" s="3"/>
      <c r="F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</row>
    <row r="812" spans="2:89" ht="13" x14ac:dyDescent="0.15">
      <c r="B812" s="3"/>
      <c r="C812" s="3"/>
      <c r="D812" s="3"/>
      <c r="E812" s="3"/>
      <c r="F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</row>
    <row r="813" spans="2:89" ht="13" x14ac:dyDescent="0.15">
      <c r="B813" s="3"/>
      <c r="C813" s="3"/>
      <c r="D813" s="3"/>
      <c r="E813" s="3"/>
      <c r="F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</row>
    <row r="814" spans="2:89" ht="13" x14ac:dyDescent="0.15">
      <c r="B814" s="3"/>
      <c r="C814" s="3"/>
      <c r="D814" s="3"/>
      <c r="E814" s="3"/>
      <c r="F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</row>
    <row r="815" spans="2:89" ht="13" x14ac:dyDescent="0.15">
      <c r="B815" s="3"/>
      <c r="C815" s="3"/>
      <c r="D815" s="3"/>
      <c r="E815" s="3"/>
      <c r="F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</row>
    <row r="816" spans="2:89" ht="13" x14ac:dyDescent="0.15">
      <c r="B816" s="3"/>
      <c r="C816" s="3"/>
      <c r="D816" s="3"/>
      <c r="E816" s="3"/>
      <c r="F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</row>
    <row r="817" spans="2:89" ht="13" x14ac:dyDescent="0.15">
      <c r="B817" s="3"/>
      <c r="C817" s="3"/>
      <c r="D817" s="3"/>
      <c r="E817" s="3"/>
      <c r="F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</row>
    <row r="818" spans="2:89" ht="13" x14ac:dyDescent="0.15">
      <c r="B818" s="3"/>
      <c r="C818" s="3"/>
      <c r="D818" s="3"/>
      <c r="E818" s="3"/>
      <c r="F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</row>
    <row r="819" spans="2:89" ht="13" x14ac:dyDescent="0.15">
      <c r="B819" s="3"/>
      <c r="C819" s="3"/>
      <c r="D819" s="3"/>
      <c r="E819" s="3"/>
      <c r="F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</row>
    <row r="820" spans="2:89" ht="13" x14ac:dyDescent="0.15">
      <c r="B820" s="3"/>
      <c r="C820" s="3"/>
      <c r="D820" s="3"/>
      <c r="E820" s="3"/>
      <c r="F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</row>
    <row r="821" spans="2:89" ht="13" x14ac:dyDescent="0.15">
      <c r="B821" s="3"/>
      <c r="C821" s="3"/>
      <c r="D821" s="3"/>
      <c r="E821" s="3"/>
      <c r="F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</row>
    <row r="822" spans="2:89" ht="13" x14ac:dyDescent="0.15">
      <c r="B822" s="3"/>
      <c r="C822" s="3"/>
      <c r="D822" s="3"/>
      <c r="E822" s="3"/>
      <c r="F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</row>
    <row r="823" spans="2:89" ht="13" x14ac:dyDescent="0.15">
      <c r="B823" s="3"/>
      <c r="C823" s="3"/>
      <c r="D823" s="3"/>
      <c r="E823" s="3"/>
      <c r="F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</row>
    <row r="824" spans="2:89" ht="13" x14ac:dyDescent="0.15">
      <c r="B824" s="3"/>
      <c r="C824" s="3"/>
      <c r="D824" s="3"/>
      <c r="E824" s="3"/>
      <c r="F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</row>
    <row r="825" spans="2:89" ht="13" x14ac:dyDescent="0.15">
      <c r="B825" s="3"/>
      <c r="C825" s="3"/>
      <c r="D825" s="3"/>
      <c r="E825" s="3"/>
      <c r="F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</row>
    <row r="826" spans="2:89" ht="13" x14ac:dyDescent="0.15">
      <c r="B826" s="3"/>
      <c r="C826" s="3"/>
      <c r="D826" s="3"/>
      <c r="E826" s="3"/>
      <c r="F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</row>
    <row r="827" spans="2:89" ht="13" x14ac:dyDescent="0.15">
      <c r="B827" s="3"/>
      <c r="C827" s="3"/>
      <c r="D827" s="3"/>
      <c r="E827" s="3"/>
      <c r="F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</row>
    <row r="828" spans="2:89" ht="13" x14ac:dyDescent="0.15">
      <c r="B828" s="3"/>
      <c r="C828" s="3"/>
      <c r="D828" s="3"/>
      <c r="E828" s="3"/>
      <c r="F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</row>
    <row r="829" spans="2:89" ht="13" x14ac:dyDescent="0.15">
      <c r="B829" s="3"/>
      <c r="C829" s="3"/>
      <c r="D829" s="3"/>
      <c r="E829" s="3"/>
      <c r="F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</row>
    <row r="830" spans="2:89" ht="13" x14ac:dyDescent="0.15">
      <c r="B830" s="3"/>
      <c r="C830" s="3"/>
      <c r="D830" s="3"/>
      <c r="E830" s="3"/>
      <c r="F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</row>
    <row r="831" spans="2:89" ht="13" x14ac:dyDescent="0.15">
      <c r="B831" s="3"/>
      <c r="C831" s="3"/>
      <c r="D831" s="3"/>
      <c r="E831" s="3"/>
      <c r="F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</row>
    <row r="832" spans="2:89" ht="13" x14ac:dyDescent="0.15">
      <c r="B832" s="3"/>
      <c r="C832" s="3"/>
      <c r="D832" s="3"/>
      <c r="E832" s="3"/>
      <c r="F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</row>
    <row r="833" spans="2:89" ht="13" x14ac:dyDescent="0.15">
      <c r="B833" s="3"/>
      <c r="C833" s="3"/>
      <c r="D833" s="3"/>
      <c r="E833" s="3"/>
      <c r="F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</row>
    <row r="834" spans="2:89" ht="13" x14ac:dyDescent="0.15">
      <c r="B834" s="3"/>
      <c r="C834" s="3"/>
      <c r="D834" s="3"/>
      <c r="E834" s="3"/>
      <c r="F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</row>
    <row r="835" spans="2:89" ht="13" x14ac:dyDescent="0.15">
      <c r="B835" s="3"/>
      <c r="C835" s="3"/>
      <c r="D835" s="3"/>
      <c r="E835" s="3"/>
      <c r="F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</row>
    <row r="836" spans="2:89" ht="13" x14ac:dyDescent="0.15">
      <c r="B836" s="3"/>
      <c r="C836" s="3"/>
      <c r="D836" s="3"/>
      <c r="E836" s="3"/>
      <c r="F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</row>
    <row r="837" spans="2:89" ht="13" x14ac:dyDescent="0.15">
      <c r="B837" s="3"/>
      <c r="C837" s="3"/>
      <c r="D837" s="3"/>
      <c r="E837" s="3"/>
      <c r="F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</row>
    <row r="838" spans="2:89" ht="13" x14ac:dyDescent="0.15">
      <c r="B838" s="3"/>
      <c r="C838" s="3"/>
      <c r="D838" s="3"/>
      <c r="E838" s="3"/>
      <c r="F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</row>
    <row r="839" spans="2:89" ht="13" x14ac:dyDescent="0.15">
      <c r="B839" s="3"/>
      <c r="C839" s="3"/>
      <c r="D839" s="3"/>
      <c r="E839" s="3"/>
      <c r="F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</row>
    <row r="840" spans="2:89" ht="13" x14ac:dyDescent="0.15">
      <c r="B840" s="3"/>
      <c r="C840" s="3"/>
      <c r="D840" s="3"/>
      <c r="E840" s="3"/>
      <c r="F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</row>
    <row r="841" spans="2:89" ht="13" x14ac:dyDescent="0.15">
      <c r="B841" s="3"/>
      <c r="C841" s="3"/>
      <c r="D841" s="3"/>
      <c r="E841" s="3"/>
      <c r="F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</row>
    <row r="842" spans="2:89" ht="13" x14ac:dyDescent="0.15">
      <c r="B842" s="3"/>
      <c r="C842" s="3"/>
      <c r="D842" s="3"/>
      <c r="E842" s="3"/>
      <c r="F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</row>
    <row r="843" spans="2:89" ht="13" x14ac:dyDescent="0.15">
      <c r="B843" s="3"/>
      <c r="C843" s="3"/>
      <c r="D843" s="3"/>
      <c r="E843" s="3"/>
      <c r="F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</row>
    <row r="844" spans="2:89" ht="13" x14ac:dyDescent="0.15">
      <c r="B844" s="3"/>
      <c r="C844" s="3"/>
      <c r="D844" s="3"/>
      <c r="E844" s="3"/>
      <c r="F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</row>
    <row r="845" spans="2:89" ht="13" x14ac:dyDescent="0.15">
      <c r="B845" s="3"/>
      <c r="C845" s="3"/>
      <c r="D845" s="3"/>
      <c r="E845" s="3"/>
      <c r="F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</row>
    <row r="846" spans="2:89" ht="13" x14ac:dyDescent="0.15">
      <c r="B846" s="3"/>
      <c r="C846" s="3"/>
      <c r="D846" s="3"/>
      <c r="E846" s="3"/>
      <c r="F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</row>
    <row r="847" spans="2:89" ht="13" x14ac:dyDescent="0.15">
      <c r="B847" s="3"/>
      <c r="C847" s="3"/>
      <c r="D847" s="3"/>
      <c r="E847" s="3"/>
      <c r="F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</row>
    <row r="848" spans="2:89" ht="13" x14ac:dyDescent="0.15">
      <c r="B848" s="3"/>
      <c r="C848" s="3"/>
      <c r="D848" s="3"/>
      <c r="E848" s="3"/>
      <c r="F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</row>
    <row r="849" spans="2:89" ht="13" x14ac:dyDescent="0.15">
      <c r="B849" s="3"/>
      <c r="C849" s="3"/>
      <c r="D849" s="3"/>
      <c r="E849" s="3"/>
      <c r="F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</row>
    <row r="850" spans="2:89" ht="13" x14ac:dyDescent="0.15">
      <c r="B850" s="3"/>
      <c r="C850" s="3"/>
      <c r="D850" s="3"/>
      <c r="E850" s="3"/>
      <c r="F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</row>
    <row r="851" spans="2:89" ht="13" x14ac:dyDescent="0.15">
      <c r="B851" s="3"/>
      <c r="C851" s="3"/>
      <c r="D851" s="3"/>
      <c r="E851" s="3"/>
      <c r="F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</row>
    <row r="852" spans="2:89" ht="13" x14ac:dyDescent="0.15">
      <c r="B852" s="3"/>
      <c r="C852" s="3"/>
      <c r="D852" s="3"/>
      <c r="E852" s="3"/>
      <c r="F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</row>
    <row r="853" spans="2:89" ht="13" x14ac:dyDescent="0.15">
      <c r="B853" s="3"/>
      <c r="C853" s="3"/>
      <c r="D853" s="3"/>
      <c r="E853" s="3"/>
      <c r="F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</row>
    <row r="854" spans="2:89" ht="13" x14ac:dyDescent="0.15">
      <c r="B854" s="3"/>
      <c r="C854" s="3"/>
      <c r="D854" s="3"/>
      <c r="E854" s="3"/>
      <c r="F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</row>
    <row r="855" spans="2:89" ht="13" x14ac:dyDescent="0.15">
      <c r="B855" s="3"/>
      <c r="C855" s="3"/>
      <c r="D855" s="3"/>
      <c r="E855" s="3"/>
      <c r="F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</row>
    <row r="856" spans="2:89" ht="13" x14ac:dyDescent="0.15">
      <c r="B856" s="3"/>
      <c r="C856" s="3"/>
      <c r="D856" s="3"/>
      <c r="E856" s="3"/>
      <c r="F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</row>
    <row r="857" spans="2:89" ht="13" x14ac:dyDescent="0.15">
      <c r="B857" s="3"/>
      <c r="C857" s="3"/>
      <c r="D857" s="3"/>
      <c r="E857" s="3"/>
      <c r="F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</row>
    <row r="858" spans="2:89" ht="13" x14ac:dyDescent="0.15">
      <c r="B858" s="3"/>
      <c r="C858" s="3"/>
      <c r="D858" s="3"/>
      <c r="E858" s="3"/>
      <c r="F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</row>
    <row r="859" spans="2:89" ht="13" x14ac:dyDescent="0.15">
      <c r="B859" s="3"/>
      <c r="C859" s="3"/>
      <c r="D859" s="3"/>
      <c r="E859" s="3"/>
      <c r="F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</row>
    <row r="860" spans="2:89" ht="13" x14ac:dyDescent="0.15">
      <c r="B860" s="3"/>
      <c r="C860" s="3"/>
      <c r="D860" s="3"/>
      <c r="E860" s="3"/>
      <c r="F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</row>
    <row r="861" spans="2:89" ht="13" x14ac:dyDescent="0.15">
      <c r="B861" s="3"/>
      <c r="C861" s="3"/>
      <c r="D861" s="3"/>
      <c r="E861" s="3"/>
      <c r="F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</row>
    <row r="862" spans="2:89" ht="13" x14ac:dyDescent="0.15">
      <c r="B862" s="3"/>
      <c r="C862" s="3"/>
      <c r="D862" s="3"/>
      <c r="E862" s="3"/>
      <c r="F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</row>
    <row r="863" spans="2:89" ht="13" x14ac:dyDescent="0.15">
      <c r="B863" s="3"/>
      <c r="C863" s="3"/>
      <c r="D863" s="3"/>
      <c r="E863" s="3"/>
      <c r="F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</row>
    <row r="864" spans="2:89" ht="13" x14ac:dyDescent="0.15">
      <c r="B864" s="3"/>
      <c r="C864" s="3"/>
      <c r="D864" s="3"/>
      <c r="E864" s="3"/>
      <c r="F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</row>
    <row r="865" spans="2:89" ht="13" x14ac:dyDescent="0.15">
      <c r="B865" s="3"/>
      <c r="C865" s="3"/>
      <c r="D865" s="3"/>
      <c r="E865" s="3"/>
      <c r="F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</row>
    <row r="866" spans="2:89" ht="13" x14ac:dyDescent="0.15">
      <c r="B866" s="3"/>
      <c r="C866" s="3"/>
      <c r="D866" s="3"/>
      <c r="E866" s="3"/>
      <c r="F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</row>
    <row r="867" spans="2:89" ht="13" x14ac:dyDescent="0.15">
      <c r="B867" s="3"/>
      <c r="C867" s="3"/>
      <c r="D867" s="3"/>
      <c r="E867" s="3"/>
      <c r="F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</row>
    <row r="868" spans="2:89" ht="13" x14ac:dyDescent="0.15">
      <c r="B868" s="3"/>
      <c r="C868" s="3"/>
      <c r="D868" s="3"/>
      <c r="E868" s="3"/>
      <c r="F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</row>
    <row r="869" spans="2:89" ht="13" x14ac:dyDescent="0.15">
      <c r="B869" s="3"/>
      <c r="C869" s="3"/>
      <c r="D869" s="3"/>
      <c r="E869" s="3"/>
      <c r="F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</row>
    <row r="870" spans="2:89" ht="13" x14ac:dyDescent="0.15">
      <c r="B870" s="3"/>
      <c r="C870" s="3"/>
      <c r="D870" s="3"/>
      <c r="E870" s="3"/>
      <c r="F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</row>
    <row r="871" spans="2:89" ht="13" x14ac:dyDescent="0.15">
      <c r="B871" s="3"/>
      <c r="C871" s="3"/>
      <c r="D871" s="3"/>
      <c r="E871" s="3"/>
      <c r="F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</row>
    <row r="872" spans="2:89" ht="13" x14ac:dyDescent="0.15">
      <c r="B872" s="3"/>
      <c r="C872" s="3"/>
      <c r="D872" s="3"/>
      <c r="E872" s="3"/>
      <c r="F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</row>
    <row r="873" spans="2:89" ht="13" x14ac:dyDescent="0.15">
      <c r="B873" s="3"/>
      <c r="C873" s="3"/>
      <c r="D873" s="3"/>
      <c r="E873" s="3"/>
      <c r="F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</row>
    <row r="874" spans="2:89" ht="13" x14ac:dyDescent="0.15">
      <c r="B874" s="3"/>
      <c r="C874" s="3"/>
      <c r="D874" s="3"/>
      <c r="E874" s="3"/>
      <c r="F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</row>
    <row r="875" spans="2:89" ht="13" x14ac:dyDescent="0.15">
      <c r="B875" s="3"/>
      <c r="C875" s="3"/>
      <c r="D875" s="3"/>
      <c r="E875" s="3"/>
      <c r="F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</row>
    <row r="876" spans="2:89" ht="13" x14ac:dyDescent="0.15">
      <c r="B876" s="3"/>
      <c r="C876" s="3"/>
      <c r="D876" s="3"/>
      <c r="E876" s="3"/>
      <c r="F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</row>
    <row r="877" spans="2:89" ht="13" x14ac:dyDescent="0.15">
      <c r="B877" s="3"/>
      <c r="C877" s="3"/>
      <c r="D877" s="3"/>
      <c r="E877" s="3"/>
      <c r="F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</row>
    <row r="878" spans="2:89" ht="13" x14ac:dyDescent="0.15">
      <c r="B878" s="3"/>
      <c r="C878" s="3"/>
      <c r="D878" s="3"/>
      <c r="E878" s="3"/>
      <c r="F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</row>
    <row r="879" spans="2:89" ht="13" x14ac:dyDescent="0.15">
      <c r="B879" s="3"/>
      <c r="C879" s="3"/>
      <c r="D879" s="3"/>
      <c r="E879" s="3"/>
      <c r="F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</row>
    <row r="880" spans="2:89" ht="13" x14ac:dyDescent="0.15">
      <c r="B880" s="3"/>
      <c r="C880" s="3"/>
      <c r="D880" s="3"/>
      <c r="E880" s="3"/>
      <c r="F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</row>
    <row r="881" spans="2:89" ht="13" x14ac:dyDescent="0.15">
      <c r="B881" s="3"/>
      <c r="C881" s="3"/>
      <c r="D881" s="3"/>
      <c r="E881" s="3"/>
      <c r="F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</row>
    <row r="882" spans="2:89" ht="13" x14ac:dyDescent="0.15">
      <c r="B882" s="3"/>
      <c r="C882" s="3"/>
      <c r="D882" s="3"/>
      <c r="E882" s="3"/>
      <c r="F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</row>
    <row r="883" spans="2:89" ht="13" x14ac:dyDescent="0.15">
      <c r="B883" s="3"/>
      <c r="C883" s="3"/>
      <c r="D883" s="3"/>
      <c r="E883" s="3"/>
      <c r="F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</row>
    <row r="884" spans="2:89" ht="13" x14ac:dyDescent="0.15">
      <c r="B884" s="3"/>
      <c r="C884" s="3"/>
      <c r="D884" s="3"/>
      <c r="E884" s="3"/>
      <c r="F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</row>
    <row r="885" spans="2:89" ht="13" x14ac:dyDescent="0.15">
      <c r="B885" s="3"/>
      <c r="C885" s="3"/>
      <c r="D885" s="3"/>
      <c r="E885" s="3"/>
      <c r="F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</row>
    <row r="886" spans="2:89" ht="13" x14ac:dyDescent="0.15">
      <c r="B886" s="3"/>
      <c r="C886" s="3"/>
      <c r="D886" s="3"/>
      <c r="E886" s="3"/>
      <c r="F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</row>
    <row r="887" spans="2:89" ht="13" x14ac:dyDescent="0.15">
      <c r="B887" s="3"/>
      <c r="C887" s="3"/>
      <c r="D887" s="3"/>
      <c r="E887" s="3"/>
      <c r="F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</row>
    <row r="888" spans="2:89" ht="13" x14ac:dyDescent="0.15">
      <c r="B888" s="3"/>
      <c r="C888" s="3"/>
      <c r="D888" s="3"/>
      <c r="E888" s="3"/>
      <c r="F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</row>
    <row r="889" spans="2:89" ht="13" x14ac:dyDescent="0.15">
      <c r="B889" s="3"/>
      <c r="C889" s="3"/>
      <c r="D889" s="3"/>
      <c r="E889" s="3"/>
      <c r="F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</row>
    <row r="890" spans="2:89" ht="13" x14ac:dyDescent="0.15">
      <c r="B890" s="3"/>
      <c r="C890" s="3"/>
      <c r="D890" s="3"/>
      <c r="E890" s="3"/>
      <c r="F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</row>
    <row r="891" spans="2:89" ht="13" x14ac:dyDescent="0.15">
      <c r="B891" s="3"/>
      <c r="C891" s="3"/>
      <c r="D891" s="3"/>
      <c r="E891" s="3"/>
      <c r="F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</row>
    <row r="892" spans="2:89" ht="13" x14ac:dyDescent="0.15">
      <c r="B892" s="3"/>
      <c r="C892" s="3"/>
      <c r="D892" s="3"/>
      <c r="E892" s="3"/>
      <c r="F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</row>
    <row r="893" spans="2:89" ht="13" x14ac:dyDescent="0.15">
      <c r="B893" s="3"/>
      <c r="C893" s="3"/>
      <c r="D893" s="3"/>
      <c r="E893" s="3"/>
      <c r="F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</row>
    <row r="894" spans="2:89" ht="13" x14ac:dyDescent="0.15">
      <c r="B894" s="3"/>
      <c r="C894" s="3"/>
      <c r="D894" s="3"/>
      <c r="E894" s="3"/>
      <c r="F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</row>
    <row r="895" spans="2:89" ht="13" x14ac:dyDescent="0.15">
      <c r="B895" s="3"/>
      <c r="C895" s="3"/>
      <c r="D895" s="3"/>
      <c r="E895" s="3"/>
      <c r="F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</row>
    <row r="896" spans="2:89" ht="13" x14ac:dyDescent="0.15">
      <c r="B896" s="3"/>
      <c r="C896" s="3"/>
      <c r="D896" s="3"/>
      <c r="E896" s="3"/>
      <c r="F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</row>
    <row r="897" spans="2:89" ht="13" x14ac:dyDescent="0.15">
      <c r="B897" s="3"/>
      <c r="C897" s="3"/>
      <c r="D897" s="3"/>
      <c r="E897" s="3"/>
      <c r="F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</row>
    <row r="898" spans="2:89" ht="13" x14ac:dyDescent="0.15">
      <c r="B898" s="3"/>
      <c r="C898" s="3"/>
      <c r="D898" s="3"/>
      <c r="E898" s="3"/>
      <c r="F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</row>
    <row r="899" spans="2:89" ht="13" x14ac:dyDescent="0.15">
      <c r="B899" s="3"/>
      <c r="C899" s="3"/>
      <c r="D899" s="3"/>
      <c r="E899" s="3"/>
      <c r="F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</row>
    <row r="900" spans="2:89" ht="13" x14ac:dyDescent="0.15">
      <c r="B900" s="3"/>
      <c r="C900" s="3"/>
      <c r="D900" s="3"/>
      <c r="E900" s="3"/>
      <c r="F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</row>
    <row r="901" spans="2:89" ht="13" x14ac:dyDescent="0.15">
      <c r="B901" s="3"/>
      <c r="C901" s="3"/>
      <c r="D901" s="3"/>
      <c r="E901" s="3"/>
      <c r="F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</row>
    <row r="902" spans="2:89" ht="13" x14ac:dyDescent="0.15">
      <c r="B902" s="3"/>
      <c r="C902" s="3"/>
      <c r="D902" s="3"/>
      <c r="E902" s="3"/>
      <c r="F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</row>
    <row r="903" spans="2:89" ht="13" x14ac:dyDescent="0.15">
      <c r="B903" s="3"/>
      <c r="C903" s="3"/>
      <c r="D903" s="3"/>
      <c r="E903" s="3"/>
      <c r="F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</row>
    <row r="904" spans="2:89" ht="13" x14ac:dyDescent="0.15">
      <c r="B904" s="3"/>
      <c r="C904" s="3"/>
      <c r="D904" s="3"/>
      <c r="E904" s="3"/>
      <c r="F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</row>
    <row r="905" spans="2:89" ht="13" x14ac:dyDescent="0.15">
      <c r="B905" s="3"/>
      <c r="C905" s="3"/>
      <c r="D905" s="3"/>
      <c r="E905" s="3"/>
      <c r="F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</row>
    <row r="906" spans="2:89" ht="13" x14ac:dyDescent="0.15">
      <c r="B906" s="3"/>
      <c r="C906" s="3"/>
      <c r="D906" s="3"/>
      <c r="E906" s="3"/>
      <c r="F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</row>
    <row r="907" spans="2:89" ht="13" x14ac:dyDescent="0.15">
      <c r="B907" s="3"/>
      <c r="C907" s="3"/>
      <c r="D907" s="3"/>
      <c r="E907" s="3"/>
      <c r="F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</row>
    <row r="908" spans="2:89" ht="13" x14ac:dyDescent="0.15">
      <c r="B908" s="3"/>
      <c r="C908" s="3"/>
      <c r="D908" s="3"/>
      <c r="E908" s="3"/>
      <c r="F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</row>
    <row r="909" spans="2:89" ht="13" x14ac:dyDescent="0.15">
      <c r="B909" s="3"/>
      <c r="C909" s="3"/>
      <c r="D909" s="3"/>
      <c r="E909" s="3"/>
      <c r="F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</row>
    <row r="910" spans="2:89" ht="13" x14ac:dyDescent="0.15">
      <c r="B910" s="3"/>
      <c r="C910" s="3"/>
      <c r="D910" s="3"/>
      <c r="E910" s="3"/>
      <c r="F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</row>
    <row r="911" spans="2:89" ht="13" x14ac:dyDescent="0.15">
      <c r="B911" s="3"/>
      <c r="C911" s="3"/>
      <c r="D911" s="3"/>
      <c r="E911" s="3"/>
      <c r="F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</row>
    <row r="912" spans="2:89" ht="13" x14ac:dyDescent="0.15">
      <c r="B912" s="3"/>
      <c r="C912" s="3"/>
      <c r="D912" s="3"/>
      <c r="E912" s="3"/>
      <c r="F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</row>
    <row r="913" spans="2:89" ht="13" x14ac:dyDescent="0.15">
      <c r="B913" s="3"/>
      <c r="C913" s="3"/>
      <c r="D913" s="3"/>
      <c r="E913" s="3"/>
      <c r="F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</row>
    <row r="914" spans="2:89" ht="13" x14ac:dyDescent="0.15">
      <c r="B914" s="3"/>
      <c r="C914" s="3"/>
      <c r="D914" s="3"/>
      <c r="E914" s="3"/>
      <c r="F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</row>
    <row r="915" spans="2:89" ht="13" x14ac:dyDescent="0.15">
      <c r="B915" s="3"/>
      <c r="C915" s="3"/>
      <c r="D915" s="3"/>
      <c r="E915" s="3"/>
      <c r="F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</row>
    <row r="916" spans="2:89" ht="13" x14ac:dyDescent="0.15">
      <c r="B916" s="3"/>
      <c r="C916" s="3"/>
      <c r="D916" s="3"/>
      <c r="E916" s="3"/>
      <c r="F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</row>
    <row r="917" spans="2:89" ht="13" x14ac:dyDescent="0.15">
      <c r="B917" s="3"/>
      <c r="C917" s="3"/>
      <c r="D917" s="3"/>
      <c r="E917" s="3"/>
      <c r="F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</row>
    <row r="918" spans="2:89" ht="13" x14ac:dyDescent="0.15">
      <c r="B918" s="3"/>
      <c r="C918" s="3"/>
      <c r="D918" s="3"/>
      <c r="E918" s="3"/>
      <c r="F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</row>
    <row r="919" spans="2:89" ht="13" x14ac:dyDescent="0.15">
      <c r="B919" s="3"/>
      <c r="C919" s="3"/>
      <c r="D919" s="3"/>
      <c r="E919" s="3"/>
      <c r="F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</row>
    <row r="920" spans="2:89" ht="13" x14ac:dyDescent="0.15">
      <c r="B920" s="3"/>
      <c r="C920" s="3"/>
      <c r="D920" s="3"/>
      <c r="E920" s="3"/>
      <c r="F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</row>
    <row r="921" spans="2:89" ht="13" x14ac:dyDescent="0.15">
      <c r="B921" s="3"/>
      <c r="C921" s="3"/>
      <c r="D921" s="3"/>
      <c r="E921" s="3"/>
      <c r="F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</row>
    <row r="922" spans="2:89" ht="13" x14ac:dyDescent="0.15">
      <c r="B922" s="3"/>
      <c r="C922" s="3"/>
      <c r="D922" s="3"/>
      <c r="E922" s="3"/>
      <c r="F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</row>
    <row r="923" spans="2:89" ht="13" x14ac:dyDescent="0.15">
      <c r="B923" s="3"/>
      <c r="C923" s="3"/>
      <c r="D923" s="3"/>
      <c r="E923" s="3"/>
      <c r="F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</row>
    <row r="924" spans="2:89" ht="13" x14ac:dyDescent="0.15">
      <c r="B924" s="3"/>
      <c r="C924" s="3"/>
      <c r="D924" s="3"/>
      <c r="E924" s="3"/>
      <c r="F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</row>
    <row r="925" spans="2:89" ht="13" x14ac:dyDescent="0.15">
      <c r="B925" s="3"/>
      <c r="C925" s="3"/>
      <c r="D925" s="3"/>
      <c r="E925" s="3"/>
      <c r="F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</row>
    <row r="926" spans="2:89" ht="13" x14ac:dyDescent="0.15">
      <c r="B926" s="3"/>
      <c r="C926" s="3"/>
      <c r="D926" s="3"/>
      <c r="E926" s="3"/>
      <c r="F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</row>
    <row r="1001" spans="15:51" ht="15.75" customHeight="1" x14ac:dyDescent="0.15">
      <c r="O1001" s="49" t="s">
        <v>21</v>
      </c>
      <c r="P1001" s="97">
        <f ca="1">SUM(P$8:P$1000)</f>
        <v>2702.083333333333</v>
      </c>
      <c r="Q1001" s="97">
        <f t="shared" ref="Q1001:AY1001" ca="1" si="1">SUM(Q$8:Q$1000)</f>
        <v>2870.833333333333</v>
      </c>
      <c r="R1001" s="97">
        <f t="shared" ca="1" si="1"/>
        <v>2645.833333333333</v>
      </c>
      <c r="S1001" s="97">
        <f t="shared" ca="1" si="1"/>
        <v>2722.9166666666661</v>
      </c>
      <c r="T1001" s="97">
        <f t="shared" ca="1" si="1"/>
        <v>2947.9166666666661</v>
      </c>
      <c r="U1001" s="97">
        <f t="shared" ca="1" si="1"/>
        <v>2779.1666666666665</v>
      </c>
      <c r="V1001" s="97">
        <f t="shared" ca="1" si="1"/>
        <v>2947.9166666666665</v>
      </c>
      <c r="W1001" s="97">
        <f t="shared" ca="1" si="1"/>
        <v>3285.4166666666665</v>
      </c>
      <c r="X1001" s="97">
        <f t="shared" ca="1" si="1"/>
        <v>3172.916666666667</v>
      </c>
      <c r="Y1001" s="97">
        <f t="shared" ca="1" si="1"/>
        <v>3454.166666666667</v>
      </c>
      <c r="Z1001" s="97">
        <f t="shared" ca="1" si="1"/>
        <v>3791.666666666667</v>
      </c>
      <c r="AA1001" s="97">
        <f t="shared" ca="1" si="1"/>
        <v>3960.416666666667</v>
      </c>
      <c r="AB1001" s="97">
        <f t="shared" ca="1" si="1"/>
        <v>4087.5</v>
      </c>
      <c r="AC1001" s="97">
        <f t="shared" ca="1" si="1"/>
        <v>4431.2500000000027</v>
      </c>
      <c r="AD1001" s="97">
        <f t="shared" ca="1" si="1"/>
        <v>3887.5000000000018</v>
      </c>
      <c r="AE1001" s="97">
        <f t="shared" ca="1" si="1"/>
        <v>3706.2500000000009</v>
      </c>
      <c r="AF1001" s="97">
        <f t="shared" ca="1" si="1"/>
        <v>3585.4166666666674</v>
      </c>
      <c r="AG1001" s="97">
        <f t="shared" ca="1" si="1"/>
        <v>3283.3333333333339</v>
      </c>
      <c r="AH1001" s="97">
        <f t="shared" ca="1" si="1"/>
        <v>3283.3333333333344</v>
      </c>
      <c r="AI1001" s="97">
        <f t="shared" ca="1" si="1"/>
        <v>3283.3333333333344</v>
      </c>
      <c r="AJ1001" s="97">
        <f t="shared" ca="1" si="1"/>
        <v>3162.5000000000009</v>
      </c>
      <c r="AK1001" s="97">
        <f t="shared" ca="1" si="1"/>
        <v>3162.5000000000009</v>
      </c>
      <c r="AL1001" s="97">
        <f t="shared" ca="1" si="1"/>
        <v>3162.5000000000009</v>
      </c>
      <c r="AM1001" s="97">
        <f t="shared" ca="1" si="1"/>
        <v>3162.5000000000009</v>
      </c>
      <c r="AN1001" s="97">
        <f t="shared" ca="1" si="1"/>
        <v>3585.4166666666665</v>
      </c>
      <c r="AO1001" s="97">
        <f t="shared" ca="1" si="1"/>
        <v>3943.75</v>
      </c>
      <c r="AP1001" s="97">
        <f t="shared" ca="1" si="1"/>
        <v>4072.916666666667</v>
      </c>
      <c r="AQ1001" s="97">
        <f t="shared" ca="1" si="1"/>
        <v>4654.1666666666633</v>
      </c>
      <c r="AR1001" s="97">
        <f t="shared" ca="1" si="1"/>
        <v>4783.3333333333312</v>
      </c>
      <c r="AS1001" s="97">
        <f t="shared" ca="1" si="1"/>
        <v>4524.9999999999982</v>
      </c>
      <c r="AT1001" s="97">
        <f t="shared" ca="1" si="1"/>
        <v>4654.1666666666661</v>
      </c>
      <c r="AU1001" s="97">
        <f t="shared" ca="1" si="1"/>
        <v>4524.9999999999982</v>
      </c>
      <c r="AV1001" s="97">
        <f t="shared" ca="1" si="1"/>
        <v>4524.9999999999964</v>
      </c>
      <c r="AW1001" s="97">
        <f t="shared" ca="1" si="1"/>
        <v>4524.9999999999964</v>
      </c>
      <c r="AX1001" s="97">
        <f t="shared" ca="1" si="1"/>
        <v>4654.1666666666642</v>
      </c>
      <c r="AY1001" s="97">
        <f t="shared" ca="1" si="1"/>
        <v>4912.4999999999991</v>
      </c>
    </row>
  </sheetData>
  <autoFilter ref="B7:AY122" xr:uid="{00000000-0009-0000-0000-000002000000}">
    <sortState xmlns:xlrd2="http://schemas.microsoft.com/office/spreadsheetml/2017/richdata2" ref="B8:AY122">
      <sortCondition ref="E7:E122"/>
    </sortState>
  </autoFilter>
  <mergeCells count="10">
    <mergeCell ref="B4:N4"/>
    <mergeCell ref="P4:AY4"/>
    <mergeCell ref="B5:D5"/>
    <mergeCell ref="E5:H5"/>
    <mergeCell ref="I5:J5"/>
    <mergeCell ref="K5:L5"/>
    <mergeCell ref="M5:N5"/>
    <mergeCell ref="P5:AA5"/>
    <mergeCell ref="AB5:AM5"/>
    <mergeCell ref="AN5:AY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Sample assumptions</vt:lpstr>
      <vt:lpstr>Assumptions (START HERE)</vt:lpstr>
      <vt:lpstr>Summary output</vt:lpstr>
      <vt:lpstr>Scenario 1</vt:lpstr>
      <vt:lpstr>Scenario 2</vt:lpstr>
      <vt:lpstr>Scenario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Mark Gustaferro</cp:lastModifiedBy>
  <dcterms:created xsi:type="dcterms:W3CDTF">2024-10-17T23:54:08Z</dcterms:created>
  <dcterms:modified xsi:type="dcterms:W3CDTF">2024-11-21T22:48:23Z</dcterms:modified>
</cp:coreProperties>
</file>