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.shortcut-targets-by-id\13k7F6OLZ_8-gXEgZ9J0L3j4KyTMk5mbJ\Stack 3 - Policy Assignment\Investors\PTC Issuance\PTC Workings\Live cases - WIP\"/>
    </mc:Choice>
  </mc:AlternateContent>
  <xr:revisionPtr revIDLastSave="0" documentId="13_ncr:1_{9088E90F-E60A-4A14-8A03-513345F9DA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" sheetId="6" r:id="rId1"/>
    <sheet name="Combo-All Cashflows_Option 2" sheetId="3" r:id="rId2"/>
    <sheet name="Combo-Future Outflows_Option 2" sheetId="5" r:id="rId3"/>
  </sheets>
  <definedNames>
    <definedName name="Nop_Combo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5y2MweZ8A6maY3fgue5mdwGyzaaBLorxPAYC44hcqYI="/>
    </ext>
  </extLst>
</workbook>
</file>

<file path=xl/calcChain.xml><?xml version="1.0" encoding="utf-8"?>
<calcChain xmlns="http://schemas.openxmlformats.org/spreadsheetml/2006/main">
  <c r="C8" i="6" l="1"/>
  <c r="C7" i="6"/>
  <c r="C6" i="6"/>
  <c r="C5" i="6"/>
  <c r="C9" i="6"/>
  <c r="C4" i="6"/>
  <c r="R5" i="3"/>
  <c r="R6" i="3" s="1"/>
  <c r="P3" i="3"/>
  <c r="C2" i="6" s="1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3" i="3"/>
  <c r="T3" i="3" s="1"/>
  <c r="T5" i="3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1" i="5"/>
  <c r="C3" i="6" s="1"/>
  <c r="O1" i="5"/>
  <c r="N1" i="5"/>
  <c r="M1" i="5"/>
  <c r="L1" i="5"/>
  <c r="K1" i="5"/>
  <c r="J1" i="5"/>
  <c r="I1" i="5"/>
  <c r="H1" i="5"/>
  <c r="G1" i="5"/>
  <c r="F1" i="5"/>
  <c r="E1" i="5"/>
  <c r="D1" i="5"/>
  <c r="C1" i="5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T6" i="3" l="1"/>
  <c r="R7" i="3"/>
  <c r="S2" i="3"/>
  <c r="C10" i="6" s="1"/>
  <c r="T4" i="3"/>
  <c r="P1" i="3"/>
  <c r="T7" i="3" l="1"/>
  <c r="R8" i="3"/>
  <c r="T8" i="3" l="1"/>
  <c r="R9" i="3"/>
  <c r="T9" i="3" l="1"/>
  <c r="R10" i="3"/>
  <c r="T10" i="3" l="1"/>
  <c r="R11" i="3"/>
  <c r="T11" i="3" l="1"/>
  <c r="R12" i="3"/>
  <c r="T12" i="3" l="1"/>
  <c r="R13" i="3"/>
  <c r="T13" i="3" l="1"/>
  <c r="R14" i="3"/>
  <c r="T14" i="3" l="1"/>
  <c r="R15" i="3"/>
  <c r="T15" i="3" l="1"/>
  <c r="R16" i="3"/>
  <c r="T16" i="3" l="1"/>
  <c r="R17" i="3"/>
  <c r="T17" i="3" l="1"/>
  <c r="R18" i="3"/>
  <c r="T18" i="3" l="1"/>
  <c r="R19" i="3"/>
  <c r="T19" i="3" l="1"/>
  <c r="R20" i="3"/>
  <c r="T20" i="3" l="1"/>
  <c r="R21" i="3"/>
  <c r="T21" i="3" l="1"/>
  <c r="R22" i="3"/>
  <c r="T22" i="3" l="1"/>
  <c r="R23" i="3"/>
  <c r="T23" i="3" l="1"/>
  <c r="R24" i="3"/>
  <c r="T24" i="3" l="1"/>
  <c r="R25" i="3"/>
  <c r="T25" i="3" l="1"/>
  <c r="R26" i="3"/>
  <c r="T26" i="3" l="1"/>
  <c r="R27" i="3"/>
  <c r="T27" i="3" l="1"/>
  <c r="R28" i="3"/>
  <c r="T28" i="3" l="1"/>
  <c r="R29" i="3"/>
  <c r="T29" i="3" l="1"/>
  <c r="R30" i="3"/>
  <c r="T30" i="3" l="1"/>
  <c r="R31" i="3"/>
  <c r="T31" i="3" l="1"/>
  <c r="R32" i="3"/>
  <c r="T32" i="3" l="1"/>
  <c r="R33" i="3"/>
  <c r="T33" i="3" l="1"/>
  <c r="R34" i="3"/>
  <c r="T34" i="3" l="1"/>
  <c r="R35" i="3"/>
  <c r="T35" i="3" l="1"/>
  <c r="R36" i="3"/>
  <c r="T36" i="3" l="1"/>
  <c r="R37" i="3"/>
  <c r="T37" i="3" l="1"/>
  <c r="R38" i="3"/>
  <c r="T38" i="3" l="1"/>
  <c r="R39" i="3"/>
  <c r="T39" i="3" l="1"/>
  <c r="R40" i="3"/>
  <c r="T40" i="3" l="1"/>
  <c r="R41" i="3"/>
  <c r="T41" i="3" l="1"/>
  <c r="R42" i="3"/>
  <c r="T42" i="3" l="1"/>
  <c r="R43" i="3"/>
  <c r="T43" i="3" l="1"/>
  <c r="R44" i="3"/>
  <c r="T44" i="3" l="1"/>
  <c r="R45" i="3"/>
  <c r="T45" i="3" l="1"/>
  <c r="R46" i="3"/>
  <c r="T46" i="3" l="1"/>
  <c r="R47" i="3"/>
  <c r="T47" i="3" l="1"/>
  <c r="R48" i="3"/>
  <c r="T48" i="3" l="1"/>
  <c r="R49" i="3"/>
  <c r="T49" i="3" l="1"/>
  <c r="R50" i="3"/>
  <c r="T50" i="3" l="1"/>
  <c r="R51" i="3"/>
  <c r="T51" i="3" l="1"/>
  <c r="R52" i="3"/>
  <c r="T52" i="3" l="1"/>
  <c r="R53" i="3"/>
  <c r="T53" i="3" l="1"/>
  <c r="R54" i="3"/>
  <c r="T54" i="3" l="1"/>
  <c r="R55" i="3"/>
  <c r="T55" i="3" l="1"/>
  <c r="R56" i="3"/>
  <c r="T56" i="3" l="1"/>
  <c r="R57" i="3"/>
  <c r="T57" i="3" l="1"/>
  <c r="R58" i="3"/>
  <c r="T58" i="3" l="1"/>
  <c r="R59" i="3"/>
  <c r="T59" i="3" l="1"/>
  <c r="R60" i="3"/>
  <c r="T60" i="3" l="1"/>
  <c r="R61" i="3"/>
  <c r="T61" i="3" l="1"/>
  <c r="R62" i="3"/>
  <c r="T62" i="3" l="1"/>
  <c r="R63" i="3"/>
  <c r="T63" i="3" l="1"/>
  <c r="R64" i="3"/>
  <c r="T64" i="3" l="1"/>
  <c r="R65" i="3"/>
  <c r="T65" i="3" l="1"/>
  <c r="R66" i="3"/>
  <c r="T66" i="3" l="1"/>
  <c r="R67" i="3"/>
  <c r="T67" i="3" l="1"/>
  <c r="R68" i="3"/>
  <c r="T68" i="3" l="1"/>
  <c r="R69" i="3"/>
  <c r="T69" i="3" l="1"/>
  <c r="R70" i="3"/>
  <c r="T70" i="3" l="1"/>
  <c r="R71" i="3"/>
  <c r="T71" i="3" l="1"/>
  <c r="R72" i="3"/>
  <c r="T72" i="3" l="1"/>
  <c r="R73" i="3"/>
  <c r="T73" i="3" l="1"/>
  <c r="R74" i="3"/>
  <c r="T74" i="3" l="1"/>
  <c r="R75" i="3"/>
  <c r="T75" i="3" l="1"/>
  <c r="R76" i="3"/>
  <c r="T76" i="3" l="1"/>
  <c r="R77" i="3"/>
  <c r="T77" i="3" l="1"/>
  <c r="R78" i="3"/>
  <c r="T78" i="3" l="1"/>
  <c r="R79" i="3"/>
  <c r="T79" i="3" l="1"/>
  <c r="R80" i="3"/>
  <c r="T80" i="3" l="1"/>
  <c r="R81" i="3"/>
  <c r="T81" i="3" l="1"/>
  <c r="R82" i="3"/>
  <c r="T82" i="3" l="1"/>
  <c r="R83" i="3"/>
  <c r="T83" i="3" l="1"/>
  <c r="R84" i="3"/>
  <c r="T84" i="3" l="1"/>
  <c r="R85" i="3"/>
  <c r="T85" i="3" l="1"/>
  <c r="R86" i="3"/>
  <c r="T86" i="3" l="1"/>
  <c r="R87" i="3"/>
  <c r="T87" i="3" l="1"/>
  <c r="R88" i="3"/>
  <c r="T88" i="3" l="1"/>
  <c r="R89" i="3"/>
  <c r="T89" i="3" l="1"/>
  <c r="R90" i="3"/>
  <c r="T90" i="3" l="1"/>
  <c r="R91" i="3"/>
  <c r="R92" i="3" l="1"/>
  <c r="T91" i="3"/>
  <c r="T92" i="3" l="1"/>
  <c r="R93" i="3"/>
  <c r="T93" i="3" l="1"/>
  <c r="R94" i="3"/>
  <c r="T94" i="3" l="1"/>
  <c r="R95" i="3"/>
  <c r="T95" i="3" l="1"/>
  <c r="R96" i="3"/>
  <c r="T96" i="3" l="1"/>
  <c r="R97" i="3"/>
  <c r="T97" i="3" l="1"/>
  <c r="R98" i="3"/>
  <c r="T98" i="3" l="1"/>
  <c r="R99" i="3"/>
  <c r="T99" i="3" l="1"/>
  <c r="R100" i="3"/>
  <c r="T100" i="3" l="1"/>
  <c r="R101" i="3"/>
  <c r="T101" i="3" l="1"/>
  <c r="R102" i="3"/>
  <c r="T102" i="3" l="1"/>
  <c r="R103" i="3"/>
  <c r="T103" i="3" l="1"/>
  <c r="R104" i="3"/>
  <c r="T104" i="3" l="1"/>
  <c r="R105" i="3"/>
  <c r="T105" i="3" l="1"/>
  <c r="R106" i="3"/>
  <c r="T106" i="3" l="1"/>
  <c r="R107" i="3"/>
  <c r="T107" i="3" l="1"/>
  <c r="R108" i="3"/>
  <c r="T108" i="3" l="1"/>
  <c r="R109" i="3"/>
  <c r="T109" i="3" l="1"/>
  <c r="R110" i="3"/>
  <c r="T110" i="3" l="1"/>
  <c r="R111" i="3"/>
  <c r="T111" i="3" l="1"/>
  <c r="R112" i="3"/>
  <c r="T112" i="3" l="1"/>
  <c r="R113" i="3"/>
  <c r="T113" i="3" l="1"/>
  <c r="R114" i="3"/>
  <c r="T114" i="3" l="1"/>
  <c r="R115" i="3"/>
  <c r="T115" i="3" l="1"/>
  <c r="R116" i="3"/>
  <c r="T116" i="3" l="1"/>
  <c r="R117" i="3"/>
  <c r="T117" i="3" l="1"/>
  <c r="R118" i="3"/>
  <c r="T118" i="3" l="1"/>
  <c r="R119" i="3"/>
  <c r="T119" i="3" l="1"/>
  <c r="R120" i="3"/>
  <c r="T120" i="3" l="1"/>
  <c r="R121" i="3"/>
  <c r="T121" i="3" l="1"/>
  <c r="R122" i="3"/>
  <c r="T122" i="3" l="1"/>
  <c r="R123" i="3"/>
  <c r="T123" i="3" l="1"/>
  <c r="R124" i="3"/>
  <c r="T124" i="3" l="1"/>
  <c r="R125" i="3"/>
  <c r="T125" i="3" l="1"/>
  <c r="R126" i="3"/>
  <c r="T126" i="3" l="1"/>
  <c r="R127" i="3"/>
  <c r="T127" i="3" l="1"/>
  <c r="R128" i="3"/>
  <c r="T128" i="3" l="1"/>
  <c r="R129" i="3"/>
  <c r="T129" i="3" l="1"/>
  <c r="R130" i="3"/>
  <c r="T130" i="3" l="1"/>
  <c r="R131" i="3"/>
  <c r="T131" i="3" l="1"/>
  <c r="R132" i="3"/>
  <c r="T132" i="3" l="1"/>
  <c r="R133" i="3"/>
  <c r="T133" i="3" l="1"/>
  <c r="R134" i="3"/>
  <c r="T134" i="3" l="1"/>
  <c r="R135" i="3"/>
  <c r="T135" i="3" l="1"/>
  <c r="R136" i="3"/>
  <c r="T136" i="3" l="1"/>
  <c r="R137" i="3"/>
  <c r="T137" i="3" l="1"/>
  <c r="R138" i="3"/>
  <c r="T138" i="3" l="1"/>
  <c r="R139" i="3"/>
  <c r="T139" i="3" l="1"/>
  <c r="R140" i="3"/>
  <c r="T140" i="3" l="1"/>
  <c r="R141" i="3"/>
  <c r="T141" i="3" l="1"/>
  <c r="R142" i="3"/>
  <c r="T142" i="3" l="1"/>
  <c r="R143" i="3"/>
  <c r="T143" i="3" l="1"/>
  <c r="R144" i="3"/>
  <c r="T144" i="3" l="1"/>
  <c r="R145" i="3"/>
  <c r="T145" i="3" l="1"/>
  <c r="R146" i="3"/>
  <c r="T146" i="3" l="1"/>
  <c r="R147" i="3"/>
  <c r="T147" i="3" l="1"/>
  <c r="R148" i="3"/>
  <c r="T148" i="3" l="1"/>
  <c r="R149" i="3"/>
  <c r="T149" i="3" l="1"/>
  <c r="R150" i="3"/>
  <c r="T150" i="3" l="1"/>
  <c r="R151" i="3"/>
  <c r="T151" i="3" l="1"/>
  <c r="R152" i="3"/>
  <c r="T152" i="3" l="1"/>
  <c r="R153" i="3"/>
  <c r="T153" i="3" l="1"/>
  <c r="R154" i="3"/>
  <c r="T154" i="3" l="1"/>
  <c r="R155" i="3"/>
  <c r="T155" i="3" l="1"/>
  <c r="R156" i="3"/>
  <c r="T156" i="3" l="1"/>
  <c r="R157" i="3"/>
  <c r="T157" i="3" l="1"/>
  <c r="R158" i="3"/>
  <c r="T158" i="3" l="1"/>
  <c r="R159" i="3"/>
  <c r="T159" i="3" l="1"/>
  <c r="R160" i="3"/>
  <c r="T160" i="3" l="1"/>
  <c r="R161" i="3"/>
  <c r="T161" i="3" l="1"/>
  <c r="R162" i="3"/>
  <c r="T162" i="3" l="1"/>
  <c r="R163" i="3"/>
  <c r="T163" i="3" l="1"/>
  <c r="R164" i="3"/>
  <c r="T164" i="3" l="1"/>
  <c r="R165" i="3"/>
  <c r="T165" i="3" l="1"/>
  <c r="R166" i="3"/>
  <c r="T166" i="3" l="1"/>
  <c r="R167" i="3"/>
  <c r="T167" i="3" l="1"/>
  <c r="R168" i="3"/>
  <c r="T168" i="3" l="1"/>
  <c r="R169" i="3"/>
  <c r="T169" i="3" l="1"/>
  <c r="R170" i="3"/>
  <c r="T170" i="3" l="1"/>
  <c r="R171" i="3"/>
  <c r="T171" i="3" l="1"/>
  <c r="R172" i="3"/>
  <c r="T172" i="3" l="1"/>
  <c r="R173" i="3"/>
  <c r="T173" i="3" l="1"/>
  <c r="R174" i="3"/>
  <c r="T174" i="3" l="1"/>
  <c r="R175" i="3"/>
  <c r="T175" i="3" l="1"/>
  <c r="R176" i="3"/>
  <c r="T176" i="3" l="1"/>
  <c r="R177" i="3"/>
  <c r="T177" i="3" l="1"/>
  <c r="R178" i="3"/>
  <c r="T178" i="3" l="1"/>
  <c r="R179" i="3"/>
  <c r="T179" i="3" l="1"/>
  <c r="R180" i="3"/>
  <c r="T180" i="3" l="1"/>
  <c r="R181" i="3"/>
  <c r="T181" i="3" l="1"/>
  <c r="R182" i="3"/>
  <c r="T182" i="3" l="1"/>
  <c r="R183" i="3"/>
  <c r="T183" i="3" l="1"/>
  <c r="R184" i="3"/>
  <c r="T184" i="3" l="1"/>
  <c r="R185" i="3"/>
  <c r="T185" i="3" l="1"/>
  <c r="R186" i="3"/>
  <c r="T186" i="3" l="1"/>
  <c r="R187" i="3"/>
  <c r="T187" i="3" l="1"/>
  <c r="R188" i="3"/>
  <c r="T188" i="3" l="1"/>
  <c r="R189" i="3"/>
  <c r="T189" i="3" l="1"/>
  <c r="R190" i="3"/>
  <c r="T190" i="3" l="1"/>
  <c r="R191" i="3"/>
  <c r="T191" i="3" l="1"/>
  <c r="R192" i="3"/>
  <c r="T192" i="3" l="1"/>
  <c r="R193" i="3"/>
  <c r="T193" i="3" l="1"/>
  <c r="R194" i="3"/>
  <c r="T194" i="3" l="1"/>
  <c r="R195" i="3"/>
  <c r="T195" i="3" l="1"/>
  <c r="R196" i="3"/>
  <c r="T196" i="3" l="1"/>
  <c r="R197" i="3"/>
  <c r="T197" i="3" l="1"/>
  <c r="R198" i="3"/>
  <c r="T198" i="3" s="1"/>
  <c r="T2" i="3" s="1"/>
  <c r="C11" i="6" s="1"/>
</calcChain>
</file>

<file path=xl/sharedStrings.xml><?xml version="1.0" encoding="utf-8"?>
<sst xmlns="http://schemas.openxmlformats.org/spreadsheetml/2006/main" count="404" uniqueCount="207">
  <si>
    <t>t/Policy</t>
  </si>
  <si>
    <t>Sum of Cashflows</t>
  </si>
  <si>
    <t>5-2026</t>
  </si>
  <si>
    <t>6-2026</t>
  </si>
  <si>
    <t>7-2026</t>
  </si>
  <si>
    <t>8-2026</t>
  </si>
  <si>
    <t>9-2026</t>
  </si>
  <si>
    <t>10-2026</t>
  </si>
  <si>
    <t>11-2026</t>
  </si>
  <si>
    <t>12-2026</t>
  </si>
  <si>
    <t>1-2027</t>
  </si>
  <si>
    <t>2-2027</t>
  </si>
  <si>
    <t>3-2027</t>
  </si>
  <si>
    <t>4-2027</t>
  </si>
  <si>
    <t>5-2027</t>
  </si>
  <si>
    <t>6-2027</t>
  </si>
  <si>
    <t>7-2027</t>
  </si>
  <si>
    <t>8-2027</t>
  </si>
  <si>
    <t>9-2027</t>
  </si>
  <si>
    <t>10-2027</t>
  </si>
  <si>
    <t>11-2027</t>
  </si>
  <si>
    <t>12-2027</t>
  </si>
  <si>
    <t>1-2028</t>
  </si>
  <si>
    <t>2-2028</t>
  </si>
  <si>
    <t>3-2028</t>
  </si>
  <si>
    <t>4-2028</t>
  </si>
  <si>
    <t>5-2028</t>
  </si>
  <si>
    <t>6-2028</t>
  </si>
  <si>
    <t>7-2028</t>
  </si>
  <si>
    <t>8-2028</t>
  </si>
  <si>
    <t>9-2028</t>
  </si>
  <si>
    <t>10-2028</t>
  </si>
  <si>
    <t>11-2028</t>
  </si>
  <si>
    <t>12-2028</t>
  </si>
  <si>
    <t>1-2029</t>
  </si>
  <si>
    <t>2-2029</t>
  </si>
  <si>
    <t>3-2029</t>
  </si>
  <si>
    <t>4-2029</t>
  </si>
  <si>
    <t>5-2029</t>
  </si>
  <si>
    <t>6-2029</t>
  </si>
  <si>
    <t>7-2029</t>
  </si>
  <si>
    <t>8-2029</t>
  </si>
  <si>
    <t>9-2029</t>
  </si>
  <si>
    <t>10-2029</t>
  </si>
  <si>
    <t>11-2029</t>
  </si>
  <si>
    <t>12-2029</t>
  </si>
  <si>
    <t>1-2030</t>
  </si>
  <si>
    <t>2-2030</t>
  </si>
  <si>
    <t>3-2030</t>
  </si>
  <si>
    <t>4-2030</t>
  </si>
  <si>
    <t>5-2030</t>
  </si>
  <si>
    <t>6-2030</t>
  </si>
  <si>
    <t>7-2030</t>
  </si>
  <si>
    <t>8-2030</t>
  </si>
  <si>
    <t>9-2030</t>
  </si>
  <si>
    <t>10-2030</t>
  </si>
  <si>
    <t>11-2030</t>
  </si>
  <si>
    <t>12-2030</t>
  </si>
  <si>
    <t>1-2031</t>
  </si>
  <si>
    <t>2-2031</t>
  </si>
  <si>
    <t>3-2031</t>
  </si>
  <si>
    <t>4-2031</t>
  </si>
  <si>
    <t>5-2031</t>
  </si>
  <si>
    <t>6-2031</t>
  </si>
  <si>
    <t>7-2031</t>
  </si>
  <si>
    <t>8-2031</t>
  </si>
  <si>
    <t>9-2031</t>
  </si>
  <si>
    <t>10-2031</t>
  </si>
  <si>
    <t>11-2031</t>
  </si>
  <si>
    <t>12-2031</t>
  </si>
  <si>
    <t>1-2032</t>
  </si>
  <si>
    <t>2-2032</t>
  </si>
  <si>
    <t>3-2032</t>
  </si>
  <si>
    <t>4-2032</t>
  </si>
  <si>
    <t>5-2032</t>
  </si>
  <si>
    <t>6-2032</t>
  </si>
  <si>
    <t>7-2032</t>
  </si>
  <si>
    <t>8-2032</t>
  </si>
  <si>
    <t>9-2032</t>
  </si>
  <si>
    <t>10-2032</t>
  </si>
  <si>
    <t>11-2032</t>
  </si>
  <si>
    <t>12-2032</t>
  </si>
  <si>
    <t>1-2033</t>
  </si>
  <si>
    <t>2-2033</t>
  </si>
  <si>
    <t>3-2033</t>
  </si>
  <si>
    <t>4-2033</t>
  </si>
  <si>
    <t>5-2033</t>
  </si>
  <si>
    <t>6-2033</t>
  </si>
  <si>
    <t>7-2033</t>
  </si>
  <si>
    <t>8-2033</t>
  </si>
  <si>
    <t>9-2033</t>
  </si>
  <si>
    <t>10-2033</t>
  </si>
  <si>
    <t>11-2033</t>
  </si>
  <si>
    <t>12-2033</t>
  </si>
  <si>
    <t>1-2034</t>
  </si>
  <si>
    <t>2-2034</t>
  </si>
  <si>
    <t>3-2034</t>
  </si>
  <si>
    <t>4-2034</t>
  </si>
  <si>
    <t>5-2034</t>
  </si>
  <si>
    <t>6-2034</t>
  </si>
  <si>
    <t>7-2034</t>
  </si>
  <si>
    <t>8-2034</t>
  </si>
  <si>
    <t>9-2034</t>
  </si>
  <si>
    <t>10-2034</t>
  </si>
  <si>
    <t>11-2034</t>
  </si>
  <si>
    <t>12-2034</t>
  </si>
  <si>
    <t>1-2035</t>
  </si>
  <si>
    <t>2-2035</t>
  </si>
  <si>
    <t>3-2035</t>
  </si>
  <si>
    <t>4-2035</t>
  </si>
  <si>
    <t>5-2035</t>
  </si>
  <si>
    <t>6-2035</t>
  </si>
  <si>
    <t>7-2035</t>
  </si>
  <si>
    <t>8-2035</t>
  </si>
  <si>
    <t>9-2035</t>
  </si>
  <si>
    <t>10-2035</t>
  </si>
  <si>
    <t>11-2035</t>
  </si>
  <si>
    <t>12-2035</t>
  </si>
  <si>
    <t>1-2036</t>
  </si>
  <si>
    <t>2-2036</t>
  </si>
  <si>
    <t>3-2036</t>
  </si>
  <si>
    <t>4-2036</t>
  </si>
  <si>
    <t>5-2036</t>
  </si>
  <si>
    <t>6-2036</t>
  </si>
  <si>
    <t>7-2036</t>
  </si>
  <si>
    <t>8-2036</t>
  </si>
  <si>
    <t>9-2036</t>
  </si>
  <si>
    <t>10-2036</t>
  </si>
  <si>
    <t>11-2036</t>
  </si>
  <si>
    <t>12-2036</t>
  </si>
  <si>
    <t>1-2037</t>
  </si>
  <si>
    <t>2-2037</t>
  </si>
  <si>
    <t>3-2037</t>
  </si>
  <si>
    <t>4-2037</t>
  </si>
  <si>
    <t>5-2037</t>
  </si>
  <si>
    <t>6-2037</t>
  </si>
  <si>
    <t>7-2037</t>
  </si>
  <si>
    <t>8-2037</t>
  </si>
  <si>
    <t>9-2037</t>
  </si>
  <si>
    <t>10-2037</t>
  </si>
  <si>
    <t>11-2037</t>
  </si>
  <si>
    <t>12-2037</t>
  </si>
  <si>
    <t>1-2038</t>
  </si>
  <si>
    <t>2-2038</t>
  </si>
  <si>
    <t>3-2038</t>
  </si>
  <si>
    <t>4-2038</t>
  </si>
  <si>
    <t>5-2038</t>
  </si>
  <si>
    <t>6-2038</t>
  </si>
  <si>
    <t>7-2038</t>
  </si>
  <si>
    <t>8-2038</t>
  </si>
  <si>
    <t>9-2038</t>
  </si>
  <si>
    <t>10-2038</t>
  </si>
  <si>
    <t>11-2038</t>
  </si>
  <si>
    <t>12-2038</t>
  </si>
  <si>
    <t>1-2039</t>
  </si>
  <si>
    <t>2-2039</t>
  </si>
  <si>
    <t>3-2039</t>
  </si>
  <si>
    <t>4-2039</t>
  </si>
  <si>
    <t>5-2039</t>
  </si>
  <si>
    <t>6-2039</t>
  </si>
  <si>
    <t>7-2039</t>
  </si>
  <si>
    <t>8-2039</t>
  </si>
  <si>
    <t>9-2039</t>
  </si>
  <si>
    <t>10-2039</t>
  </si>
  <si>
    <t>11-2039</t>
  </si>
  <si>
    <t>12-2039</t>
  </si>
  <si>
    <t>1-2040</t>
  </si>
  <si>
    <t>2-2040</t>
  </si>
  <si>
    <t>3-2040</t>
  </si>
  <si>
    <t>4-2040</t>
  </si>
  <si>
    <t>5-2040</t>
  </si>
  <si>
    <t>6-2040</t>
  </si>
  <si>
    <t>7-2040</t>
  </si>
  <si>
    <t>8-2040</t>
  </si>
  <si>
    <t>9-2040</t>
  </si>
  <si>
    <t>10-2040</t>
  </si>
  <si>
    <t>11-2040</t>
  </si>
  <si>
    <t>12-2040</t>
  </si>
  <si>
    <t>1-2041</t>
  </si>
  <si>
    <t>2-2041</t>
  </si>
  <si>
    <t>3-2041</t>
  </si>
  <si>
    <t>4-2041</t>
  </si>
  <si>
    <t>5-2041</t>
  </si>
  <si>
    <t>6-2041</t>
  </si>
  <si>
    <t>7-2041</t>
  </si>
  <si>
    <t>8-2041</t>
  </si>
  <si>
    <t>9-2041</t>
  </si>
  <si>
    <t>10-2041</t>
  </si>
  <si>
    <t>11-2041</t>
  </si>
  <si>
    <t>12-2041</t>
  </si>
  <si>
    <t>1-2042</t>
  </si>
  <si>
    <t>2-2042</t>
  </si>
  <si>
    <t>3-2042</t>
  </si>
  <si>
    <t>4-2042</t>
  </si>
  <si>
    <t>5-2042</t>
  </si>
  <si>
    <t>6-2042</t>
  </si>
  <si>
    <t>7-2042</t>
  </si>
  <si>
    <t>Initial Outflow</t>
  </si>
  <si>
    <t>Future Outflows</t>
  </si>
  <si>
    <t>XIRR</t>
  </si>
  <si>
    <t>Total inflows</t>
  </si>
  <si>
    <t>Money Weighted Duration of inflows in years</t>
  </si>
  <si>
    <t>Yr 1</t>
  </si>
  <si>
    <t>Yr 2</t>
  </si>
  <si>
    <t>Yr 3</t>
  </si>
  <si>
    <t>Yr 4</t>
  </si>
  <si>
    <t>Yr 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</si>
</sst>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_ * #,##0.0_ ;_ * \-#,##0.0_ ;_ * &quot;-&quot;??_ ;_ @_ "/>
    <numFmt numFmtId="166" formatCode="_ * #,##0_ ;_ * \-#,##0_ ;_ * &quot;-&quot;??_ ;_ @_ "/>
    <numFmt numFmtId="167" formatCode="0.0%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/>
    <xf numFmtId="10" fontId="3" fillId="0" borderId="1" xfId="0" applyNumberFormat="1" applyFont="1" applyBorder="1" applyAlignment="1">
      <alignment horizontal="center"/>
    </xf>
    <xf numFmtId="166" fontId="0" fillId="0" borderId="5" xfId="1" applyNumberFormat="1" applyFont="1" applyBorder="1"/>
    <xf numFmtId="165" fontId="0" fillId="0" borderId="5" xfId="1" applyNumberFormat="1" applyFont="1" applyBorder="1"/>
    <xf numFmtId="43" fontId="0" fillId="0" borderId="0" xfId="1" applyFont="1"/>
    <xf numFmtId="0" fontId="0" fillId="2" borderId="0" xfId="0" applyFill="1"/>
    <xf numFmtId="166" fontId="0" fillId="2" borderId="0" xfId="0" applyNumberFormat="1" applyFill="1"/>
    <xf numFmtId="167" fontId="0" fillId="0" borderId="5" xfId="0" applyNumberFormat="1" applyBorder="1"/>
    <xf numFmtId="10" fontId="3" fillId="0" borderId="0" xfId="2" applyNumberFormat="1" applyFont="1"/>
    <xf numFmtId="0" fontId="9" fillId="0" borderId="5" xfId="0" applyFont="1" applyBorder="1"/>
    <xf numFmtId="0" fontId="9" fillId="0" borderId="5" xfId="0" applyFont="1" applyBorder="1" applyAlignment="1">
      <alignment wrapText="1"/>
    </xf>
    <xf numFmtId="166" fontId="9" fillId="0" borderId="5" xfId="1" applyNumberFormat="1" applyFont="1" applyBorder="1"/>
    <xf numFmtId="0" fontId="10" fillId="0" borderId="5" xfId="0" applyFont="1" applyBorder="1" applyAlignment="1">
      <alignment horizontal="righ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2575-AA9B-408B-BCF1-828671D2153E}">
  <dimension ref="A1:E13"/>
  <sheetViews>
    <sheetView tabSelected="1" workbookViewId="0">
      <selection activeCell="D4" sqref="D4"/>
    </sheetView>
  </sheetViews>
  <sheetFormatPr defaultColWidth="0" defaultRowHeight="15" zeroHeight="1" x14ac:dyDescent="0.25"/>
  <cols>
    <col min="1" max="1" width="9.140625" style="25" customWidth="1"/>
    <col min="2" max="2" width="20.28515625" customWidth="1"/>
    <col min="3" max="3" width="13.42578125" bestFit="1" customWidth="1"/>
    <col min="4" max="4" width="10" bestFit="1" customWidth="1"/>
    <col min="5" max="5" width="9.140625" customWidth="1"/>
    <col min="6" max="16384" width="9.140625" hidden="1"/>
  </cols>
  <sheetData>
    <row r="1" spans="2:5" x14ac:dyDescent="0.25">
      <c r="B1" s="25"/>
      <c r="C1" s="25"/>
      <c r="D1" s="25"/>
      <c r="E1" s="25"/>
    </row>
    <row r="2" spans="2:5" x14ac:dyDescent="0.25">
      <c r="B2" s="29" t="s">
        <v>197</v>
      </c>
      <c r="C2" s="31">
        <f>-'Combo-All Cashflows_Option 2'!P3</f>
        <v>5665839</v>
      </c>
      <c r="D2" s="25"/>
      <c r="E2" s="25"/>
    </row>
    <row r="3" spans="2:5" x14ac:dyDescent="0.25">
      <c r="B3" s="29" t="s">
        <v>198</v>
      </c>
      <c r="C3" s="31">
        <f>-'Combo-Future Outflows_Option 2'!P1</f>
        <v>1418869.0575000001</v>
      </c>
      <c r="D3" s="25"/>
      <c r="E3" s="25"/>
    </row>
    <row r="4" spans="2:5" x14ac:dyDescent="0.25">
      <c r="B4" s="32" t="s">
        <v>202</v>
      </c>
      <c r="C4" s="22">
        <f>-SUM('Combo-Future Outflows_Option 2'!P3:P14)</f>
        <v>490625.15250000003</v>
      </c>
      <c r="D4" s="25"/>
      <c r="E4" s="25"/>
    </row>
    <row r="5" spans="2:5" x14ac:dyDescent="0.25">
      <c r="B5" s="32" t="s">
        <v>203</v>
      </c>
      <c r="C5" s="22">
        <f>-SUM('Combo-Future Outflows_Option 2'!P15:P26)</f>
        <v>440399.95250000001</v>
      </c>
      <c r="D5" s="25"/>
      <c r="E5" s="25"/>
    </row>
    <row r="6" spans="2:5" x14ac:dyDescent="0.25">
      <c r="B6" s="32" t="s">
        <v>204</v>
      </c>
      <c r="C6" s="22">
        <f>-SUM('Combo-Future Outflows_Option 2'!P27:P38)</f>
        <v>210337.45249999998</v>
      </c>
      <c r="D6" s="25"/>
      <c r="E6" s="25"/>
    </row>
    <row r="7" spans="2:5" x14ac:dyDescent="0.25">
      <c r="B7" s="32" t="s">
        <v>205</v>
      </c>
      <c r="C7" s="22">
        <f>-SUM('Combo-Future Outflows_Option 2'!P39:P50)</f>
        <v>138753.25</v>
      </c>
      <c r="D7" s="25"/>
      <c r="E7" s="25"/>
    </row>
    <row r="8" spans="2:5" x14ac:dyDescent="0.25">
      <c r="B8" s="32" t="s">
        <v>206</v>
      </c>
      <c r="C8" s="22">
        <f>-SUM('Combo-Future Outflows_Option 2'!P51:P197)</f>
        <v>138753.25</v>
      </c>
      <c r="D8" s="25"/>
      <c r="E8" s="25"/>
    </row>
    <row r="9" spans="2:5" x14ac:dyDescent="0.25">
      <c r="B9" s="29" t="s">
        <v>199</v>
      </c>
      <c r="C9" s="27">
        <f>'Combo-All Cashflows_Option 2'!P1</f>
        <v>7.9976092278957356E-2</v>
      </c>
      <c r="D9" s="25"/>
      <c r="E9" s="25"/>
    </row>
    <row r="10" spans="2:5" x14ac:dyDescent="0.25">
      <c r="B10" s="29" t="s">
        <v>200</v>
      </c>
      <c r="C10" s="22">
        <f>'Combo-All Cashflows_Option 2'!S2</f>
        <v>12330788.100000001</v>
      </c>
      <c r="D10" s="26"/>
      <c r="E10" s="25"/>
    </row>
    <row r="11" spans="2:5" ht="45" x14ac:dyDescent="0.25">
      <c r="B11" s="30" t="s">
        <v>201</v>
      </c>
      <c r="C11" s="23">
        <f>'Combo-All Cashflows_Option 2'!T2/12</f>
        <v>7.6921592268975347</v>
      </c>
      <c r="D11" s="25"/>
      <c r="E11" s="25"/>
    </row>
    <row r="12" spans="2:5" x14ac:dyDescent="0.25">
      <c r="B12" s="25"/>
      <c r="C12" s="25"/>
      <c r="D12" s="25"/>
      <c r="E12" s="25"/>
    </row>
    <row r="13" spans="2:5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93"/>
  <sheetViews>
    <sheetView showGridLines="0" workbookViewId="0">
      <selection activeCell="C3" sqref="C3"/>
    </sheetView>
  </sheetViews>
  <sheetFormatPr defaultColWidth="14.42578125" defaultRowHeight="15" customHeight="1" x14ac:dyDescent="0.25"/>
  <cols>
    <col min="1" max="1" width="12.7109375" customWidth="1"/>
    <col min="2" max="2" width="12.140625" customWidth="1"/>
    <col min="3" max="5" width="17.28515625" customWidth="1"/>
    <col min="6" max="9" width="14.28515625" customWidth="1"/>
    <col min="10" max="10" width="13.28515625" customWidth="1"/>
    <col min="11" max="15" width="14.28515625" customWidth="1"/>
    <col min="16" max="16" width="17.140625" customWidth="1"/>
    <col min="17" max="18" width="12.7109375" customWidth="1"/>
    <col min="19" max="19" width="14" bestFit="1" customWidth="1"/>
    <col min="20" max="25" width="12.7109375" customWidth="1"/>
  </cols>
  <sheetData>
    <row r="1" spans="1:34" x14ac:dyDescent="0.25">
      <c r="A1" s="1"/>
      <c r="B1" s="1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1">
        <f>XIRR(P3:P1051,$B$3:$B$1051,7.5%)</f>
        <v>7.9976092278957356E-2</v>
      </c>
      <c r="Q1" s="3"/>
      <c r="R1" s="3"/>
      <c r="S1" s="3"/>
      <c r="T1" s="3"/>
      <c r="U1" s="3"/>
      <c r="V1" s="3"/>
      <c r="W1" s="3"/>
      <c r="X1" s="3"/>
      <c r="Y1" s="3"/>
    </row>
    <row r="2" spans="1:34" x14ac:dyDescent="0.25">
      <c r="A2" s="4"/>
      <c r="B2" s="4" t="s">
        <v>0</v>
      </c>
      <c r="C2" s="5">
        <v>22</v>
      </c>
      <c r="D2" s="5">
        <v>23</v>
      </c>
      <c r="E2" s="5">
        <v>24</v>
      </c>
      <c r="F2" s="5">
        <v>25</v>
      </c>
      <c r="G2" s="5">
        <v>26</v>
      </c>
      <c r="H2" s="5">
        <v>27</v>
      </c>
      <c r="I2" s="5">
        <v>28</v>
      </c>
      <c r="J2" s="5">
        <v>29</v>
      </c>
      <c r="K2" s="5">
        <v>30</v>
      </c>
      <c r="L2" s="5">
        <v>31</v>
      </c>
      <c r="M2" s="5">
        <v>32</v>
      </c>
      <c r="N2" s="5">
        <v>33</v>
      </c>
      <c r="O2" s="5">
        <v>34</v>
      </c>
      <c r="P2" s="5" t="s">
        <v>1</v>
      </c>
      <c r="Q2" s="3"/>
      <c r="R2" s="3"/>
      <c r="S2" s="20">
        <f>SUM(S3:S198)</f>
        <v>12330788.100000001</v>
      </c>
      <c r="T2" s="24">
        <f>SUM(T3:T198)/S2</f>
        <v>92.30591072277042</v>
      </c>
      <c r="U2" s="3"/>
      <c r="V2" s="3"/>
      <c r="W2" s="3"/>
      <c r="X2" s="3"/>
      <c r="Y2" s="3"/>
    </row>
    <row r="3" spans="1:34" x14ac:dyDescent="0.25">
      <c r="A3" s="6"/>
      <c r="B3" s="7">
        <v>46149</v>
      </c>
      <c r="C3" s="8">
        <v>-455410.54487754719</v>
      </c>
      <c r="D3" s="8">
        <v>-422899.56413525599</v>
      </c>
      <c r="E3" s="8">
        <v>-109932.67709988542</v>
      </c>
      <c r="F3" s="8">
        <v>-272118.36469949689</v>
      </c>
      <c r="G3" s="8">
        <v>-94321.401179320528</v>
      </c>
      <c r="H3" s="8">
        <v>-240404.45964570015</v>
      </c>
      <c r="I3" s="8">
        <v>-97695.986769827447</v>
      </c>
      <c r="J3" s="8">
        <v>-231995.39354749935</v>
      </c>
      <c r="K3" s="8">
        <v>-273010.79719681782</v>
      </c>
      <c r="L3" s="8">
        <v>-299410.04194208741</v>
      </c>
      <c r="M3" s="8">
        <v>-309478.93286600371</v>
      </c>
      <c r="N3" s="8">
        <v>-631011.85530427564</v>
      </c>
      <c r="O3" s="8">
        <v>-2228148.9807362817</v>
      </c>
      <c r="P3" s="8">
        <f>SUM(C3:O3)</f>
        <v>-5665839</v>
      </c>
      <c r="Q3" s="20"/>
      <c r="R3" s="20">
        <v>0</v>
      </c>
      <c r="S3" s="20">
        <f>SUMIF(C3:O3,"&gt;0",C3:O3)</f>
        <v>0</v>
      </c>
      <c r="T3" s="20">
        <f>S3*R3</f>
        <v>0</v>
      </c>
      <c r="U3" s="28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 x14ac:dyDescent="0.25">
      <c r="A4" s="6" t="s">
        <v>2</v>
      </c>
      <c r="B4" s="7">
        <v>46172</v>
      </c>
      <c r="C4" s="8">
        <v>0</v>
      </c>
      <c r="D4" s="8">
        <v>0</v>
      </c>
      <c r="E4" s="8">
        <v>0</v>
      </c>
      <c r="F4" s="8">
        <v>0</v>
      </c>
      <c r="G4" s="8">
        <v>-40906.135000000002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f t="shared" ref="P4:P59" si="0">SUM(C4:O4)</f>
        <v>-40906.135000000002</v>
      </c>
      <c r="Q4" s="3"/>
      <c r="R4" s="3">
        <v>1</v>
      </c>
      <c r="S4" s="20">
        <f t="shared" ref="S4:S66" si="1">SUMIF(C4:O4,"&gt;0",C4:O4)</f>
        <v>0</v>
      </c>
      <c r="T4" s="20">
        <f t="shared" ref="T4:T66" si="2">S4*R4</f>
        <v>0</v>
      </c>
      <c r="U4" s="3"/>
      <c r="V4" s="3"/>
      <c r="W4" s="3"/>
      <c r="X4" s="3"/>
      <c r="Y4" s="3"/>
    </row>
    <row r="5" spans="1:34" x14ac:dyDescent="0.25">
      <c r="A5" s="6" t="s">
        <v>3</v>
      </c>
      <c r="B5" s="7">
        <v>46203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f t="shared" si="0"/>
        <v>0</v>
      </c>
      <c r="Q5" s="3"/>
      <c r="R5" s="3">
        <f>R4+1</f>
        <v>2</v>
      </c>
      <c r="S5" s="20">
        <f t="shared" si="1"/>
        <v>0</v>
      </c>
      <c r="T5" s="20">
        <f t="shared" si="2"/>
        <v>0</v>
      </c>
      <c r="U5" s="3"/>
      <c r="V5" s="3"/>
      <c r="W5" s="3"/>
      <c r="X5" s="3"/>
      <c r="Y5" s="3"/>
    </row>
    <row r="6" spans="1:34" x14ac:dyDescent="0.25">
      <c r="A6" s="6" t="s">
        <v>4</v>
      </c>
      <c r="B6" s="7">
        <v>46233</v>
      </c>
      <c r="C6" s="8">
        <v>0</v>
      </c>
      <c r="D6" s="8">
        <v>0</v>
      </c>
      <c r="E6" s="8">
        <v>0</v>
      </c>
      <c r="F6" s="8">
        <v>-102250</v>
      </c>
      <c r="G6" s="8">
        <v>0</v>
      </c>
      <c r="H6" s="8">
        <v>0</v>
      </c>
      <c r="I6" s="8">
        <v>-20450</v>
      </c>
      <c r="J6" s="8">
        <v>0</v>
      </c>
      <c r="K6" s="8">
        <v>0</v>
      </c>
      <c r="L6" s="8">
        <v>0</v>
      </c>
      <c r="M6" s="8">
        <v>0</v>
      </c>
      <c r="N6" s="8">
        <v>-29775.200000000001</v>
      </c>
      <c r="O6" s="8">
        <v>0</v>
      </c>
      <c r="P6" s="8">
        <f t="shared" si="0"/>
        <v>-152475.20000000001</v>
      </c>
      <c r="Q6" s="3"/>
      <c r="R6" s="3">
        <f t="shared" ref="R6:R69" si="3">R5+1</f>
        <v>3</v>
      </c>
      <c r="S6" s="20">
        <f t="shared" si="1"/>
        <v>0</v>
      </c>
      <c r="T6" s="20">
        <f t="shared" si="2"/>
        <v>0</v>
      </c>
      <c r="U6" s="3"/>
      <c r="V6" s="3"/>
      <c r="W6" s="3"/>
      <c r="X6" s="3"/>
      <c r="Y6" s="3"/>
    </row>
    <row r="7" spans="1:34" x14ac:dyDescent="0.25">
      <c r="A7" s="6" t="s">
        <v>5</v>
      </c>
      <c r="B7" s="7">
        <v>46264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-102250</v>
      </c>
      <c r="M7" s="8">
        <v>0</v>
      </c>
      <c r="N7" s="8">
        <v>0</v>
      </c>
      <c r="O7" s="8">
        <v>0</v>
      </c>
      <c r="P7" s="8">
        <f t="shared" si="0"/>
        <v>-102250</v>
      </c>
      <c r="Q7" s="3"/>
      <c r="R7" s="3">
        <f t="shared" si="3"/>
        <v>4</v>
      </c>
      <c r="S7" s="20">
        <f t="shared" si="1"/>
        <v>0</v>
      </c>
      <c r="T7" s="20">
        <f t="shared" si="2"/>
        <v>0</v>
      </c>
      <c r="U7" s="3"/>
      <c r="V7" s="3"/>
      <c r="W7" s="3"/>
      <c r="X7" s="3"/>
      <c r="Y7" s="3"/>
    </row>
    <row r="8" spans="1:34" x14ac:dyDescent="0.25">
      <c r="A8" s="6" t="s">
        <v>6</v>
      </c>
      <c r="B8" s="7">
        <v>46295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f t="shared" si="0"/>
        <v>0</v>
      </c>
      <c r="Q8" s="3"/>
      <c r="R8" s="3">
        <f t="shared" si="3"/>
        <v>5</v>
      </c>
      <c r="S8" s="20">
        <f t="shared" si="1"/>
        <v>0</v>
      </c>
      <c r="T8" s="20">
        <f t="shared" si="2"/>
        <v>0</v>
      </c>
      <c r="U8" s="3"/>
      <c r="V8" s="3"/>
      <c r="W8" s="3"/>
      <c r="X8" s="3"/>
      <c r="Y8" s="3"/>
    </row>
    <row r="9" spans="1:34" x14ac:dyDescent="0.25">
      <c r="A9" s="6" t="s">
        <v>7</v>
      </c>
      <c r="B9" s="7">
        <v>46325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f t="shared" si="0"/>
        <v>0</v>
      </c>
      <c r="Q9" s="3"/>
      <c r="R9" s="3">
        <f t="shared" si="3"/>
        <v>6</v>
      </c>
      <c r="S9" s="20">
        <f t="shared" si="1"/>
        <v>0</v>
      </c>
      <c r="T9" s="20">
        <f t="shared" si="2"/>
        <v>0</v>
      </c>
      <c r="U9" s="3"/>
      <c r="V9" s="3"/>
      <c r="W9" s="3"/>
      <c r="X9" s="3"/>
      <c r="Y9" s="3"/>
    </row>
    <row r="10" spans="1:34" x14ac:dyDescent="0.25">
      <c r="A10" s="6" t="s">
        <v>8</v>
      </c>
      <c r="B10" s="7">
        <v>46356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-71584.202499999999</v>
      </c>
      <c r="N10" s="8">
        <v>0</v>
      </c>
      <c r="O10" s="8">
        <v>0</v>
      </c>
      <c r="P10" s="8">
        <f t="shared" si="0"/>
        <v>-71584.202499999999</v>
      </c>
      <c r="Q10" s="3"/>
      <c r="R10" s="3">
        <f t="shared" si="3"/>
        <v>7</v>
      </c>
      <c r="S10" s="20">
        <f t="shared" si="1"/>
        <v>0</v>
      </c>
      <c r="T10" s="20">
        <f t="shared" si="2"/>
        <v>0</v>
      </c>
      <c r="U10" s="3"/>
      <c r="V10" s="3"/>
      <c r="W10" s="3"/>
      <c r="X10" s="3"/>
      <c r="Y10" s="3"/>
    </row>
    <row r="11" spans="1:34" x14ac:dyDescent="0.25">
      <c r="A11" s="6" t="s">
        <v>9</v>
      </c>
      <c r="B11" s="7">
        <v>46386</v>
      </c>
      <c r="C11" s="8">
        <v>0</v>
      </c>
      <c r="D11" s="8">
        <v>0</v>
      </c>
      <c r="E11" s="8">
        <v>-25562.5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f t="shared" si="0"/>
        <v>-25562.5</v>
      </c>
      <c r="Q11" s="3"/>
      <c r="R11" s="3">
        <f t="shared" si="3"/>
        <v>8</v>
      </c>
      <c r="S11" s="20">
        <f t="shared" si="1"/>
        <v>0</v>
      </c>
      <c r="T11" s="20">
        <f t="shared" si="2"/>
        <v>0</v>
      </c>
      <c r="U11" s="3"/>
      <c r="V11" s="3"/>
      <c r="W11" s="3"/>
      <c r="X11" s="3"/>
      <c r="Y11" s="3"/>
    </row>
    <row r="12" spans="1:34" x14ac:dyDescent="0.25">
      <c r="A12" s="6" t="s">
        <v>10</v>
      </c>
      <c r="B12" s="7">
        <v>46417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f t="shared" si="0"/>
        <v>0</v>
      </c>
      <c r="Q12" s="3"/>
      <c r="R12" s="3">
        <f t="shared" si="3"/>
        <v>9</v>
      </c>
      <c r="S12" s="20">
        <f t="shared" si="1"/>
        <v>0</v>
      </c>
      <c r="T12" s="20">
        <f t="shared" si="2"/>
        <v>0</v>
      </c>
      <c r="U12" s="3"/>
      <c r="V12" s="3"/>
      <c r="W12" s="3"/>
      <c r="X12" s="3"/>
      <c r="Y12" s="3"/>
    </row>
    <row r="13" spans="1:34" x14ac:dyDescent="0.25">
      <c r="A13" s="6" t="s">
        <v>11</v>
      </c>
      <c r="B13" s="7">
        <v>46446</v>
      </c>
      <c r="C13" s="8">
        <v>0</v>
      </c>
      <c r="D13" s="8">
        <v>-97847.114999999991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f t="shared" si="0"/>
        <v>-97847.114999999991</v>
      </c>
      <c r="Q13" s="3"/>
      <c r="R13" s="3">
        <f t="shared" si="3"/>
        <v>10</v>
      </c>
      <c r="S13" s="20">
        <f t="shared" si="1"/>
        <v>0</v>
      </c>
      <c r="T13" s="20">
        <f t="shared" si="2"/>
        <v>0</v>
      </c>
      <c r="U13" s="3"/>
      <c r="V13" s="3"/>
      <c r="W13" s="3"/>
      <c r="X13" s="3"/>
      <c r="Y13" s="3"/>
    </row>
    <row r="14" spans="1:34" ht="15.75" customHeight="1" x14ac:dyDescent="0.25">
      <c r="A14" s="6" t="s">
        <v>12</v>
      </c>
      <c r="B14" s="7">
        <v>46474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f t="shared" si="0"/>
        <v>0</v>
      </c>
      <c r="Q14" s="3"/>
      <c r="R14" s="3">
        <f t="shared" si="3"/>
        <v>11</v>
      </c>
      <c r="S14" s="20">
        <f t="shared" si="1"/>
        <v>0</v>
      </c>
      <c r="T14" s="20">
        <f t="shared" si="2"/>
        <v>0</v>
      </c>
      <c r="U14" s="3"/>
      <c r="V14" s="3"/>
      <c r="W14" s="3"/>
      <c r="X14" s="3"/>
      <c r="Y14" s="3"/>
    </row>
    <row r="15" spans="1:34" ht="15.75" customHeight="1" x14ac:dyDescent="0.25">
      <c r="A15" s="6" t="s">
        <v>13</v>
      </c>
      <c r="B15" s="7">
        <v>46505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f t="shared" si="0"/>
        <v>0</v>
      </c>
      <c r="Q15" s="3"/>
      <c r="R15" s="3">
        <f t="shared" si="3"/>
        <v>12</v>
      </c>
      <c r="S15" s="20">
        <f t="shared" si="1"/>
        <v>0</v>
      </c>
      <c r="T15" s="20">
        <f t="shared" si="2"/>
        <v>0</v>
      </c>
      <c r="U15" s="3"/>
      <c r="V15" s="3"/>
      <c r="W15" s="3"/>
      <c r="X15" s="3"/>
      <c r="Y15" s="3"/>
    </row>
    <row r="16" spans="1:34" ht="15.75" customHeight="1" x14ac:dyDescent="0.25">
      <c r="A16" s="6" t="s">
        <v>14</v>
      </c>
      <c r="B16" s="7">
        <v>46535</v>
      </c>
      <c r="C16" s="8">
        <v>0</v>
      </c>
      <c r="D16" s="8">
        <v>0</v>
      </c>
      <c r="E16" s="8">
        <v>0</v>
      </c>
      <c r="F16" s="8">
        <v>0</v>
      </c>
      <c r="G16" s="8">
        <v>-40906.135000000002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f t="shared" si="0"/>
        <v>-40906.135000000002</v>
      </c>
      <c r="Q16" s="3"/>
      <c r="R16" s="3">
        <f t="shared" si="3"/>
        <v>13</v>
      </c>
      <c r="S16" s="20">
        <f t="shared" si="1"/>
        <v>0</v>
      </c>
      <c r="T16" s="20">
        <f t="shared" si="2"/>
        <v>0</v>
      </c>
      <c r="U16" s="3"/>
      <c r="V16" s="3"/>
      <c r="W16" s="3"/>
      <c r="X16" s="3"/>
      <c r="Y16" s="3"/>
    </row>
    <row r="17" spans="1:25" ht="15.75" customHeight="1" x14ac:dyDescent="0.25">
      <c r="A17" s="6" t="s">
        <v>15</v>
      </c>
      <c r="B17" s="7">
        <v>46566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f t="shared" si="0"/>
        <v>0</v>
      </c>
      <c r="Q17" s="3"/>
      <c r="R17" s="3">
        <f t="shared" si="3"/>
        <v>14</v>
      </c>
      <c r="S17" s="20">
        <f t="shared" si="1"/>
        <v>0</v>
      </c>
      <c r="T17" s="20">
        <f t="shared" si="2"/>
        <v>0</v>
      </c>
      <c r="U17" s="3"/>
      <c r="V17" s="3"/>
      <c r="W17" s="3"/>
      <c r="X17" s="3"/>
      <c r="Y17" s="3"/>
    </row>
    <row r="18" spans="1:25" ht="15.75" customHeight="1" x14ac:dyDescent="0.25">
      <c r="A18" s="6" t="s">
        <v>16</v>
      </c>
      <c r="B18" s="7">
        <v>46596</v>
      </c>
      <c r="C18" s="8">
        <v>0</v>
      </c>
      <c r="D18" s="8">
        <v>0</v>
      </c>
      <c r="E18" s="8">
        <v>0</v>
      </c>
      <c r="F18" s="8">
        <v>-102250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f t="shared" si="0"/>
        <v>-102250</v>
      </c>
      <c r="Q18" s="3"/>
      <c r="R18" s="3">
        <f t="shared" si="3"/>
        <v>15</v>
      </c>
      <c r="S18" s="20">
        <f t="shared" si="1"/>
        <v>0</v>
      </c>
      <c r="T18" s="20">
        <f t="shared" si="2"/>
        <v>0</v>
      </c>
      <c r="U18" s="3"/>
      <c r="V18" s="3"/>
      <c r="W18" s="3"/>
      <c r="X18" s="3"/>
      <c r="Y18" s="3"/>
    </row>
    <row r="19" spans="1:25" ht="15.75" customHeight="1" x14ac:dyDescent="0.25">
      <c r="A19" s="6" t="s">
        <v>17</v>
      </c>
      <c r="B19" s="7">
        <v>46627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-102250</v>
      </c>
      <c r="M19" s="8">
        <v>0</v>
      </c>
      <c r="N19" s="8">
        <v>0</v>
      </c>
      <c r="O19" s="8">
        <v>0</v>
      </c>
      <c r="P19" s="8">
        <f t="shared" si="0"/>
        <v>-102250</v>
      </c>
      <c r="Q19" s="3"/>
      <c r="R19" s="3">
        <f t="shared" si="3"/>
        <v>16</v>
      </c>
      <c r="S19" s="20">
        <f t="shared" si="1"/>
        <v>0</v>
      </c>
      <c r="T19" s="20">
        <f t="shared" si="2"/>
        <v>0</v>
      </c>
      <c r="U19" s="3"/>
      <c r="V19" s="3"/>
      <c r="W19" s="3"/>
      <c r="X19" s="3"/>
      <c r="Y19" s="3"/>
    </row>
    <row r="20" spans="1:25" ht="15.75" customHeight="1" x14ac:dyDescent="0.25">
      <c r="A20" s="6" t="s">
        <v>18</v>
      </c>
      <c r="B20" s="7">
        <v>46658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f t="shared" si="0"/>
        <v>0</v>
      </c>
      <c r="Q20" s="3"/>
      <c r="R20" s="3">
        <f t="shared" si="3"/>
        <v>17</v>
      </c>
      <c r="S20" s="20">
        <f t="shared" si="1"/>
        <v>0</v>
      </c>
      <c r="T20" s="20">
        <f t="shared" si="2"/>
        <v>0</v>
      </c>
      <c r="U20" s="3"/>
      <c r="V20" s="3"/>
      <c r="W20" s="3"/>
      <c r="X20" s="3"/>
      <c r="Y20" s="3"/>
    </row>
    <row r="21" spans="1:25" ht="15.75" customHeight="1" x14ac:dyDescent="0.25">
      <c r="A21" s="6" t="s">
        <v>19</v>
      </c>
      <c r="B21" s="7">
        <v>46688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f t="shared" si="0"/>
        <v>0</v>
      </c>
      <c r="Q21" s="3"/>
      <c r="R21" s="3">
        <f t="shared" si="3"/>
        <v>18</v>
      </c>
      <c r="S21" s="20">
        <f t="shared" si="1"/>
        <v>0</v>
      </c>
      <c r="T21" s="20">
        <f t="shared" si="2"/>
        <v>0</v>
      </c>
      <c r="U21" s="3"/>
      <c r="V21" s="3"/>
      <c r="W21" s="3"/>
      <c r="X21" s="3"/>
      <c r="Y21" s="3"/>
    </row>
    <row r="22" spans="1:25" ht="15.75" customHeight="1" x14ac:dyDescent="0.25">
      <c r="A22" s="6" t="s">
        <v>20</v>
      </c>
      <c r="B22" s="7">
        <v>46719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-71584.202499999999</v>
      </c>
      <c r="N22" s="8">
        <v>0</v>
      </c>
      <c r="O22" s="8">
        <v>0</v>
      </c>
      <c r="P22" s="8">
        <f t="shared" si="0"/>
        <v>-71584.202499999999</v>
      </c>
      <c r="Q22" s="3"/>
      <c r="R22" s="3">
        <f t="shared" si="3"/>
        <v>19</v>
      </c>
      <c r="S22" s="20">
        <f t="shared" si="1"/>
        <v>0</v>
      </c>
      <c r="T22" s="20">
        <f t="shared" si="2"/>
        <v>0</v>
      </c>
      <c r="U22" s="3"/>
      <c r="V22" s="3"/>
      <c r="W22" s="3"/>
      <c r="X22" s="3"/>
      <c r="Y22" s="3"/>
    </row>
    <row r="23" spans="1:25" ht="15.75" customHeight="1" x14ac:dyDescent="0.25">
      <c r="A23" s="6" t="s">
        <v>21</v>
      </c>
      <c r="B23" s="7">
        <v>46749</v>
      </c>
      <c r="C23" s="8">
        <v>0</v>
      </c>
      <c r="D23" s="8">
        <v>0</v>
      </c>
      <c r="E23" s="8">
        <v>-25562.5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f t="shared" si="0"/>
        <v>-25562.5</v>
      </c>
      <c r="Q23" s="3"/>
      <c r="R23" s="3">
        <f t="shared" si="3"/>
        <v>20</v>
      </c>
      <c r="S23" s="20">
        <f t="shared" si="1"/>
        <v>0</v>
      </c>
      <c r="T23" s="20">
        <f t="shared" si="2"/>
        <v>0</v>
      </c>
      <c r="U23" s="3"/>
      <c r="V23" s="3"/>
      <c r="W23" s="3"/>
      <c r="X23" s="3"/>
      <c r="Y23" s="3"/>
    </row>
    <row r="24" spans="1:25" ht="15.75" customHeight="1" x14ac:dyDescent="0.25">
      <c r="A24" s="6" t="s">
        <v>22</v>
      </c>
      <c r="B24" s="7">
        <v>46780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f t="shared" si="0"/>
        <v>0</v>
      </c>
      <c r="Q24" s="3"/>
      <c r="R24" s="3">
        <f t="shared" si="3"/>
        <v>21</v>
      </c>
      <c r="S24" s="20">
        <f t="shared" si="1"/>
        <v>0</v>
      </c>
      <c r="T24" s="20">
        <f t="shared" si="2"/>
        <v>0</v>
      </c>
      <c r="U24" s="3"/>
      <c r="V24" s="3"/>
      <c r="W24" s="3"/>
      <c r="X24" s="3"/>
      <c r="Y24" s="3"/>
    </row>
    <row r="25" spans="1:25" ht="15.75" customHeight="1" x14ac:dyDescent="0.25">
      <c r="A25" s="6" t="s">
        <v>23</v>
      </c>
      <c r="B25" s="7">
        <v>46811</v>
      </c>
      <c r="C25" s="8">
        <v>0</v>
      </c>
      <c r="D25" s="8">
        <v>-97847.114999999991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f t="shared" si="0"/>
        <v>-97847.114999999991</v>
      </c>
      <c r="Q25" s="3"/>
      <c r="R25" s="3">
        <f t="shared" si="3"/>
        <v>22</v>
      </c>
      <c r="S25" s="20">
        <f t="shared" si="1"/>
        <v>0</v>
      </c>
      <c r="T25" s="20">
        <f t="shared" si="2"/>
        <v>0</v>
      </c>
      <c r="U25" s="3"/>
      <c r="V25" s="3"/>
      <c r="W25" s="3"/>
      <c r="X25" s="3"/>
      <c r="Y25" s="3"/>
    </row>
    <row r="26" spans="1:25" ht="15.75" customHeight="1" x14ac:dyDescent="0.25">
      <c r="A26" s="6" t="s">
        <v>24</v>
      </c>
      <c r="B26" s="7">
        <v>46840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f t="shared" si="0"/>
        <v>0</v>
      </c>
      <c r="Q26" s="3"/>
      <c r="R26" s="3">
        <f t="shared" si="3"/>
        <v>23</v>
      </c>
      <c r="S26" s="20">
        <f t="shared" si="1"/>
        <v>0</v>
      </c>
      <c r="T26" s="20">
        <f t="shared" si="2"/>
        <v>0</v>
      </c>
      <c r="U26" s="3"/>
      <c r="V26" s="3"/>
      <c r="W26" s="3"/>
      <c r="X26" s="3"/>
      <c r="Y26" s="3"/>
    </row>
    <row r="27" spans="1:25" ht="15.75" customHeight="1" x14ac:dyDescent="0.25">
      <c r="A27" s="6" t="s">
        <v>25</v>
      </c>
      <c r="B27" s="7">
        <v>46871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f t="shared" si="0"/>
        <v>0</v>
      </c>
      <c r="Q27" s="3"/>
      <c r="R27" s="3">
        <f t="shared" si="3"/>
        <v>24</v>
      </c>
      <c r="S27" s="20">
        <f t="shared" si="1"/>
        <v>0</v>
      </c>
      <c r="T27" s="20">
        <f t="shared" si="2"/>
        <v>0</v>
      </c>
      <c r="U27" s="3"/>
      <c r="V27" s="3"/>
      <c r="W27" s="3"/>
      <c r="X27" s="3"/>
      <c r="Y27" s="3"/>
    </row>
    <row r="28" spans="1:25" ht="15.75" customHeight="1" x14ac:dyDescent="0.25">
      <c r="A28" s="6" t="s">
        <v>26</v>
      </c>
      <c r="B28" s="7">
        <v>46901</v>
      </c>
      <c r="C28" s="8">
        <v>0</v>
      </c>
      <c r="D28" s="8">
        <v>0</v>
      </c>
      <c r="E28" s="8">
        <v>0</v>
      </c>
      <c r="F28" s="8">
        <v>0</v>
      </c>
      <c r="G28" s="8">
        <v>-40906.135000000002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f t="shared" si="0"/>
        <v>-40906.135000000002</v>
      </c>
      <c r="Q28" s="3"/>
      <c r="R28" s="3">
        <f t="shared" si="3"/>
        <v>25</v>
      </c>
      <c r="S28" s="20">
        <f t="shared" si="1"/>
        <v>0</v>
      </c>
      <c r="T28" s="20">
        <f t="shared" si="2"/>
        <v>0</v>
      </c>
      <c r="U28" s="3"/>
      <c r="V28" s="3"/>
      <c r="W28" s="3"/>
      <c r="X28" s="3"/>
      <c r="Y28" s="3"/>
    </row>
    <row r="29" spans="1:25" ht="15.75" customHeight="1" x14ac:dyDescent="0.25">
      <c r="A29" s="6" t="s">
        <v>27</v>
      </c>
      <c r="B29" s="7">
        <v>46932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60000</v>
      </c>
      <c r="L29" s="8">
        <v>0</v>
      </c>
      <c r="M29" s="8">
        <v>0</v>
      </c>
      <c r="N29" s="8">
        <v>0</v>
      </c>
      <c r="O29" s="8">
        <v>0</v>
      </c>
      <c r="P29" s="8">
        <f t="shared" si="0"/>
        <v>60000</v>
      </c>
      <c r="Q29" s="3"/>
      <c r="R29" s="3">
        <f t="shared" si="3"/>
        <v>26</v>
      </c>
      <c r="S29" s="20">
        <f t="shared" si="1"/>
        <v>60000</v>
      </c>
      <c r="T29" s="20">
        <f t="shared" si="2"/>
        <v>1560000</v>
      </c>
      <c r="U29" s="3"/>
      <c r="V29" s="3"/>
      <c r="W29" s="3"/>
      <c r="X29" s="3"/>
      <c r="Y29" s="3"/>
    </row>
    <row r="30" spans="1:25" ht="15.75" customHeight="1" x14ac:dyDescent="0.25">
      <c r="A30" s="6" t="s">
        <v>28</v>
      </c>
      <c r="B30" s="7">
        <v>46962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f t="shared" si="0"/>
        <v>0</v>
      </c>
      <c r="Q30" s="3"/>
      <c r="R30" s="3">
        <f t="shared" si="3"/>
        <v>27</v>
      </c>
      <c r="S30" s="20">
        <f t="shared" si="1"/>
        <v>0</v>
      </c>
      <c r="T30" s="20">
        <f t="shared" si="2"/>
        <v>0</v>
      </c>
      <c r="U30" s="3"/>
      <c r="V30" s="3"/>
      <c r="W30" s="3"/>
      <c r="X30" s="3"/>
      <c r="Y30" s="3"/>
    </row>
    <row r="31" spans="1:25" ht="15.75" customHeight="1" x14ac:dyDescent="0.25">
      <c r="A31" s="6" t="s">
        <v>29</v>
      </c>
      <c r="B31" s="7">
        <v>46993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f t="shared" si="0"/>
        <v>0</v>
      </c>
      <c r="Q31" s="3"/>
      <c r="R31" s="3">
        <f t="shared" si="3"/>
        <v>28</v>
      </c>
      <c r="S31" s="20">
        <f t="shared" si="1"/>
        <v>0</v>
      </c>
      <c r="T31" s="20">
        <f t="shared" si="2"/>
        <v>0</v>
      </c>
      <c r="U31" s="3"/>
      <c r="V31" s="3"/>
      <c r="W31" s="3"/>
      <c r="X31" s="3"/>
      <c r="Y31" s="3"/>
    </row>
    <row r="32" spans="1:25" ht="15.75" customHeight="1" x14ac:dyDescent="0.25">
      <c r="A32" s="6" t="s">
        <v>30</v>
      </c>
      <c r="B32" s="7">
        <v>47024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f t="shared" si="0"/>
        <v>0</v>
      </c>
      <c r="Q32" s="3"/>
      <c r="R32" s="3">
        <f t="shared" si="3"/>
        <v>29</v>
      </c>
      <c r="S32" s="20">
        <f t="shared" si="1"/>
        <v>0</v>
      </c>
      <c r="T32" s="20">
        <f t="shared" si="2"/>
        <v>0</v>
      </c>
      <c r="U32" s="3"/>
      <c r="V32" s="3"/>
      <c r="W32" s="3"/>
      <c r="X32" s="3"/>
      <c r="Y32" s="3"/>
    </row>
    <row r="33" spans="1:25" ht="15.75" customHeight="1" x14ac:dyDescent="0.25">
      <c r="A33" s="6" t="s">
        <v>31</v>
      </c>
      <c r="B33" s="7">
        <v>47054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139776</v>
      </c>
      <c r="O33" s="8">
        <v>0</v>
      </c>
      <c r="P33" s="8">
        <f t="shared" si="0"/>
        <v>139776</v>
      </c>
      <c r="Q33" s="3"/>
      <c r="R33" s="3">
        <f t="shared" si="3"/>
        <v>30</v>
      </c>
      <c r="S33" s="20">
        <f t="shared" si="1"/>
        <v>139776</v>
      </c>
      <c r="T33" s="20">
        <f t="shared" si="2"/>
        <v>4193280</v>
      </c>
      <c r="U33" s="3"/>
      <c r="V33" s="3"/>
      <c r="W33" s="3"/>
      <c r="X33" s="3"/>
      <c r="Y33" s="3"/>
    </row>
    <row r="34" spans="1:25" ht="15.75" customHeight="1" x14ac:dyDescent="0.25">
      <c r="A34" s="6" t="s">
        <v>32</v>
      </c>
      <c r="B34" s="7">
        <v>47085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-71584.202499999999</v>
      </c>
      <c r="N34" s="8">
        <v>0</v>
      </c>
      <c r="O34" s="8">
        <v>0</v>
      </c>
      <c r="P34" s="8">
        <f t="shared" si="0"/>
        <v>-71584.202499999999</v>
      </c>
      <c r="Q34" s="3"/>
      <c r="R34" s="3">
        <f t="shared" si="3"/>
        <v>31</v>
      </c>
      <c r="S34" s="20">
        <f t="shared" si="1"/>
        <v>0</v>
      </c>
      <c r="T34" s="20">
        <f t="shared" si="2"/>
        <v>0</v>
      </c>
      <c r="U34" s="3"/>
      <c r="V34" s="3"/>
      <c r="W34" s="3"/>
      <c r="X34" s="3"/>
      <c r="Y34" s="3"/>
    </row>
    <row r="35" spans="1:25" ht="15.75" customHeight="1" x14ac:dyDescent="0.25">
      <c r="A35" s="6" t="s">
        <v>33</v>
      </c>
      <c r="B35" s="7">
        <v>47115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f t="shared" si="0"/>
        <v>0</v>
      </c>
      <c r="Q35" s="3"/>
      <c r="R35" s="3">
        <f t="shared" si="3"/>
        <v>32</v>
      </c>
      <c r="S35" s="20">
        <f t="shared" si="1"/>
        <v>0</v>
      </c>
      <c r="T35" s="20">
        <f t="shared" si="2"/>
        <v>0</v>
      </c>
      <c r="U35" s="3"/>
      <c r="V35" s="3"/>
      <c r="W35" s="3"/>
      <c r="X35" s="3"/>
      <c r="Y35" s="3"/>
    </row>
    <row r="36" spans="1:25" ht="15.75" customHeight="1" x14ac:dyDescent="0.25">
      <c r="A36" s="6" t="s">
        <v>34</v>
      </c>
      <c r="B36" s="7">
        <v>47146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f t="shared" si="0"/>
        <v>0</v>
      </c>
      <c r="Q36" s="3"/>
      <c r="R36" s="3">
        <f t="shared" si="3"/>
        <v>33</v>
      </c>
      <c r="S36" s="20">
        <f t="shared" si="1"/>
        <v>0</v>
      </c>
      <c r="T36" s="20">
        <f t="shared" si="2"/>
        <v>0</v>
      </c>
      <c r="U36" s="3"/>
      <c r="V36" s="3"/>
      <c r="W36" s="3"/>
      <c r="X36" s="3"/>
      <c r="Y36" s="3"/>
    </row>
    <row r="37" spans="1:25" ht="15.75" customHeight="1" x14ac:dyDescent="0.25">
      <c r="A37" s="6" t="s">
        <v>35</v>
      </c>
      <c r="B37" s="7">
        <v>47177</v>
      </c>
      <c r="C37" s="8">
        <v>0</v>
      </c>
      <c r="D37" s="8">
        <v>-97847.114999999991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f t="shared" si="0"/>
        <v>-97847.114999999991</v>
      </c>
      <c r="Q37" s="3"/>
      <c r="R37" s="3">
        <f t="shared" si="3"/>
        <v>34</v>
      </c>
      <c r="S37" s="20">
        <f t="shared" si="1"/>
        <v>0</v>
      </c>
      <c r="T37" s="20">
        <f t="shared" si="2"/>
        <v>0</v>
      </c>
      <c r="U37" s="3"/>
      <c r="V37" s="3"/>
      <c r="W37" s="3"/>
      <c r="X37" s="3"/>
      <c r="Y37" s="3"/>
    </row>
    <row r="38" spans="1:25" ht="15.75" customHeight="1" x14ac:dyDescent="0.25">
      <c r="A38" s="6" t="s">
        <v>36</v>
      </c>
      <c r="B38" s="7">
        <v>47205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f t="shared" si="0"/>
        <v>0</v>
      </c>
      <c r="Q38" s="3"/>
      <c r="R38" s="3">
        <f t="shared" si="3"/>
        <v>35</v>
      </c>
      <c r="S38" s="20">
        <f t="shared" si="1"/>
        <v>0</v>
      </c>
      <c r="T38" s="20">
        <f t="shared" si="2"/>
        <v>0</v>
      </c>
      <c r="U38" s="3"/>
      <c r="V38" s="3"/>
      <c r="W38" s="3"/>
      <c r="X38" s="3"/>
      <c r="Y38" s="3"/>
    </row>
    <row r="39" spans="1:25" ht="15.75" customHeight="1" x14ac:dyDescent="0.25">
      <c r="A39" s="6" t="s">
        <v>37</v>
      </c>
      <c r="B39" s="7">
        <v>47236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f t="shared" si="0"/>
        <v>0</v>
      </c>
      <c r="Q39" s="3"/>
      <c r="R39" s="3">
        <f t="shared" si="3"/>
        <v>36</v>
      </c>
      <c r="S39" s="20">
        <f t="shared" si="1"/>
        <v>0</v>
      </c>
      <c r="T39" s="20">
        <f t="shared" si="2"/>
        <v>0</v>
      </c>
      <c r="U39" s="3"/>
      <c r="V39" s="3"/>
      <c r="W39" s="3"/>
      <c r="X39" s="3"/>
      <c r="Y39" s="3"/>
    </row>
    <row r="40" spans="1:25" ht="15.75" customHeight="1" x14ac:dyDescent="0.25">
      <c r="A40" s="6" t="s">
        <v>38</v>
      </c>
      <c r="B40" s="7">
        <v>47266</v>
      </c>
      <c r="C40" s="8">
        <v>0</v>
      </c>
      <c r="D40" s="8">
        <v>0</v>
      </c>
      <c r="E40" s="8">
        <v>0</v>
      </c>
      <c r="F40" s="8">
        <v>0</v>
      </c>
      <c r="G40" s="8">
        <v>-40906.135000000002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f t="shared" si="0"/>
        <v>-40906.135000000002</v>
      </c>
      <c r="Q40" s="3"/>
      <c r="R40" s="3">
        <f t="shared" si="3"/>
        <v>37</v>
      </c>
      <c r="S40" s="20">
        <f t="shared" si="1"/>
        <v>0</v>
      </c>
      <c r="T40" s="20">
        <f t="shared" si="2"/>
        <v>0</v>
      </c>
      <c r="U40" s="3"/>
      <c r="V40" s="3"/>
      <c r="W40" s="3"/>
      <c r="X40" s="3"/>
      <c r="Y40" s="3"/>
    </row>
    <row r="41" spans="1:25" ht="15.75" customHeight="1" x14ac:dyDescent="0.25">
      <c r="A41" s="6" t="s">
        <v>39</v>
      </c>
      <c r="B41" s="7">
        <v>47297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60000</v>
      </c>
      <c r="L41" s="8">
        <v>0</v>
      </c>
      <c r="M41" s="8">
        <v>0</v>
      </c>
      <c r="N41" s="8">
        <v>0</v>
      </c>
      <c r="O41" s="8">
        <v>0</v>
      </c>
      <c r="P41" s="8">
        <f t="shared" si="0"/>
        <v>60000</v>
      </c>
      <c r="Q41" s="3"/>
      <c r="R41" s="3">
        <f t="shared" si="3"/>
        <v>38</v>
      </c>
      <c r="S41" s="20">
        <f t="shared" si="1"/>
        <v>60000</v>
      </c>
      <c r="T41" s="20">
        <f t="shared" si="2"/>
        <v>2280000</v>
      </c>
      <c r="U41" s="3"/>
      <c r="V41" s="3"/>
      <c r="W41" s="3"/>
      <c r="X41" s="3"/>
      <c r="Y41" s="3"/>
    </row>
    <row r="42" spans="1:25" ht="15.75" customHeight="1" x14ac:dyDescent="0.25">
      <c r="A42" s="6" t="s">
        <v>40</v>
      </c>
      <c r="B42" s="7">
        <v>47327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24000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f t="shared" si="0"/>
        <v>24000</v>
      </c>
      <c r="Q42" s="3"/>
      <c r="R42" s="3">
        <f t="shared" si="3"/>
        <v>39</v>
      </c>
      <c r="S42" s="20">
        <f t="shared" si="1"/>
        <v>24000</v>
      </c>
      <c r="T42" s="20">
        <f t="shared" si="2"/>
        <v>936000</v>
      </c>
      <c r="U42" s="3"/>
      <c r="V42" s="3"/>
      <c r="W42" s="3"/>
      <c r="X42" s="3"/>
      <c r="Y42" s="3"/>
    </row>
    <row r="43" spans="1:25" ht="15.75" customHeight="1" x14ac:dyDescent="0.25">
      <c r="A43" s="6" t="s">
        <v>41</v>
      </c>
      <c r="B43" s="7">
        <v>47358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 t="shared" si="0"/>
        <v>0</v>
      </c>
      <c r="Q43" s="3"/>
      <c r="R43" s="3">
        <f t="shared" si="3"/>
        <v>40</v>
      </c>
      <c r="S43" s="20">
        <f t="shared" si="1"/>
        <v>0</v>
      </c>
      <c r="T43" s="20">
        <f t="shared" si="2"/>
        <v>0</v>
      </c>
      <c r="U43" s="3"/>
      <c r="V43" s="3"/>
      <c r="W43" s="3"/>
      <c r="X43" s="3"/>
      <c r="Y43" s="3"/>
    </row>
    <row r="44" spans="1:25" ht="15.75" customHeight="1" x14ac:dyDescent="0.25">
      <c r="A44" s="6" t="s">
        <v>42</v>
      </c>
      <c r="B44" s="7">
        <v>47389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f t="shared" si="0"/>
        <v>0</v>
      </c>
      <c r="Q44" s="3"/>
      <c r="R44" s="3">
        <f t="shared" si="3"/>
        <v>41</v>
      </c>
      <c r="S44" s="20">
        <f t="shared" si="1"/>
        <v>0</v>
      </c>
      <c r="T44" s="20">
        <f t="shared" si="2"/>
        <v>0</v>
      </c>
      <c r="U44" s="3"/>
      <c r="V44" s="3"/>
      <c r="W44" s="3"/>
      <c r="X44" s="3"/>
      <c r="Y44" s="3"/>
    </row>
    <row r="45" spans="1:25" ht="15.75" customHeight="1" x14ac:dyDescent="0.25">
      <c r="A45" s="6" t="s">
        <v>43</v>
      </c>
      <c r="B45" s="7">
        <v>47419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139776</v>
      </c>
      <c r="O45" s="8">
        <v>0</v>
      </c>
      <c r="P45" s="8">
        <f t="shared" si="0"/>
        <v>139776</v>
      </c>
      <c r="Q45" s="3"/>
      <c r="R45" s="3">
        <f t="shared" si="3"/>
        <v>42</v>
      </c>
      <c r="S45" s="20">
        <f t="shared" si="1"/>
        <v>139776</v>
      </c>
      <c r="T45" s="20">
        <f t="shared" si="2"/>
        <v>5870592</v>
      </c>
      <c r="U45" s="3"/>
      <c r="V45" s="3"/>
      <c r="W45" s="3"/>
      <c r="X45" s="3"/>
      <c r="Y45" s="3"/>
    </row>
    <row r="46" spans="1:25" ht="15.75" customHeight="1" x14ac:dyDescent="0.25">
      <c r="A46" s="6" t="s">
        <v>44</v>
      </c>
      <c r="B46" s="7">
        <v>47450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f t="shared" si="0"/>
        <v>0</v>
      </c>
      <c r="Q46" s="3"/>
      <c r="R46" s="3">
        <f t="shared" si="3"/>
        <v>43</v>
      </c>
      <c r="S46" s="20">
        <f t="shared" si="1"/>
        <v>0</v>
      </c>
      <c r="T46" s="20">
        <f t="shared" si="2"/>
        <v>0</v>
      </c>
      <c r="U46" s="3"/>
      <c r="V46" s="3"/>
      <c r="W46" s="3"/>
      <c r="X46" s="3"/>
      <c r="Y46" s="3"/>
    </row>
    <row r="47" spans="1:25" ht="15.75" customHeight="1" x14ac:dyDescent="0.25">
      <c r="A47" s="6" t="s">
        <v>45</v>
      </c>
      <c r="B47" s="7">
        <v>47480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f t="shared" si="0"/>
        <v>0</v>
      </c>
      <c r="Q47" s="3"/>
      <c r="R47" s="3">
        <f t="shared" si="3"/>
        <v>44</v>
      </c>
      <c r="S47" s="20">
        <f t="shared" si="1"/>
        <v>0</v>
      </c>
      <c r="T47" s="20">
        <f t="shared" si="2"/>
        <v>0</v>
      </c>
      <c r="U47" s="3"/>
      <c r="V47" s="3"/>
      <c r="W47" s="3"/>
      <c r="X47" s="3"/>
      <c r="Y47" s="3"/>
    </row>
    <row r="48" spans="1:25" ht="15.75" customHeight="1" x14ac:dyDescent="0.25">
      <c r="A48" s="6" t="s">
        <v>46</v>
      </c>
      <c r="B48" s="7">
        <v>47511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f t="shared" si="0"/>
        <v>0</v>
      </c>
      <c r="Q48" s="3"/>
      <c r="R48" s="3">
        <f t="shared" si="3"/>
        <v>45</v>
      </c>
      <c r="S48" s="20">
        <f t="shared" si="1"/>
        <v>0</v>
      </c>
      <c r="T48" s="20">
        <f t="shared" si="2"/>
        <v>0</v>
      </c>
      <c r="U48" s="3"/>
      <c r="V48" s="3"/>
      <c r="W48" s="3"/>
      <c r="X48" s="3"/>
      <c r="Y48" s="3"/>
    </row>
    <row r="49" spans="1:25" ht="15.75" customHeight="1" x14ac:dyDescent="0.25">
      <c r="A49" s="6" t="s">
        <v>47</v>
      </c>
      <c r="B49" s="7">
        <v>47542</v>
      </c>
      <c r="C49" s="8">
        <v>0</v>
      </c>
      <c r="D49" s="8">
        <v>-97847.114999999991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 t="shared" si="0"/>
        <v>-97847.114999999991</v>
      </c>
      <c r="Q49" s="3"/>
      <c r="R49" s="3">
        <f t="shared" si="3"/>
        <v>46</v>
      </c>
      <c r="S49" s="20">
        <f t="shared" si="1"/>
        <v>0</v>
      </c>
      <c r="T49" s="20">
        <f t="shared" si="2"/>
        <v>0</v>
      </c>
      <c r="U49" s="3"/>
      <c r="V49" s="3"/>
      <c r="W49" s="3"/>
      <c r="X49" s="3"/>
      <c r="Y49" s="3"/>
    </row>
    <row r="50" spans="1:25" ht="15.75" customHeight="1" x14ac:dyDescent="0.25">
      <c r="A50" s="6" t="s">
        <v>48</v>
      </c>
      <c r="B50" s="7">
        <v>47570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f t="shared" si="0"/>
        <v>0</v>
      </c>
      <c r="Q50" s="3"/>
      <c r="R50" s="3">
        <f t="shared" si="3"/>
        <v>47</v>
      </c>
      <c r="S50" s="20">
        <f t="shared" si="1"/>
        <v>0</v>
      </c>
      <c r="T50" s="20">
        <f t="shared" si="2"/>
        <v>0</v>
      </c>
      <c r="U50" s="3"/>
      <c r="V50" s="3"/>
      <c r="W50" s="3"/>
      <c r="X50" s="3"/>
      <c r="Y50" s="3"/>
    </row>
    <row r="51" spans="1:25" ht="15.75" customHeight="1" x14ac:dyDescent="0.25">
      <c r="A51" s="6" t="s">
        <v>49</v>
      </c>
      <c r="B51" s="7">
        <v>47601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f t="shared" si="0"/>
        <v>0</v>
      </c>
      <c r="Q51" s="3"/>
      <c r="R51" s="3">
        <f t="shared" si="3"/>
        <v>48</v>
      </c>
      <c r="S51" s="20">
        <f t="shared" si="1"/>
        <v>0</v>
      </c>
      <c r="T51" s="20">
        <f t="shared" si="2"/>
        <v>0</v>
      </c>
      <c r="U51" s="3"/>
      <c r="V51" s="3"/>
      <c r="W51" s="3"/>
      <c r="X51" s="3"/>
      <c r="Y51" s="3"/>
    </row>
    <row r="52" spans="1:25" ht="15.75" customHeight="1" x14ac:dyDescent="0.25">
      <c r="A52" s="6" t="s">
        <v>50</v>
      </c>
      <c r="B52" s="7">
        <v>47631</v>
      </c>
      <c r="C52" s="8">
        <v>0</v>
      </c>
      <c r="D52" s="8">
        <v>0</v>
      </c>
      <c r="E52" s="8">
        <v>0</v>
      </c>
      <c r="F52" s="8">
        <v>0</v>
      </c>
      <c r="G52" s="8">
        <v>-40906.135000000002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 t="shared" si="0"/>
        <v>-40906.135000000002</v>
      </c>
      <c r="Q52" s="3"/>
      <c r="R52" s="3">
        <f t="shared" si="3"/>
        <v>49</v>
      </c>
      <c r="S52" s="20">
        <f t="shared" si="1"/>
        <v>0</v>
      </c>
      <c r="T52" s="20">
        <f t="shared" si="2"/>
        <v>0</v>
      </c>
      <c r="U52" s="3"/>
      <c r="V52" s="3"/>
      <c r="W52" s="3"/>
      <c r="X52" s="3"/>
      <c r="Y52" s="3"/>
    </row>
    <row r="53" spans="1:25" ht="15.75" customHeight="1" x14ac:dyDescent="0.25">
      <c r="A53" s="6" t="s">
        <v>51</v>
      </c>
      <c r="B53" s="7">
        <v>47662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60000</v>
      </c>
      <c r="L53" s="8">
        <v>0</v>
      </c>
      <c r="M53" s="8">
        <v>0</v>
      </c>
      <c r="N53" s="8">
        <v>0</v>
      </c>
      <c r="O53" s="8">
        <v>0</v>
      </c>
      <c r="P53" s="8">
        <f t="shared" si="0"/>
        <v>60000</v>
      </c>
      <c r="Q53" s="3"/>
      <c r="R53" s="3">
        <f t="shared" si="3"/>
        <v>50</v>
      </c>
      <c r="S53" s="20">
        <f t="shared" si="1"/>
        <v>60000</v>
      </c>
      <c r="T53" s="20">
        <f t="shared" si="2"/>
        <v>3000000</v>
      </c>
      <c r="U53" s="3"/>
      <c r="V53" s="3"/>
      <c r="W53" s="3"/>
      <c r="X53" s="3"/>
      <c r="Y53" s="3"/>
    </row>
    <row r="54" spans="1:25" ht="15.75" customHeight="1" x14ac:dyDescent="0.25">
      <c r="A54" s="6" t="s">
        <v>52</v>
      </c>
      <c r="B54" s="7">
        <v>47692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24000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f t="shared" si="0"/>
        <v>24000</v>
      </c>
      <c r="Q54" s="3"/>
      <c r="R54" s="3">
        <f t="shared" si="3"/>
        <v>51</v>
      </c>
      <c r="S54" s="20">
        <f t="shared" si="1"/>
        <v>24000</v>
      </c>
      <c r="T54" s="20">
        <f t="shared" si="2"/>
        <v>1224000</v>
      </c>
      <c r="U54" s="3"/>
      <c r="V54" s="3"/>
      <c r="W54" s="3"/>
      <c r="X54" s="3"/>
      <c r="Y54" s="3"/>
    </row>
    <row r="55" spans="1:25" ht="15.75" customHeight="1" x14ac:dyDescent="0.25">
      <c r="A55" s="6" t="s">
        <v>53</v>
      </c>
      <c r="B55" s="7">
        <v>47723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f t="shared" si="0"/>
        <v>0</v>
      </c>
      <c r="Q55" s="3"/>
      <c r="R55" s="3">
        <f t="shared" si="3"/>
        <v>52</v>
      </c>
      <c r="S55" s="20">
        <f t="shared" si="1"/>
        <v>0</v>
      </c>
      <c r="T55" s="20">
        <f t="shared" si="2"/>
        <v>0</v>
      </c>
      <c r="U55" s="3"/>
      <c r="V55" s="3"/>
      <c r="W55" s="3"/>
      <c r="X55" s="3"/>
      <c r="Y55" s="3"/>
    </row>
    <row r="56" spans="1:25" ht="15.75" customHeight="1" x14ac:dyDescent="0.25">
      <c r="A56" s="6" t="s">
        <v>54</v>
      </c>
      <c r="B56" s="7">
        <v>47754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f t="shared" si="0"/>
        <v>0</v>
      </c>
      <c r="Q56" s="3"/>
      <c r="R56" s="3">
        <f t="shared" si="3"/>
        <v>53</v>
      </c>
      <c r="S56" s="20">
        <f t="shared" si="1"/>
        <v>0</v>
      </c>
      <c r="T56" s="20">
        <f t="shared" si="2"/>
        <v>0</v>
      </c>
      <c r="U56" s="3"/>
      <c r="V56" s="3"/>
      <c r="W56" s="3"/>
      <c r="X56" s="3"/>
      <c r="Y56" s="3"/>
    </row>
    <row r="57" spans="1:25" ht="15.75" customHeight="1" x14ac:dyDescent="0.25">
      <c r="A57" s="6" t="s">
        <v>55</v>
      </c>
      <c r="B57" s="7">
        <v>47784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139776</v>
      </c>
      <c r="O57" s="8">
        <v>0</v>
      </c>
      <c r="P57" s="8">
        <f t="shared" si="0"/>
        <v>139776</v>
      </c>
      <c r="Q57" s="3"/>
      <c r="R57" s="3">
        <f t="shared" si="3"/>
        <v>54</v>
      </c>
      <c r="S57" s="20">
        <f t="shared" si="1"/>
        <v>139776</v>
      </c>
      <c r="T57" s="20">
        <f t="shared" si="2"/>
        <v>7547904</v>
      </c>
      <c r="U57" s="3"/>
      <c r="V57" s="3"/>
      <c r="W57" s="3"/>
      <c r="X57" s="3"/>
      <c r="Y57" s="3"/>
    </row>
    <row r="58" spans="1:25" ht="15.75" customHeight="1" x14ac:dyDescent="0.25">
      <c r="A58" s="6" t="s">
        <v>56</v>
      </c>
      <c r="B58" s="7">
        <v>47815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325000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f t="shared" si="0"/>
        <v>325000</v>
      </c>
      <c r="Q58" s="3"/>
      <c r="R58" s="3">
        <f t="shared" si="3"/>
        <v>55</v>
      </c>
      <c r="S58" s="20">
        <f t="shared" si="1"/>
        <v>325000</v>
      </c>
      <c r="T58" s="20">
        <f t="shared" si="2"/>
        <v>17875000</v>
      </c>
      <c r="U58" s="3"/>
      <c r="V58" s="3"/>
      <c r="W58" s="3"/>
      <c r="X58" s="3"/>
      <c r="Y58" s="3"/>
    </row>
    <row r="59" spans="1:25" ht="15.75" customHeight="1" x14ac:dyDescent="0.25">
      <c r="A59" s="6" t="s">
        <v>57</v>
      </c>
      <c r="B59" s="7">
        <v>47845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f t="shared" si="0"/>
        <v>0</v>
      </c>
      <c r="Q59" s="3"/>
      <c r="R59" s="3">
        <f t="shared" si="3"/>
        <v>56</v>
      </c>
      <c r="S59" s="20">
        <f t="shared" si="1"/>
        <v>0</v>
      </c>
      <c r="T59" s="20">
        <f t="shared" si="2"/>
        <v>0</v>
      </c>
      <c r="U59" s="3"/>
      <c r="V59" s="3"/>
      <c r="W59" s="3"/>
      <c r="X59" s="3"/>
      <c r="Y59" s="3"/>
    </row>
    <row r="60" spans="1:25" ht="15.75" customHeight="1" x14ac:dyDescent="0.25">
      <c r="A60" s="6" t="s">
        <v>58</v>
      </c>
      <c r="B60" s="7">
        <v>47876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f t="shared" ref="P60:P123" si="4">SUM(C60:O60)</f>
        <v>0</v>
      </c>
      <c r="Q60" s="3"/>
      <c r="R60" s="3">
        <f t="shared" si="3"/>
        <v>57</v>
      </c>
      <c r="S60" s="20">
        <f t="shared" si="1"/>
        <v>0</v>
      </c>
      <c r="T60" s="20">
        <f t="shared" si="2"/>
        <v>0</v>
      </c>
      <c r="U60" s="3"/>
      <c r="V60" s="3"/>
      <c r="W60" s="3"/>
      <c r="X60" s="3"/>
      <c r="Y60" s="3"/>
    </row>
    <row r="61" spans="1:25" ht="15.75" customHeight="1" x14ac:dyDescent="0.25">
      <c r="A61" s="6" t="s">
        <v>59</v>
      </c>
      <c r="B61" s="7">
        <v>47907</v>
      </c>
      <c r="C61" s="8">
        <v>0</v>
      </c>
      <c r="D61" s="8">
        <v>-97847.114999999991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f t="shared" si="4"/>
        <v>-97847.114999999991</v>
      </c>
      <c r="Q61" s="3"/>
      <c r="R61" s="3">
        <f t="shared" si="3"/>
        <v>58</v>
      </c>
      <c r="S61" s="20">
        <f t="shared" si="1"/>
        <v>0</v>
      </c>
      <c r="T61" s="20">
        <f t="shared" si="2"/>
        <v>0</v>
      </c>
      <c r="U61" s="3"/>
      <c r="V61" s="3"/>
      <c r="W61" s="3"/>
      <c r="X61" s="3"/>
      <c r="Y61" s="3"/>
    </row>
    <row r="62" spans="1:25" ht="15.75" customHeight="1" x14ac:dyDescent="0.25">
      <c r="A62" s="6" t="s">
        <v>60</v>
      </c>
      <c r="B62" s="7">
        <v>47935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f t="shared" si="4"/>
        <v>0</v>
      </c>
      <c r="Q62" s="3"/>
      <c r="R62" s="3">
        <f t="shared" si="3"/>
        <v>59</v>
      </c>
      <c r="S62" s="20">
        <f t="shared" si="1"/>
        <v>0</v>
      </c>
      <c r="T62" s="20">
        <f t="shared" si="2"/>
        <v>0</v>
      </c>
      <c r="U62" s="3"/>
      <c r="V62" s="3"/>
      <c r="W62" s="3"/>
      <c r="X62" s="3"/>
      <c r="Y62" s="3"/>
    </row>
    <row r="63" spans="1:25" ht="15.75" customHeight="1" x14ac:dyDescent="0.25">
      <c r="A63" s="6" t="s">
        <v>61</v>
      </c>
      <c r="B63" s="7">
        <v>47966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f t="shared" si="4"/>
        <v>0</v>
      </c>
      <c r="Q63" s="3"/>
      <c r="R63" s="3">
        <f t="shared" si="3"/>
        <v>60</v>
      </c>
      <c r="S63" s="20">
        <f t="shared" si="1"/>
        <v>0</v>
      </c>
      <c r="T63" s="20">
        <f t="shared" si="2"/>
        <v>0</v>
      </c>
      <c r="U63" s="3"/>
      <c r="V63" s="3"/>
      <c r="W63" s="3"/>
      <c r="X63" s="3"/>
      <c r="Y63" s="3"/>
    </row>
    <row r="64" spans="1:25" ht="15.75" customHeight="1" x14ac:dyDescent="0.25">
      <c r="A64" s="6" t="s">
        <v>62</v>
      </c>
      <c r="B64" s="7">
        <v>47996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f t="shared" si="4"/>
        <v>0</v>
      </c>
      <c r="Q64" s="3"/>
      <c r="R64" s="3">
        <f t="shared" si="3"/>
        <v>61</v>
      </c>
      <c r="S64" s="20">
        <f t="shared" si="1"/>
        <v>0</v>
      </c>
      <c r="T64" s="20">
        <f t="shared" si="2"/>
        <v>0</v>
      </c>
      <c r="U64" s="3"/>
      <c r="V64" s="3"/>
      <c r="W64" s="3"/>
      <c r="X64" s="3"/>
      <c r="Y64" s="3"/>
    </row>
    <row r="65" spans="1:25" ht="15.75" customHeight="1" x14ac:dyDescent="0.25">
      <c r="A65" s="6" t="s">
        <v>63</v>
      </c>
      <c r="B65" s="7">
        <v>48027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60000</v>
      </c>
      <c r="L65" s="8">
        <v>0</v>
      </c>
      <c r="M65" s="8">
        <v>0</v>
      </c>
      <c r="N65" s="8">
        <v>0</v>
      </c>
      <c r="O65" s="8">
        <v>0</v>
      </c>
      <c r="P65" s="8">
        <f t="shared" si="4"/>
        <v>60000</v>
      </c>
      <c r="Q65" s="3"/>
      <c r="R65" s="3">
        <f t="shared" si="3"/>
        <v>62</v>
      </c>
      <c r="S65" s="20">
        <f t="shared" si="1"/>
        <v>60000</v>
      </c>
      <c r="T65" s="20">
        <f t="shared" si="2"/>
        <v>3720000</v>
      </c>
      <c r="U65" s="3"/>
      <c r="V65" s="3"/>
      <c r="W65" s="3"/>
      <c r="X65" s="3"/>
      <c r="Y65" s="3"/>
    </row>
    <row r="66" spans="1:25" ht="15.75" customHeight="1" x14ac:dyDescent="0.25">
      <c r="A66" s="6" t="s">
        <v>64</v>
      </c>
      <c r="B66" s="7">
        <v>48057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24000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f t="shared" si="4"/>
        <v>24000</v>
      </c>
      <c r="Q66" s="3"/>
      <c r="R66" s="3">
        <f t="shared" si="3"/>
        <v>63</v>
      </c>
      <c r="S66" s="20">
        <f t="shared" si="1"/>
        <v>24000</v>
      </c>
      <c r="T66" s="20">
        <f t="shared" si="2"/>
        <v>1512000</v>
      </c>
      <c r="U66" s="3"/>
      <c r="V66" s="3"/>
      <c r="W66" s="3"/>
      <c r="X66" s="3"/>
      <c r="Y66" s="3"/>
    </row>
    <row r="67" spans="1:25" ht="15.75" customHeight="1" x14ac:dyDescent="0.25">
      <c r="A67" s="6" t="s">
        <v>65</v>
      </c>
      <c r="B67" s="7">
        <v>48088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f t="shared" si="4"/>
        <v>0</v>
      </c>
      <c r="Q67" s="3"/>
      <c r="R67" s="3">
        <f t="shared" si="3"/>
        <v>64</v>
      </c>
      <c r="S67" s="20">
        <f t="shared" ref="S67:S130" si="5">SUMIF(C67:O67,"&gt;0",C67:O67)</f>
        <v>0</v>
      </c>
      <c r="T67" s="20">
        <f t="shared" ref="T67:T130" si="6">S67*R67</f>
        <v>0</v>
      </c>
      <c r="U67" s="3"/>
      <c r="V67" s="3"/>
      <c r="W67" s="3"/>
      <c r="X67" s="3"/>
      <c r="Y67" s="3"/>
    </row>
    <row r="68" spans="1:25" ht="15.75" customHeight="1" x14ac:dyDescent="0.25">
      <c r="A68" s="6" t="s">
        <v>66</v>
      </c>
      <c r="B68" s="7">
        <v>48119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f t="shared" si="4"/>
        <v>0</v>
      </c>
      <c r="Q68" s="3"/>
      <c r="R68" s="3">
        <f t="shared" si="3"/>
        <v>65</v>
      </c>
      <c r="S68" s="20">
        <f t="shared" si="5"/>
        <v>0</v>
      </c>
      <c r="T68" s="20">
        <f t="shared" si="6"/>
        <v>0</v>
      </c>
      <c r="U68" s="3"/>
      <c r="V68" s="3"/>
      <c r="W68" s="3"/>
      <c r="X68" s="3"/>
      <c r="Y68" s="3"/>
    </row>
    <row r="69" spans="1:25" ht="15.75" customHeight="1" x14ac:dyDescent="0.25">
      <c r="A69" s="6" t="s">
        <v>67</v>
      </c>
      <c r="B69" s="7">
        <v>48149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139776</v>
      </c>
      <c r="O69" s="8">
        <v>0</v>
      </c>
      <c r="P69" s="8">
        <f t="shared" si="4"/>
        <v>139776</v>
      </c>
      <c r="Q69" s="3"/>
      <c r="R69" s="3">
        <f t="shared" si="3"/>
        <v>66</v>
      </c>
      <c r="S69" s="20">
        <f t="shared" si="5"/>
        <v>139776</v>
      </c>
      <c r="T69" s="20">
        <f t="shared" si="6"/>
        <v>9225216</v>
      </c>
      <c r="U69" s="3"/>
      <c r="V69" s="3"/>
      <c r="W69" s="3"/>
      <c r="X69" s="3"/>
      <c r="Y69" s="3"/>
    </row>
    <row r="70" spans="1:25" ht="15.75" customHeight="1" x14ac:dyDescent="0.25">
      <c r="A70" s="6" t="s">
        <v>68</v>
      </c>
      <c r="B70" s="7">
        <v>48180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f t="shared" si="4"/>
        <v>0</v>
      </c>
      <c r="Q70" s="3"/>
      <c r="R70" s="3">
        <f t="shared" ref="R70:R133" si="7">R69+1</f>
        <v>67</v>
      </c>
      <c r="S70" s="20">
        <f t="shared" si="5"/>
        <v>0</v>
      </c>
      <c r="T70" s="20">
        <f t="shared" si="6"/>
        <v>0</v>
      </c>
      <c r="U70" s="3"/>
      <c r="V70" s="3"/>
      <c r="W70" s="3"/>
      <c r="X70" s="3"/>
      <c r="Y70" s="3"/>
    </row>
    <row r="71" spans="1:25" ht="15.75" customHeight="1" x14ac:dyDescent="0.25">
      <c r="A71" s="6" t="s">
        <v>69</v>
      </c>
      <c r="B71" s="7">
        <v>48210</v>
      </c>
      <c r="C71" s="8">
        <v>0</v>
      </c>
      <c r="D71" s="8">
        <v>0</v>
      </c>
      <c r="E71" s="8">
        <v>250250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f t="shared" si="4"/>
        <v>250250</v>
      </c>
      <c r="Q71" s="3"/>
      <c r="R71" s="3">
        <f t="shared" si="7"/>
        <v>68</v>
      </c>
      <c r="S71" s="20">
        <f t="shared" si="5"/>
        <v>250250</v>
      </c>
      <c r="T71" s="20">
        <f t="shared" si="6"/>
        <v>17017000</v>
      </c>
      <c r="U71" s="3"/>
      <c r="V71" s="3"/>
      <c r="W71" s="3"/>
      <c r="X71" s="3"/>
      <c r="Y71" s="3"/>
    </row>
    <row r="72" spans="1:25" ht="15.75" customHeight="1" x14ac:dyDescent="0.25">
      <c r="A72" s="6" t="s">
        <v>70</v>
      </c>
      <c r="B72" s="7">
        <v>48241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458400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f t="shared" si="4"/>
        <v>458400</v>
      </c>
      <c r="Q72" s="3"/>
      <c r="R72" s="3">
        <f t="shared" si="7"/>
        <v>69</v>
      </c>
      <c r="S72" s="20">
        <f t="shared" si="5"/>
        <v>458400</v>
      </c>
      <c r="T72" s="20">
        <f t="shared" si="6"/>
        <v>31629600</v>
      </c>
      <c r="U72" s="3"/>
      <c r="V72" s="3"/>
      <c r="W72" s="3"/>
      <c r="X72" s="3"/>
      <c r="Y72" s="3"/>
    </row>
    <row r="73" spans="1:25" ht="15.75" customHeight="1" x14ac:dyDescent="0.25">
      <c r="A73" s="6" t="s">
        <v>71</v>
      </c>
      <c r="B73" s="7">
        <v>48272</v>
      </c>
      <c r="C73" s="8">
        <v>0</v>
      </c>
      <c r="D73" s="8">
        <v>1249362.4000000001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f t="shared" si="4"/>
        <v>1249362.4000000001</v>
      </c>
      <c r="Q73" s="3"/>
      <c r="R73" s="3">
        <f t="shared" si="7"/>
        <v>70</v>
      </c>
      <c r="S73" s="20">
        <f t="shared" si="5"/>
        <v>1249362.4000000001</v>
      </c>
      <c r="T73" s="20">
        <f t="shared" si="6"/>
        <v>87455368.000000015</v>
      </c>
      <c r="U73" s="3"/>
      <c r="V73" s="3"/>
      <c r="W73" s="3"/>
      <c r="X73" s="3"/>
      <c r="Y73" s="3"/>
    </row>
    <row r="74" spans="1:25" ht="15.75" customHeight="1" x14ac:dyDescent="0.25">
      <c r="A74" s="6" t="s">
        <v>72</v>
      </c>
      <c r="B74" s="7">
        <v>48301</v>
      </c>
      <c r="C74" s="8">
        <v>916800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f t="shared" si="4"/>
        <v>916800</v>
      </c>
      <c r="Q74" s="3"/>
      <c r="R74" s="3">
        <f t="shared" si="7"/>
        <v>71</v>
      </c>
      <c r="S74" s="20">
        <f t="shared" si="5"/>
        <v>916800</v>
      </c>
      <c r="T74" s="20">
        <f t="shared" si="6"/>
        <v>65092800</v>
      </c>
      <c r="U74" s="3"/>
      <c r="V74" s="3"/>
      <c r="W74" s="3"/>
      <c r="X74" s="3"/>
      <c r="Y74" s="3"/>
    </row>
    <row r="75" spans="1:25" ht="15.75" customHeight="1" x14ac:dyDescent="0.25">
      <c r="A75" s="6" t="s">
        <v>73</v>
      </c>
      <c r="B75" s="7">
        <v>48332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f t="shared" si="4"/>
        <v>0</v>
      </c>
      <c r="Q75" s="3"/>
      <c r="R75" s="3">
        <f t="shared" si="7"/>
        <v>72</v>
      </c>
      <c r="S75" s="20">
        <f t="shared" si="5"/>
        <v>0</v>
      </c>
      <c r="T75" s="20">
        <f t="shared" si="6"/>
        <v>0</v>
      </c>
      <c r="U75" s="3"/>
      <c r="V75" s="3"/>
      <c r="W75" s="3"/>
      <c r="X75" s="3"/>
      <c r="Y75" s="3"/>
    </row>
    <row r="76" spans="1:25" ht="15.75" customHeight="1" x14ac:dyDescent="0.25">
      <c r="A76" s="6" t="s">
        <v>74</v>
      </c>
      <c r="B76" s="7">
        <v>48362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f t="shared" si="4"/>
        <v>0</v>
      </c>
      <c r="Q76" s="3"/>
      <c r="R76" s="3">
        <f t="shared" si="7"/>
        <v>73</v>
      </c>
      <c r="S76" s="20">
        <f t="shared" si="5"/>
        <v>0</v>
      </c>
      <c r="T76" s="20">
        <f t="shared" si="6"/>
        <v>0</v>
      </c>
      <c r="U76" s="3"/>
      <c r="V76" s="3"/>
      <c r="W76" s="3"/>
      <c r="X76" s="3"/>
      <c r="Y76" s="3"/>
    </row>
    <row r="77" spans="1:25" ht="15.75" customHeight="1" x14ac:dyDescent="0.25">
      <c r="A77" s="6" t="s">
        <v>75</v>
      </c>
      <c r="B77" s="7">
        <v>48393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60000</v>
      </c>
      <c r="L77" s="8">
        <v>0</v>
      </c>
      <c r="M77" s="8">
        <v>0</v>
      </c>
      <c r="N77" s="8">
        <v>0</v>
      </c>
      <c r="O77" s="8">
        <v>0</v>
      </c>
      <c r="P77" s="8">
        <f t="shared" si="4"/>
        <v>60000</v>
      </c>
      <c r="Q77" s="3"/>
      <c r="R77" s="3">
        <f t="shared" si="7"/>
        <v>74</v>
      </c>
      <c r="S77" s="20">
        <f t="shared" si="5"/>
        <v>60000</v>
      </c>
      <c r="T77" s="20">
        <f t="shared" si="6"/>
        <v>4440000</v>
      </c>
      <c r="U77" s="3"/>
      <c r="V77" s="3"/>
      <c r="W77" s="3"/>
      <c r="X77" s="3"/>
      <c r="Y77" s="3"/>
    </row>
    <row r="78" spans="1:25" ht="15.75" customHeight="1" x14ac:dyDescent="0.25">
      <c r="A78" s="6" t="s">
        <v>76</v>
      </c>
      <c r="B78" s="7">
        <v>48423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24000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f t="shared" si="4"/>
        <v>24000</v>
      </c>
      <c r="Q78" s="3"/>
      <c r="R78" s="3">
        <f t="shared" si="7"/>
        <v>75</v>
      </c>
      <c r="S78" s="20">
        <f t="shared" si="5"/>
        <v>24000</v>
      </c>
      <c r="T78" s="20">
        <f t="shared" si="6"/>
        <v>1800000</v>
      </c>
      <c r="U78" s="3"/>
      <c r="V78" s="3"/>
      <c r="W78" s="3"/>
      <c r="X78" s="3"/>
      <c r="Y78" s="3"/>
    </row>
    <row r="79" spans="1:25" ht="15.75" customHeight="1" x14ac:dyDescent="0.25">
      <c r="A79" s="6" t="s">
        <v>77</v>
      </c>
      <c r="B79" s="7">
        <v>48454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f t="shared" si="4"/>
        <v>0</v>
      </c>
      <c r="Q79" s="3"/>
      <c r="R79" s="3">
        <f t="shared" si="7"/>
        <v>76</v>
      </c>
      <c r="S79" s="20">
        <f t="shared" si="5"/>
        <v>0</v>
      </c>
      <c r="T79" s="20">
        <f t="shared" si="6"/>
        <v>0</v>
      </c>
      <c r="U79" s="3"/>
      <c r="V79" s="3"/>
      <c r="W79" s="3"/>
      <c r="X79" s="3"/>
      <c r="Y79" s="3"/>
    </row>
    <row r="80" spans="1:25" ht="15.75" customHeight="1" x14ac:dyDescent="0.25">
      <c r="A80" s="6" t="s">
        <v>78</v>
      </c>
      <c r="B80" s="7">
        <v>48485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f t="shared" si="4"/>
        <v>0</v>
      </c>
      <c r="Q80" s="3"/>
      <c r="R80" s="3">
        <f t="shared" si="7"/>
        <v>77</v>
      </c>
      <c r="S80" s="20">
        <f t="shared" si="5"/>
        <v>0</v>
      </c>
      <c r="T80" s="20">
        <f t="shared" si="6"/>
        <v>0</v>
      </c>
      <c r="U80" s="3"/>
      <c r="V80" s="3"/>
      <c r="W80" s="3"/>
      <c r="X80" s="3"/>
      <c r="Y80" s="3"/>
    </row>
    <row r="81" spans="1:25" ht="15.75" customHeight="1" x14ac:dyDescent="0.25">
      <c r="A81" s="6" t="s">
        <v>79</v>
      </c>
      <c r="B81" s="7">
        <v>48515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139776</v>
      </c>
      <c r="O81" s="8">
        <v>0</v>
      </c>
      <c r="P81" s="8">
        <f t="shared" si="4"/>
        <v>139776</v>
      </c>
      <c r="Q81" s="3"/>
      <c r="R81" s="3">
        <f t="shared" si="7"/>
        <v>78</v>
      </c>
      <c r="S81" s="20">
        <f t="shared" si="5"/>
        <v>139776</v>
      </c>
      <c r="T81" s="20">
        <f t="shared" si="6"/>
        <v>10902528</v>
      </c>
      <c r="U81" s="3"/>
      <c r="V81" s="3"/>
      <c r="W81" s="3"/>
      <c r="X81" s="3"/>
      <c r="Y81" s="3"/>
    </row>
    <row r="82" spans="1:25" ht="15.75" customHeight="1" x14ac:dyDescent="0.25">
      <c r="A82" s="6" t="s">
        <v>80</v>
      </c>
      <c r="B82" s="7">
        <v>48546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f t="shared" si="4"/>
        <v>0</v>
      </c>
      <c r="Q82" s="3"/>
      <c r="R82" s="3">
        <f t="shared" si="7"/>
        <v>79</v>
      </c>
      <c r="S82" s="20">
        <f t="shared" si="5"/>
        <v>0</v>
      </c>
      <c r="T82" s="20">
        <f t="shared" si="6"/>
        <v>0</v>
      </c>
      <c r="U82" s="3"/>
      <c r="V82" s="3"/>
      <c r="W82" s="3"/>
      <c r="X82" s="3"/>
      <c r="Y82" s="3"/>
    </row>
    <row r="83" spans="1:25" ht="15.75" customHeight="1" x14ac:dyDescent="0.25">
      <c r="A83" s="6" t="s">
        <v>81</v>
      </c>
      <c r="B83" s="7">
        <v>48576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f t="shared" si="4"/>
        <v>0</v>
      </c>
      <c r="Q83" s="3"/>
      <c r="R83" s="3">
        <f t="shared" si="7"/>
        <v>80</v>
      </c>
      <c r="S83" s="20">
        <f t="shared" si="5"/>
        <v>0</v>
      </c>
      <c r="T83" s="20">
        <f t="shared" si="6"/>
        <v>0</v>
      </c>
      <c r="U83" s="3"/>
      <c r="V83" s="3"/>
      <c r="W83" s="3"/>
      <c r="X83" s="3"/>
      <c r="Y83" s="3"/>
    </row>
    <row r="84" spans="1:25" ht="15.75" customHeight="1" x14ac:dyDescent="0.25">
      <c r="A84" s="6" t="s">
        <v>82</v>
      </c>
      <c r="B84" s="7">
        <v>48607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f t="shared" si="4"/>
        <v>0</v>
      </c>
      <c r="Q84" s="3"/>
      <c r="R84" s="3">
        <f t="shared" si="7"/>
        <v>81</v>
      </c>
      <c r="S84" s="20">
        <f t="shared" si="5"/>
        <v>0</v>
      </c>
      <c r="T84" s="20">
        <f t="shared" si="6"/>
        <v>0</v>
      </c>
      <c r="U84" s="3"/>
      <c r="V84" s="3"/>
      <c r="W84" s="3"/>
      <c r="X84" s="3"/>
      <c r="Y84" s="3"/>
    </row>
    <row r="85" spans="1:25" ht="15.75" customHeight="1" x14ac:dyDescent="0.25">
      <c r="A85" s="6" t="s">
        <v>83</v>
      </c>
      <c r="B85" s="7">
        <v>48638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f t="shared" si="4"/>
        <v>0</v>
      </c>
      <c r="Q85" s="3"/>
      <c r="R85" s="3">
        <f t="shared" si="7"/>
        <v>82</v>
      </c>
      <c r="S85" s="20">
        <f t="shared" si="5"/>
        <v>0</v>
      </c>
      <c r="T85" s="20">
        <f t="shared" si="6"/>
        <v>0</v>
      </c>
      <c r="U85" s="3"/>
      <c r="V85" s="3"/>
      <c r="W85" s="3"/>
      <c r="X85" s="3"/>
      <c r="Y85" s="3"/>
    </row>
    <row r="86" spans="1:25" ht="15.75" customHeight="1" x14ac:dyDescent="0.25">
      <c r="A86" s="6" t="s">
        <v>84</v>
      </c>
      <c r="B86" s="7">
        <v>48666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f t="shared" si="4"/>
        <v>0</v>
      </c>
      <c r="Q86" s="3"/>
      <c r="R86" s="3">
        <f t="shared" si="7"/>
        <v>83</v>
      </c>
      <c r="S86" s="20">
        <f t="shared" si="5"/>
        <v>0</v>
      </c>
      <c r="T86" s="20">
        <f t="shared" si="6"/>
        <v>0</v>
      </c>
      <c r="U86" s="3"/>
      <c r="V86" s="3"/>
      <c r="W86" s="3"/>
      <c r="X86" s="3"/>
      <c r="Y86" s="3"/>
    </row>
    <row r="87" spans="1:25" ht="15.75" customHeight="1" x14ac:dyDescent="0.25">
      <c r="A87" s="6" t="s">
        <v>85</v>
      </c>
      <c r="B87" s="7">
        <v>48697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f t="shared" si="4"/>
        <v>0</v>
      </c>
      <c r="Q87" s="3"/>
      <c r="R87" s="3">
        <f t="shared" si="7"/>
        <v>84</v>
      </c>
      <c r="S87" s="20">
        <f t="shared" si="5"/>
        <v>0</v>
      </c>
      <c r="T87" s="20">
        <f t="shared" si="6"/>
        <v>0</v>
      </c>
      <c r="U87" s="3"/>
      <c r="V87" s="3"/>
      <c r="W87" s="3"/>
      <c r="X87" s="3"/>
      <c r="Y87" s="3"/>
    </row>
    <row r="88" spans="1:25" ht="15.75" customHeight="1" x14ac:dyDescent="0.25">
      <c r="A88" s="6" t="s">
        <v>86</v>
      </c>
      <c r="B88" s="7">
        <v>48727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f t="shared" si="4"/>
        <v>0</v>
      </c>
      <c r="Q88" s="3"/>
      <c r="R88" s="3">
        <f t="shared" si="7"/>
        <v>85</v>
      </c>
      <c r="S88" s="20">
        <f t="shared" si="5"/>
        <v>0</v>
      </c>
      <c r="T88" s="20">
        <f t="shared" si="6"/>
        <v>0</v>
      </c>
      <c r="U88" s="3"/>
      <c r="V88" s="3"/>
      <c r="W88" s="3"/>
      <c r="X88" s="3"/>
      <c r="Y88" s="3"/>
    </row>
    <row r="89" spans="1:25" ht="15.75" customHeight="1" x14ac:dyDescent="0.25">
      <c r="A89" s="6" t="s">
        <v>87</v>
      </c>
      <c r="B89" s="7">
        <v>48758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60000</v>
      </c>
      <c r="L89" s="8">
        <v>0</v>
      </c>
      <c r="M89" s="8">
        <v>0</v>
      </c>
      <c r="N89" s="8">
        <v>0</v>
      </c>
      <c r="O89" s="8">
        <v>0</v>
      </c>
      <c r="P89" s="8">
        <f t="shared" si="4"/>
        <v>60000</v>
      </c>
      <c r="Q89" s="3"/>
      <c r="R89" s="3">
        <f t="shared" si="7"/>
        <v>86</v>
      </c>
      <c r="S89" s="20">
        <f t="shared" si="5"/>
        <v>60000</v>
      </c>
      <c r="T89" s="20">
        <f t="shared" si="6"/>
        <v>5160000</v>
      </c>
      <c r="U89" s="3"/>
      <c r="V89" s="3"/>
      <c r="W89" s="3"/>
      <c r="X89" s="3"/>
      <c r="Y89" s="3"/>
    </row>
    <row r="90" spans="1:25" ht="15.75" customHeight="1" x14ac:dyDescent="0.25">
      <c r="A90" s="6" t="s">
        <v>88</v>
      </c>
      <c r="B90" s="7">
        <v>48788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24000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f t="shared" si="4"/>
        <v>24000</v>
      </c>
      <c r="Q90" s="3"/>
      <c r="R90" s="3">
        <f t="shared" si="7"/>
        <v>87</v>
      </c>
      <c r="S90" s="20">
        <f t="shared" si="5"/>
        <v>24000</v>
      </c>
      <c r="T90" s="20">
        <f t="shared" si="6"/>
        <v>2088000</v>
      </c>
      <c r="U90" s="3"/>
      <c r="V90" s="3"/>
      <c r="W90" s="3"/>
      <c r="X90" s="3"/>
      <c r="Y90" s="3"/>
    </row>
    <row r="91" spans="1:25" ht="15.75" customHeight="1" x14ac:dyDescent="0.25">
      <c r="A91" s="6" t="s">
        <v>89</v>
      </c>
      <c r="B91" s="7">
        <v>48819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703875</v>
      </c>
      <c r="M91" s="8">
        <v>0</v>
      </c>
      <c r="N91" s="8">
        <v>0</v>
      </c>
      <c r="O91" s="8">
        <v>0</v>
      </c>
      <c r="P91" s="8">
        <f t="shared" si="4"/>
        <v>703875</v>
      </c>
      <c r="Q91" s="3"/>
      <c r="R91" s="3">
        <f t="shared" si="7"/>
        <v>88</v>
      </c>
      <c r="S91" s="20">
        <f t="shared" si="5"/>
        <v>703875</v>
      </c>
      <c r="T91" s="20">
        <f t="shared" si="6"/>
        <v>61941000</v>
      </c>
      <c r="U91" s="3"/>
      <c r="V91" s="3"/>
      <c r="W91" s="3"/>
      <c r="X91" s="3"/>
      <c r="Y91" s="3"/>
    </row>
    <row r="92" spans="1:25" ht="15.75" customHeight="1" x14ac:dyDescent="0.25">
      <c r="A92" s="6" t="s">
        <v>90</v>
      </c>
      <c r="B92" s="7">
        <v>48850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f t="shared" si="4"/>
        <v>0</v>
      </c>
      <c r="Q92" s="3"/>
      <c r="R92" s="3">
        <f t="shared" si="7"/>
        <v>89</v>
      </c>
      <c r="S92" s="20">
        <f t="shared" si="5"/>
        <v>0</v>
      </c>
      <c r="T92" s="20">
        <f t="shared" si="6"/>
        <v>0</v>
      </c>
      <c r="U92" s="3"/>
      <c r="V92" s="3"/>
      <c r="W92" s="3"/>
      <c r="X92" s="3"/>
      <c r="Y92" s="3"/>
    </row>
    <row r="93" spans="1:25" ht="15.75" customHeight="1" x14ac:dyDescent="0.25">
      <c r="A93" s="6" t="s">
        <v>91</v>
      </c>
      <c r="B93" s="7">
        <v>48880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139776</v>
      </c>
      <c r="O93" s="8">
        <v>0</v>
      </c>
      <c r="P93" s="8">
        <f t="shared" si="4"/>
        <v>139776</v>
      </c>
      <c r="Q93" s="3"/>
      <c r="R93" s="3">
        <f t="shared" si="7"/>
        <v>90</v>
      </c>
      <c r="S93" s="20">
        <f t="shared" si="5"/>
        <v>139776</v>
      </c>
      <c r="T93" s="20">
        <f t="shared" si="6"/>
        <v>12579840</v>
      </c>
      <c r="U93" s="3"/>
      <c r="V93" s="3"/>
      <c r="W93" s="3"/>
      <c r="X93" s="3"/>
      <c r="Y93" s="3"/>
    </row>
    <row r="94" spans="1:25" ht="15.75" customHeight="1" x14ac:dyDescent="0.25">
      <c r="A94" s="6" t="s">
        <v>92</v>
      </c>
      <c r="B94" s="7">
        <v>48911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876252.3</v>
      </c>
      <c r="N94" s="8">
        <v>0</v>
      </c>
      <c r="O94" s="8">
        <v>0</v>
      </c>
      <c r="P94" s="8">
        <f t="shared" si="4"/>
        <v>876252.3</v>
      </c>
      <c r="Q94" s="3"/>
      <c r="R94" s="3">
        <f t="shared" si="7"/>
        <v>91</v>
      </c>
      <c r="S94" s="20">
        <f t="shared" si="5"/>
        <v>876252.3</v>
      </c>
      <c r="T94" s="20">
        <f t="shared" si="6"/>
        <v>79738959.299999997</v>
      </c>
      <c r="U94" s="3"/>
      <c r="V94" s="3"/>
      <c r="W94" s="3"/>
      <c r="X94" s="3"/>
      <c r="Y94" s="3"/>
    </row>
    <row r="95" spans="1:25" ht="15.75" customHeight="1" x14ac:dyDescent="0.25">
      <c r="A95" s="6" t="s">
        <v>93</v>
      </c>
      <c r="B95" s="7">
        <v>48941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f t="shared" si="4"/>
        <v>0</v>
      </c>
      <c r="Q95" s="3"/>
      <c r="R95" s="3">
        <f t="shared" si="7"/>
        <v>92</v>
      </c>
      <c r="S95" s="20">
        <f t="shared" si="5"/>
        <v>0</v>
      </c>
      <c r="T95" s="20">
        <f t="shared" si="6"/>
        <v>0</v>
      </c>
      <c r="U95" s="3"/>
      <c r="V95" s="3"/>
      <c r="W95" s="3"/>
      <c r="X95" s="3"/>
      <c r="Y95" s="3"/>
    </row>
    <row r="96" spans="1:25" ht="15.75" customHeight="1" x14ac:dyDescent="0.25">
      <c r="A96" s="6" t="s">
        <v>94</v>
      </c>
      <c r="B96" s="7">
        <v>48972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f t="shared" si="4"/>
        <v>0</v>
      </c>
      <c r="Q96" s="3"/>
      <c r="R96" s="3">
        <f t="shared" si="7"/>
        <v>93</v>
      </c>
      <c r="S96" s="20">
        <f t="shared" si="5"/>
        <v>0</v>
      </c>
      <c r="T96" s="20">
        <f t="shared" si="6"/>
        <v>0</v>
      </c>
      <c r="U96" s="3"/>
      <c r="V96" s="3"/>
      <c r="W96" s="3"/>
      <c r="X96" s="3"/>
      <c r="Y96" s="3"/>
    </row>
    <row r="97" spans="1:25" ht="15.75" customHeight="1" x14ac:dyDescent="0.25">
      <c r="A97" s="6" t="s">
        <v>95</v>
      </c>
      <c r="B97" s="7">
        <v>49003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f t="shared" si="4"/>
        <v>0</v>
      </c>
      <c r="Q97" s="3"/>
      <c r="R97" s="3">
        <f t="shared" si="7"/>
        <v>94</v>
      </c>
      <c r="S97" s="20">
        <f t="shared" si="5"/>
        <v>0</v>
      </c>
      <c r="T97" s="20">
        <f t="shared" si="6"/>
        <v>0</v>
      </c>
      <c r="U97" s="3"/>
      <c r="V97" s="3"/>
      <c r="W97" s="3"/>
      <c r="X97" s="3"/>
      <c r="Y97" s="3"/>
    </row>
    <row r="98" spans="1:25" ht="15.75" customHeight="1" x14ac:dyDescent="0.25">
      <c r="A98" s="6" t="s">
        <v>96</v>
      </c>
      <c r="B98" s="7">
        <v>49031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f t="shared" si="4"/>
        <v>0</v>
      </c>
      <c r="Q98" s="3"/>
      <c r="R98" s="3">
        <f t="shared" si="7"/>
        <v>95</v>
      </c>
      <c r="S98" s="20">
        <f t="shared" si="5"/>
        <v>0</v>
      </c>
      <c r="T98" s="20">
        <f t="shared" si="6"/>
        <v>0</v>
      </c>
      <c r="U98" s="3"/>
      <c r="V98" s="3"/>
      <c r="W98" s="3"/>
      <c r="X98" s="3"/>
      <c r="Y98" s="3"/>
    </row>
    <row r="99" spans="1:25" ht="15.75" customHeight="1" x14ac:dyDescent="0.25">
      <c r="A99" s="6" t="s">
        <v>97</v>
      </c>
      <c r="B99" s="7">
        <v>49062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f t="shared" si="4"/>
        <v>0</v>
      </c>
      <c r="Q99" s="3"/>
      <c r="R99" s="3">
        <f t="shared" si="7"/>
        <v>96</v>
      </c>
      <c r="S99" s="20">
        <f t="shared" si="5"/>
        <v>0</v>
      </c>
      <c r="T99" s="20">
        <f t="shared" si="6"/>
        <v>0</v>
      </c>
      <c r="U99" s="3"/>
      <c r="V99" s="3"/>
      <c r="W99" s="3"/>
      <c r="X99" s="3"/>
      <c r="Y99" s="3"/>
    </row>
    <row r="100" spans="1:25" ht="15.75" customHeight="1" x14ac:dyDescent="0.25">
      <c r="A100" s="6" t="s">
        <v>98</v>
      </c>
      <c r="B100" s="7">
        <v>49092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f t="shared" si="4"/>
        <v>0</v>
      </c>
      <c r="Q100" s="3"/>
      <c r="R100" s="3">
        <f t="shared" si="7"/>
        <v>97</v>
      </c>
      <c r="S100" s="20">
        <f t="shared" si="5"/>
        <v>0</v>
      </c>
      <c r="T100" s="20">
        <f t="shared" si="6"/>
        <v>0</v>
      </c>
      <c r="U100" s="3"/>
      <c r="V100" s="3"/>
      <c r="W100" s="3"/>
      <c r="X100" s="3"/>
      <c r="Y100" s="3"/>
    </row>
    <row r="101" spans="1:25" ht="15.75" customHeight="1" x14ac:dyDescent="0.25">
      <c r="A101" s="6" t="s">
        <v>99</v>
      </c>
      <c r="B101" s="7">
        <v>49123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123525</v>
      </c>
      <c r="L101" s="8">
        <v>0</v>
      </c>
      <c r="M101" s="8">
        <v>0</v>
      </c>
      <c r="N101" s="8">
        <v>0</v>
      </c>
      <c r="O101" s="8">
        <v>0</v>
      </c>
      <c r="P101" s="8">
        <f t="shared" si="4"/>
        <v>123525</v>
      </c>
      <c r="Q101" s="3"/>
      <c r="R101" s="3">
        <f t="shared" si="7"/>
        <v>98</v>
      </c>
      <c r="S101" s="20">
        <f t="shared" si="5"/>
        <v>123525</v>
      </c>
      <c r="T101" s="20">
        <f t="shared" si="6"/>
        <v>12105450</v>
      </c>
      <c r="U101" s="3"/>
      <c r="V101" s="3"/>
      <c r="W101" s="3"/>
      <c r="X101" s="3"/>
      <c r="Y101" s="3"/>
    </row>
    <row r="102" spans="1:25" ht="15.75" customHeight="1" x14ac:dyDescent="0.25">
      <c r="A102" s="6" t="s">
        <v>100</v>
      </c>
      <c r="B102" s="7">
        <v>49153</v>
      </c>
      <c r="C102" s="8">
        <v>0</v>
      </c>
      <c r="D102" s="8">
        <v>0</v>
      </c>
      <c r="E102" s="8">
        <v>0</v>
      </c>
      <c r="F102" s="8">
        <v>720450</v>
      </c>
      <c r="G102" s="8">
        <v>0</v>
      </c>
      <c r="H102" s="8">
        <v>0</v>
      </c>
      <c r="I102" s="8">
        <v>24000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f t="shared" si="4"/>
        <v>744450</v>
      </c>
      <c r="Q102" s="3"/>
      <c r="R102" s="3">
        <f t="shared" si="7"/>
        <v>99</v>
      </c>
      <c r="S102" s="20">
        <f t="shared" si="5"/>
        <v>744450</v>
      </c>
      <c r="T102" s="20">
        <f t="shared" si="6"/>
        <v>73700550</v>
      </c>
      <c r="U102" s="3"/>
      <c r="V102" s="3"/>
      <c r="W102" s="3"/>
      <c r="X102" s="3"/>
      <c r="Y102" s="3"/>
    </row>
    <row r="103" spans="1:25" ht="15.75" customHeight="1" x14ac:dyDescent="0.25">
      <c r="A103" s="6" t="s">
        <v>101</v>
      </c>
      <c r="B103" s="7">
        <v>49184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f t="shared" si="4"/>
        <v>0</v>
      </c>
      <c r="Q103" s="3"/>
      <c r="R103" s="3">
        <f t="shared" si="7"/>
        <v>100</v>
      </c>
      <c r="S103" s="20">
        <f t="shared" si="5"/>
        <v>0</v>
      </c>
      <c r="T103" s="20">
        <f t="shared" si="6"/>
        <v>0</v>
      </c>
      <c r="U103" s="3"/>
      <c r="V103" s="3"/>
      <c r="W103" s="3"/>
      <c r="X103" s="3"/>
      <c r="Y103" s="3"/>
    </row>
    <row r="104" spans="1:25" ht="15.75" customHeight="1" x14ac:dyDescent="0.25">
      <c r="A104" s="6" t="s">
        <v>102</v>
      </c>
      <c r="B104" s="7">
        <v>49215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f t="shared" si="4"/>
        <v>0</v>
      </c>
      <c r="Q104" s="3"/>
      <c r="R104" s="3">
        <f t="shared" si="7"/>
        <v>101</v>
      </c>
      <c r="S104" s="20">
        <f t="shared" si="5"/>
        <v>0</v>
      </c>
      <c r="T104" s="20">
        <f t="shared" si="6"/>
        <v>0</v>
      </c>
      <c r="U104" s="3"/>
      <c r="V104" s="3"/>
      <c r="W104" s="3"/>
      <c r="X104" s="3"/>
      <c r="Y104" s="3"/>
    </row>
    <row r="105" spans="1:25" ht="15.75" customHeight="1" x14ac:dyDescent="0.25">
      <c r="A105" s="6" t="s">
        <v>103</v>
      </c>
      <c r="B105" s="7">
        <v>49245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342451.20000000001</v>
      </c>
      <c r="O105" s="8">
        <v>0</v>
      </c>
      <c r="P105" s="8">
        <f t="shared" si="4"/>
        <v>342451.20000000001</v>
      </c>
      <c r="Q105" s="3"/>
      <c r="R105" s="3">
        <f t="shared" si="7"/>
        <v>102</v>
      </c>
      <c r="S105" s="20">
        <f t="shared" si="5"/>
        <v>342451.20000000001</v>
      </c>
      <c r="T105" s="20">
        <f t="shared" si="6"/>
        <v>34930022.399999999</v>
      </c>
      <c r="U105" s="3"/>
      <c r="V105" s="3"/>
      <c r="W105" s="3"/>
      <c r="X105" s="3"/>
      <c r="Y105" s="3"/>
    </row>
    <row r="106" spans="1:25" ht="15.75" customHeight="1" x14ac:dyDescent="0.25">
      <c r="A106" s="6" t="s">
        <v>104</v>
      </c>
      <c r="B106" s="7">
        <v>49276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f t="shared" si="4"/>
        <v>0</v>
      </c>
      <c r="Q106" s="3"/>
      <c r="R106" s="3">
        <f t="shared" si="7"/>
        <v>103</v>
      </c>
      <c r="S106" s="20">
        <f t="shared" si="5"/>
        <v>0</v>
      </c>
      <c r="T106" s="20">
        <f t="shared" si="6"/>
        <v>0</v>
      </c>
      <c r="U106" s="3"/>
      <c r="V106" s="3"/>
      <c r="W106" s="3"/>
      <c r="X106" s="3"/>
      <c r="Y106" s="3"/>
    </row>
    <row r="107" spans="1:25" ht="15.75" customHeight="1" x14ac:dyDescent="0.25">
      <c r="A107" s="6" t="s">
        <v>105</v>
      </c>
      <c r="B107" s="7">
        <v>49306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f t="shared" si="4"/>
        <v>0</v>
      </c>
      <c r="Q107" s="3"/>
      <c r="R107" s="3">
        <f t="shared" si="7"/>
        <v>104</v>
      </c>
      <c r="S107" s="20">
        <f t="shared" si="5"/>
        <v>0</v>
      </c>
      <c r="T107" s="20">
        <f t="shared" si="6"/>
        <v>0</v>
      </c>
      <c r="U107" s="3"/>
      <c r="V107" s="3"/>
      <c r="W107" s="3"/>
      <c r="X107" s="3"/>
      <c r="Y107" s="3"/>
    </row>
    <row r="108" spans="1:25" ht="15.75" customHeight="1" x14ac:dyDescent="0.25">
      <c r="A108" s="6" t="s">
        <v>106</v>
      </c>
      <c r="B108" s="7">
        <v>49337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f t="shared" si="4"/>
        <v>0</v>
      </c>
      <c r="Q108" s="3"/>
      <c r="R108" s="3">
        <f t="shared" si="7"/>
        <v>105</v>
      </c>
      <c r="S108" s="20">
        <f t="shared" si="5"/>
        <v>0</v>
      </c>
      <c r="T108" s="20">
        <f t="shared" si="6"/>
        <v>0</v>
      </c>
      <c r="U108" s="3"/>
      <c r="V108" s="3"/>
      <c r="W108" s="3"/>
      <c r="X108" s="3"/>
      <c r="Y108" s="3"/>
    </row>
    <row r="109" spans="1:25" ht="15.75" customHeight="1" x14ac:dyDescent="0.25">
      <c r="A109" s="6" t="s">
        <v>107</v>
      </c>
      <c r="B109" s="7">
        <v>49368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f t="shared" si="4"/>
        <v>0</v>
      </c>
      <c r="Q109" s="3"/>
      <c r="R109" s="3">
        <f t="shared" si="7"/>
        <v>106</v>
      </c>
      <c r="S109" s="20">
        <f t="shared" si="5"/>
        <v>0</v>
      </c>
      <c r="T109" s="20">
        <f t="shared" si="6"/>
        <v>0</v>
      </c>
      <c r="U109" s="3"/>
      <c r="V109" s="3"/>
      <c r="W109" s="3"/>
      <c r="X109" s="3"/>
      <c r="Y109" s="3"/>
    </row>
    <row r="110" spans="1:25" ht="15.75" customHeight="1" x14ac:dyDescent="0.25">
      <c r="A110" s="6" t="s">
        <v>108</v>
      </c>
      <c r="B110" s="7">
        <v>49396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f t="shared" si="4"/>
        <v>0</v>
      </c>
      <c r="Q110" s="3"/>
      <c r="R110" s="3">
        <f t="shared" si="7"/>
        <v>107</v>
      </c>
      <c r="S110" s="20">
        <f t="shared" si="5"/>
        <v>0</v>
      </c>
      <c r="T110" s="20">
        <f t="shared" si="6"/>
        <v>0</v>
      </c>
      <c r="U110" s="3"/>
      <c r="V110" s="3"/>
      <c r="W110" s="3"/>
      <c r="X110" s="3"/>
      <c r="Y110" s="3"/>
    </row>
    <row r="111" spans="1:25" ht="15.75" customHeight="1" x14ac:dyDescent="0.25">
      <c r="A111" s="6" t="s">
        <v>109</v>
      </c>
      <c r="B111" s="7">
        <v>49427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f t="shared" si="4"/>
        <v>0</v>
      </c>
      <c r="Q111" s="3"/>
      <c r="R111" s="3">
        <f t="shared" si="7"/>
        <v>108</v>
      </c>
      <c r="S111" s="20">
        <f t="shared" si="5"/>
        <v>0</v>
      </c>
      <c r="T111" s="20">
        <f t="shared" si="6"/>
        <v>0</v>
      </c>
      <c r="U111" s="3"/>
      <c r="V111" s="3"/>
      <c r="W111" s="3"/>
      <c r="X111" s="3"/>
      <c r="Y111" s="3"/>
    </row>
    <row r="112" spans="1:25" ht="15.75" customHeight="1" x14ac:dyDescent="0.25">
      <c r="A112" s="6" t="s">
        <v>110</v>
      </c>
      <c r="B112" s="7">
        <v>49457</v>
      </c>
      <c r="C112" s="8">
        <v>0</v>
      </c>
      <c r="D112" s="8">
        <v>0</v>
      </c>
      <c r="E112" s="8">
        <v>0</v>
      </c>
      <c r="F112" s="8">
        <v>0</v>
      </c>
      <c r="G112" s="8">
        <v>510766.2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f t="shared" si="4"/>
        <v>510766.2</v>
      </c>
      <c r="Q112" s="3"/>
      <c r="R112" s="3">
        <f t="shared" si="7"/>
        <v>109</v>
      </c>
      <c r="S112" s="20">
        <f t="shared" si="5"/>
        <v>510766.2</v>
      </c>
      <c r="T112" s="20">
        <f t="shared" si="6"/>
        <v>55673515.800000004</v>
      </c>
      <c r="U112" s="3"/>
      <c r="V112" s="3"/>
      <c r="W112" s="3"/>
      <c r="X112" s="3"/>
      <c r="Y112" s="3"/>
    </row>
    <row r="113" spans="1:25" ht="15.75" customHeight="1" x14ac:dyDescent="0.25">
      <c r="A113" s="6" t="s">
        <v>111</v>
      </c>
      <c r="B113" s="7">
        <v>49488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f t="shared" si="4"/>
        <v>0</v>
      </c>
      <c r="Q113" s="3"/>
      <c r="R113" s="3">
        <f t="shared" si="7"/>
        <v>110</v>
      </c>
      <c r="S113" s="20">
        <f t="shared" si="5"/>
        <v>0</v>
      </c>
      <c r="T113" s="20">
        <f t="shared" si="6"/>
        <v>0</v>
      </c>
      <c r="U113" s="3"/>
      <c r="V113" s="3"/>
      <c r="W113" s="3"/>
      <c r="X113" s="3"/>
      <c r="Y113" s="3"/>
    </row>
    <row r="114" spans="1:25" ht="15.75" customHeight="1" x14ac:dyDescent="0.25">
      <c r="A114" s="6" t="s">
        <v>112</v>
      </c>
      <c r="B114" s="7">
        <v>49518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54000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f t="shared" si="4"/>
        <v>54000</v>
      </c>
      <c r="Q114" s="3"/>
      <c r="R114" s="3">
        <f t="shared" si="7"/>
        <v>111</v>
      </c>
      <c r="S114" s="20">
        <f t="shared" si="5"/>
        <v>54000</v>
      </c>
      <c r="T114" s="20">
        <f t="shared" si="6"/>
        <v>5994000</v>
      </c>
      <c r="U114" s="3"/>
      <c r="V114" s="3"/>
      <c r="W114" s="3"/>
      <c r="X114" s="3"/>
      <c r="Y114" s="3"/>
    </row>
    <row r="115" spans="1:25" ht="15.75" customHeight="1" x14ac:dyDescent="0.25">
      <c r="A115" s="6" t="s">
        <v>113</v>
      </c>
      <c r="B115" s="7">
        <v>49549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f t="shared" si="4"/>
        <v>0</v>
      </c>
      <c r="Q115" s="3"/>
      <c r="R115" s="3">
        <f t="shared" si="7"/>
        <v>112</v>
      </c>
      <c r="S115" s="20">
        <f t="shared" si="5"/>
        <v>0</v>
      </c>
      <c r="T115" s="20">
        <f t="shared" si="6"/>
        <v>0</v>
      </c>
      <c r="U115" s="3"/>
      <c r="V115" s="3"/>
      <c r="W115" s="3"/>
      <c r="X115" s="3"/>
      <c r="Y115" s="3"/>
    </row>
    <row r="116" spans="1:25" ht="15.75" customHeight="1" x14ac:dyDescent="0.25">
      <c r="A116" s="6" t="s">
        <v>114</v>
      </c>
      <c r="B116" s="7">
        <v>49580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f t="shared" si="4"/>
        <v>0</v>
      </c>
      <c r="Q116" s="3"/>
      <c r="R116" s="3">
        <f t="shared" si="7"/>
        <v>113</v>
      </c>
      <c r="S116" s="20">
        <f t="shared" si="5"/>
        <v>0</v>
      </c>
      <c r="T116" s="20">
        <f t="shared" si="6"/>
        <v>0</v>
      </c>
      <c r="U116" s="3"/>
      <c r="V116" s="3"/>
      <c r="W116" s="3"/>
      <c r="X116" s="3"/>
      <c r="Y116" s="3"/>
    </row>
    <row r="117" spans="1:25" ht="15.75" customHeight="1" x14ac:dyDescent="0.25">
      <c r="A117" s="6" t="s">
        <v>115</v>
      </c>
      <c r="B117" s="7">
        <v>49610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f t="shared" si="4"/>
        <v>0</v>
      </c>
      <c r="Q117" s="3"/>
      <c r="R117" s="3">
        <f t="shared" si="7"/>
        <v>114</v>
      </c>
      <c r="S117" s="20">
        <f t="shared" si="5"/>
        <v>0</v>
      </c>
      <c r="T117" s="20">
        <f t="shared" si="6"/>
        <v>0</v>
      </c>
      <c r="U117" s="3"/>
      <c r="V117" s="3"/>
      <c r="W117" s="3"/>
      <c r="X117" s="3"/>
      <c r="Y117" s="3"/>
    </row>
    <row r="118" spans="1:25" ht="15.75" customHeight="1" x14ac:dyDescent="0.25">
      <c r="A118" s="6" t="s">
        <v>116</v>
      </c>
      <c r="B118" s="7">
        <v>49641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f t="shared" si="4"/>
        <v>0</v>
      </c>
      <c r="Q118" s="3"/>
      <c r="R118" s="3">
        <f t="shared" si="7"/>
        <v>115</v>
      </c>
      <c r="S118" s="20">
        <f t="shared" si="5"/>
        <v>0</v>
      </c>
      <c r="T118" s="20">
        <f t="shared" si="6"/>
        <v>0</v>
      </c>
      <c r="U118" s="3"/>
      <c r="V118" s="3"/>
      <c r="W118" s="3"/>
      <c r="X118" s="3"/>
      <c r="Y118" s="3"/>
    </row>
    <row r="119" spans="1:25" ht="15.75" customHeight="1" x14ac:dyDescent="0.25">
      <c r="A119" s="6" t="s">
        <v>117</v>
      </c>
      <c r="B119" s="7">
        <v>49671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4457000</v>
      </c>
      <c r="P119" s="8">
        <f t="shared" si="4"/>
        <v>4457000</v>
      </c>
      <c r="Q119" s="3"/>
      <c r="R119" s="3">
        <f t="shared" si="7"/>
        <v>116</v>
      </c>
      <c r="S119" s="20">
        <f t="shared" si="5"/>
        <v>4457000</v>
      </c>
      <c r="T119" s="20">
        <f t="shared" si="6"/>
        <v>517012000</v>
      </c>
      <c r="U119" s="3"/>
      <c r="V119" s="3"/>
      <c r="W119" s="3"/>
      <c r="X119" s="3"/>
      <c r="Y119" s="3"/>
    </row>
    <row r="120" spans="1:25" ht="15.75" customHeight="1" x14ac:dyDescent="0.25">
      <c r="A120" s="6" t="s">
        <v>118</v>
      </c>
      <c r="B120" s="7">
        <v>49702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f t="shared" si="4"/>
        <v>0</v>
      </c>
      <c r="Q120" s="3"/>
      <c r="R120" s="3">
        <f t="shared" si="7"/>
        <v>117</v>
      </c>
      <c r="S120" s="20">
        <f t="shared" si="5"/>
        <v>0</v>
      </c>
      <c r="T120" s="20">
        <f t="shared" si="6"/>
        <v>0</v>
      </c>
      <c r="U120" s="3"/>
      <c r="V120" s="3"/>
      <c r="W120" s="3"/>
      <c r="X120" s="3"/>
      <c r="Y120" s="3"/>
    </row>
    <row r="121" spans="1:25" ht="15.75" customHeight="1" x14ac:dyDescent="0.25">
      <c r="A121" s="6" t="s">
        <v>119</v>
      </c>
      <c r="B121" s="7">
        <v>49733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f t="shared" si="4"/>
        <v>0</v>
      </c>
      <c r="Q121" s="3"/>
      <c r="R121" s="3">
        <f t="shared" si="7"/>
        <v>118</v>
      </c>
      <c r="S121" s="20">
        <f t="shared" si="5"/>
        <v>0</v>
      </c>
      <c r="T121" s="20">
        <f t="shared" si="6"/>
        <v>0</v>
      </c>
      <c r="U121" s="3"/>
      <c r="V121" s="3"/>
      <c r="W121" s="3"/>
      <c r="X121" s="3"/>
      <c r="Y121" s="3"/>
    </row>
    <row r="122" spans="1:25" ht="15.75" customHeight="1" x14ac:dyDescent="0.25">
      <c r="A122" s="6" t="s">
        <v>120</v>
      </c>
      <c r="B122" s="7">
        <v>49762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f t="shared" si="4"/>
        <v>0</v>
      </c>
      <c r="Q122" s="3"/>
      <c r="R122" s="3">
        <f t="shared" si="7"/>
        <v>119</v>
      </c>
      <c r="S122" s="20">
        <f t="shared" si="5"/>
        <v>0</v>
      </c>
      <c r="T122" s="20">
        <f t="shared" si="6"/>
        <v>0</v>
      </c>
      <c r="U122" s="3"/>
      <c r="V122" s="3"/>
      <c r="W122" s="3"/>
      <c r="X122" s="3"/>
      <c r="Y122" s="3"/>
    </row>
    <row r="123" spans="1:25" ht="15.75" customHeight="1" x14ac:dyDescent="0.25">
      <c r="A123" s="6" t="s">
        <v>121</v>
      </c>
      <c r="B123" s="7">
        <v>49793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f t="shared" si="4"/>
        <v>0</v>
      </c>
      <c r="Q123" s="3"/>
      <c r="R123" s="3">
        <f t="shared" si="7"/>
        <v>120</v>
      </c>
      <c r="S123" s="20">
        <f t="shared" si="5"/>
        <v>0</v>
      </c>
      <c r="T123" s="20">
        <f t="shared" si="6"/>
        <v>0</v>
      </c>
      <c r="U123" s="3"/>
      <c r="V123" s="3"/>
      <c r="W123" s="3"/>
      <c r="X123" s="3"/>
      <c r="Y123" s="3"/>
    </row>
    <row r="124" spans="1:25" ht="15.75" customHeight="1" x14ac:dyDescent="0.25">
      <c r="A124" s="6" t="s">
        <v>122</v>
      </c>
      <c r="B124" s="7">
        <v>49823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f t="shared" ref="P124:P187" si="8">SUM(C124:O124)</f>
        <v>0</v>
      </c>
      <c r="Q124" s="3"/>
      <c r="R124" s="3">
        <f t="shared" si="7"/>
        <v>121</v>
      </c>
      <c r="S124" s="20">
        <f t="shared" si="5"/>
        <v>0</v>
      </c>
      <c r="T124" s="20">
        <f t="shared" si="6"/>
        <v>0</v>
      </c>
      <c r="U124" s="3"/>
      <c r="V124" s="3"/>
      <c r="W124" s="3"/>
      <c r="X124" s="3"/>
      <c r="Y124" s="3"/>
    </row>
    <row r="125" spans="1:25" ht="15.75" customHeight="1" x14ac:dyDescent="0.25">
      <c r="A125" s="6" t="s">
        <v>123</v>
      </c>
      <c r="B125" s="7">
        <v>49854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f t="shared" si="8"/>
        <v>0</v>
      </c>
      <c r="Q125" s="3"/>
      <c r="R125" s="3">
        <f t="shared" si="7"/>
        <v>122</v>
      </c>
      <c r="S125" s="20">
        <f t="shared" si="5"/>
        <v>0</v>
      </c>
      <c r="T125" s="20">
        <f t="shared" si="6"/>
        <v>0</v>
      </c>
      <c r="U125" s="3"/>
      <c r="V125" s="3"/>
      <c r="W125" s="3"/>
      <c r="X125" s="3"/>
      <c r="Y125" s="3"/>
    </row>
    <row r="126" spans="1:25" ht="15.75" customHeight="1" x14ac:dyDescent="0.25">
      <c r="A126" s="6" t="s">
        <v>124</v>
      </c>
      <c r="B126" s="7">
        <v>49884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f t="shared" si="8"/>
        <v>0</v>
      </c>
      <c r="Q126" s="3"/>
      <c r="R126" s="3">
        <f t="shared" si="7"/>
        <v>123</v>
      </c>
      <c r="S126" s="20">
        <f t="shared" si="5"/>
        <v>0</v>
      </c>
      <c r="T126" s="20">
        <f t="shared" si="6"/>
        <v>0</v>
      </c>
      <c r="U126" s="3"/>
      <c r="V126" s="3"/>
      <c r="W126" s="3"/>
      <c r="X126" s="3"/>
      <c r="Y126" s="3"/>
    </row>
    <row r="127" spans="1:25" ht="15.75" customHeight="1" x14ac:dyDescent="0.25">
      <c r="A127" s="6" t="s">
        <v>125</v>
      </c>
      <c r="B127" s="7">
        <v>49915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f t="shared" si="8"/>
        <v>0</v>
      </c>
      <c r="Q127" s="3"/>
      <c r="R127" s="3">
        <f t="shared" si="7"/>
        <v>124</v>
      </c>
      <c r="S127" s="20">
        <f t="shared" si="5"/>
        <v>0</v>
      </c>
      <c r="T127" s="20">
        <f t="shared" si="6"/>
        <v>0</v>
      </c>
      <c r="U127" s="3"/>
      <c r="V127" s="3"/>
      <c r="W127" s="3"/>
      <c r="X127" s="3"/>
      <c r="Y127" s="3"/>
    </row>
    <row r="128" spans="1:25" ht="15.75" customHeight="1" x14ac:dyDescent="0.25">
      <c r="A128" s="6" t="s">
        <v>126</v>
      </c>
      <c r="B128" s="7">
        <v>49946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f t="shared" si="8"/>
        <v>0</v>
      </c>
      <c r="Q128" s="3"/>
      <c r="R128" s="3">
        <f t="shared" si="7"/>
        <v>125</v>
      </c>
      <c r="S128" s="20">
        <f t="shared" si="5"/>
        <v>0</v>
      </c>
      <c r="T128" s="20">
        <f t="shared" si="6"/>
        <v>0</v>
      </c>
      <c r="U128" s="3"/>
      <c r="V128" s="3"/>
      <c r="W128" s="3"/>
      <c r="X128" s="3"/>
      <c r="Y128" s="3"/>
    </row>
    <row r="129" spans="1:25" ht="15.75" customHeight="1" x14ac:dyDescent="0.25">
      <c r="A129" s="6" t="s">
        <v>127</v>
      </c>
      <c r="B129" s="7">
        <v>49976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f t="shared" si="8"/>
        <v>0</v>
      </c>
      <c r="Q129" s="3"/>
      <c r="R129" s="3">
        <f t="shared" si="7"/>
        <v>126</v>
      </c>
      <c r="S129" s="20">
        <f t="shared" si="5"/>
        <v>0</v>
      </c>
      <c r="T129" s="20">
        <f t="shared" si="6"/>
        <v>0</v>
      </c>
      <c r="U129" s="3"/>
      <c r="V129" s="3"/>
      <c r="W129" s="3"/>
      <c r="X129" s="3"/>
      <c r="Y129" s="3"/>
    </row>
    <row r="130" spans="1:25" ht="15.75" customHeight="1" x14ac:dyDescent="0.25">
      <c r="A130" s="6" t="s">
        <v>128</v>
      </c>
      <c r="B130" s="7">
        <v>50007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f t="shared" si="8"/>
        <v>0</v>
      </c>
      <c r="Q130" s="3"/>
      <c r="R130" s="3">
        <f t="shared" si="7"/>
        <v>127</v>
      </c>
      <c r="S130" s="20">
        <f t="shared" si="5"/>
        <v>0</v>
      </c>
      <c r="T130" s="20">
        <f t="shared" si="6"/>
        <v>0</v>
      </c>
      <c r="U130" s="3"/>
      <c r="V130" s="3"/>
      <c r="W130" s="3"/>
      <c r="X130" s="3"/>
      <c r="Y130" s="3"/>
    </row>
    <row r="131" spans="1:25" ht="15.75" customHeight="1" x14ac:dyDescent="0.25">
      <c r="A131" s="6" t="s">
        <v>129</v>
      </c>
      <c r="B131" s="7">
        <v>50037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f t="shared" si="8"/>
        <v>0</v>
      </c>
      <c r="Q131" s="3"/>
      <c r="R131" s="3">
        <f t="shared" si="7"/>
        <v>128</v>
      </c>
      <c r="S131" s="20">
        <f t="shared" ref="S131:S194" si="9">SUMIF(C131:O131,"&gt;0",C131:O131)</f>
        <v>0</v>
      </c>
      <c r="T131" s="20">
        <f t="shared" ref="T131:T194" si="10">S131*R131</f>
        <v>0</v>
      </c>
      <c r="U131" s="3"/>
      <c r="V131" s="3"/>
      <c r="W131" s="3"/>
      <c r="X131" s="3"/>
      <c r="Y131" s="3"/>
    </row>
    <row r="132" spans="1:25" ht="15.75" customHeight="1" x14ac:dyDescent="0.25">
      <c r="A132" s="6" t="s">
        <v>130</v>
      </c>
      <c r="B132" s="7">
        <v>50068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f t="shared" si="8"/>
        <v>0</v>
      </c>
      <c r="Q132" s="3"/>
      <c r="R132" s="3">
        <f t="shared" si="7"/>
        <v>129</v>
      </c>
      <c r="S132" s="20">
        <f t="shared" si="9"/>
        <v>0</v>
      </c>
      <c r="T132" s="20">
        <f t="shared" si="10"/>
        <v>0</v>
      </c>
      <c r="U132" s="3"/>
      <c r="V132" s="3"/>
      <c r="W132" s="3"/>
      <c r="X132" s="3"/>
      <c r="Y132" s="3"/>
    </row>
    <row r="133" spans="1:25" ht="15.75" customHeight="1" x14ac:dyDescent="0.25">
      <c r="A133" s="6" t="s">
        <v>131</v>
      </c>
      <c r="B133" s="7">
        <v>50099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f t="shared" si="8"/>
        <v>0</v>
      </c>
      <c r="Q133" s="3"/>
      <c r="R133" s="3">
        <f t="shared" si="7"/>
        <v>130</v>
      </c>
      <c r="S133" s="20">
        <f t="shared" si="9"/>
        <v>0</v>
      </c>
      <c r="T133" s="20">
        <f t="shared" si="10"/>
        <v>0</v>
      </c>
      <c r="U133" s="3"/>
      <c r="V133" s="3"/>
      <c r="W133" s="3"/>
      <c r="X133" s="3"/>
      <c r="Y133" s="3"/>
    </row>
    <row r="134" spans="1:25" ht="15.75" customHeight="1" x14ac:dyDescent="0.25">
      <c r="A134" s="6" t="s">
        <v>132</v>
      </c>
      <c r="B134" s="7">
        <v>50127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f t="shared" si="8"/>
        <v>0</v>
      </c>
      <c r="Q134" s="3"/>
      <c r="R134" s="3">
        <f t="shared" ref="R134:R197" si="11">R133+1</f>
        <v>131</v>
      </c>
      <c r="S134" s="20">
        <f t="shared" si="9"/>
        <v>0</v>
      </c>
      <c r="T134" s="20">
        <f t="shared" si="10"/>
        <v>0</v>
      </c>
      <c r="U134" s="3"/>
      <c r="V134" s="3"/>
      <c r="W134" s="3"/>
      <c r="X134" s="3"/>
      <c r="Y134" s="3"/>
    </row>
    <row r="135" spans="1:25" ht="15.75" customHeight="1" x14ac:dyDescent="0.25">
      <c r="A135" s="6" t="s">
        <v>133</v>
      </c>
      <c r="B135" s="7">
        <v>50158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f t="shared" si="8"/>
        <v>0</v>
      </c>
      <c r="Q135" s="3"/>
      <c r="R135" s="3">
        <f t="shared" si="11"/>
        <v>132</v>
      </c>
      <c r="S135" s="20">
        <f t="shared" si="9"/>
        <v>0</v>
      </c>
      <c r="T135" s="20">
        <f t="shared" si="10"/>
        <v>0</v>
      </c>
      <c r="U135" s="3"/>
      <c r="V135" s="3"/>
      <c r="W135" s="3"/>
      <c r="X135" s="3"/>
      <c r="Y135" s="3"/>
    </row>
    <row r="136" spans="1:25" ht="15.75" customHeight="1" x14ac:dyDescent="0.25">
      <c r="A136" s="6" t="s">
        <v>134</v>
      </c>
      <c r="B136" s="7">
        <v>50188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f t="shared" si="8"/>
        <v>0</v>
      </c>
      <c r="Q136" s="3"/>
      <c r="R136" s="3">
        <f t="shared" si="11"/>
        <v>133</v>
      </c>
      <c r="S136" s="20">
        <f t="shared" si="9"/>
        <v>0</v>
      </c>
      <c r="T136" s="20">
        <f t="shared" si="10"/>
        <v>0</v>
      </c>
      <c r="U136" s="3"/>
      <c r="V136" s="3"/>
      <c r="W136" s="3"/>
      <c r="X136" s="3"/>
      <c r="Y136" s="3"/>
    </row>
    <row r="137" spans="1:25" ht="15.75" customHeight="1" x14ac:dyDescent="0.25">
      <c r="A137" s="6" t="s">
        <v>135</v>
      </c>
      <c r="B137" s="7">
        <v>50219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f t="shared" si="8"/>
        <v>0</v>
      </c>
      <c r="Q137" s="3"/>
      <c r="R137" s="3">
        <f t="shared" si="11"/>
        <v>134</v>
      </c>
      <c r="S137" s="20">
        <f t="shared" si="9"/>
        <v>0</v>
      </c>
      <c r="T137" s="20">
        <f t="shared" si="10"/>
        <v>0</v>
      </c>
      <c r="U137" s="3"/>
      <c r="V137" s="3"/>
      <c r="W137" s="3"/>
      <c r="X137" s="3"/>
      <c r="Y137" s="3"/>
    </row>
    <row r="138" spans="1:25" ht="15.75" customHeight="1" x14ac:dyDescent="0.25">
      <c r="A138" s="6" t="s">
        <v>136</v>
      </c>
      <c r="B138" s="7">
        <v>50249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f t="shared" si="8"/>
        <v>0</v>
      </c>
      <c r="Q138" s="3"/>
      <c r="R138" s="3">
        <f t="shared" si="11"/>
        <v>135</v>
      </c>
      <c r="S138" s="20">
        <f t="shared" si="9"/>
        <v>0</v>
      </c>
      <c r="T138" s="20">
        <f t="shared" si="10"/>
        <v>0</v>
      </c>
      <c r="U138" s="3"/>
      <c r="V138" s="3"/>
      <c r="W138" s="3"/>
      <c r="X138" s="3"/>
      <c r="Y138" s="3"/>
    </row>
    <row r="139" spans="1:25" ht="15.75" customHeight="1" x14ac:dyDescent="0.25">
      <c r="A139" s="6" t="s">
        <v>137</v>
      </c>
      <c r="B139" s="7">
        <v>50280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f t="shared" si="8"/>
        <v>0</v>
      </c>
      <c r="Q139" s="3"/>
      <c r="R139" s="3">
        <f t="shared" si="11"/>
        <v>136</v>
      </c>
      <c r="S139" s="20">
        <f t="shared" si="9"/>
        <v>0</v>
      </c>
      <c r="T139" s="20">
        <f t="shared" si="10"/>
        <v>0</v>
      </c>
      <c r="U139" s="3"/>
      <c r="V139" s="3"/>
      <c r="W139" s="3"/>
      <c r="X139" s="3"/>
      <c r="Y139" s="3"/>
    </row>
    <row r="140" spans="1:25" ht="15.75" customHeight="1" x14ac:dyDescent="0.25">
      <c r="A140" s="6" t="s">
        <v>138</v>
      </c>
      <c r="B140" s="7">
        <v>50311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f t="shared" si="8"/>
        <v>0</v>
      </c>
      <c r="Q140" s="3"/>
      <c r="R140" s="3">
        <f t="shared" si="11"/>
        <v>137</v>
      </c>
      <c r="S140" s="20">
        <f t="shared" si="9"/>
        <v>0</v>
      </c>
      <c r="T140" s="20">
        <f t="shared" si="10"/>
        <v>0</v>
      </c>
      <c r="U140" s="3"/>
      <c r="V140" s="3"/>
      <c r="W140" s="3"/>
      <c r="X140" s="3"/>
      <c r="Y140" s="3"/>
    </row>
    <row r="141" spans="1:25" ht="15.75" customHeight="1" x14ac:dyDescent="0.25">
      <c r="A141" s="6" t="s">
        <v>139</v>
      </c>
      <c r="B141" s="7">
        <v>50341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f t="shared" si="8"/>
        <v>0</v>
      </c>
      <c r="Q141" s="3"/>
      <c r="R141" s="3">
        <f t="shared" si="11"/>
        <v>138</v>
      </c>
      <c r="S141" s="20">
        <f t="shared" si="9"/>
        <v>0</v>
      </c>
      <c r="T141" s="20">
        <f t="shared" si="10"/>
        <v>0</v>
      </c>
      <c r="U141" s="3"/>
      <c r="V141" s="3"/>
      <c r="W141" s="3"/>
      <c r="X141" s="3"/>
      <c r="Y141" s="3"/>
    </row>
    <row r="142" spans="1:25" ht="15.75" customHeight="1" x14ac:dyDescent="0.25">
      <c r="A142" s="6" t="s">
        <v>140</v>
      </c>
      <c r="B142" s="7">
        <v>50372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f t="shared" si="8"/>
        <v>0</v>
      </c>
      <c r="Q142" s="3"/>
      <c r="R142" s="3">
        <f t="shared" si="11"/>
        <v>139</v>
      </c>
      <c r="S142" s="20">
        <f t="shared" si="9"/>
        <v>0</v>
      </c>
      <c r="T142" s="20">
        <f t="shared" si="10"/>
        <v>0</v>
      </c>
      <c r="U142" s="3"/>
      <c r="V142" s="3"/>
      <c r="W142" s="3"/>
      <c r="X142" s="3"/>
      <c r="Y142" s="3"/>
    </row>
    <row r="143" spans="1:25" ht="15.75" customHeight="1" x14ac:dyDescent="0.25">
      <c r="A143" s="6" t="s">
        <v>141</v>
      </c>
      <c r="B143" s="7">
        <v>50402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f t="shared" si="8"/>
        <v>0</v>
      </c>
      <c r="Q143" s="3"/>
      <c r="R143" s="3">
        <f t="shared" si="11"/>
        <v>140</v>
      </c>
      <c r="S143" s="20">
        <f t="shared" si="9"/>
        <v>0</v>
      </c>
      <c r="T143" s="20">
        <f t="shared" si="10"/>
        <v>0</v>
      </c>
      <c r="U143" s="3"/>
      <c r="V143" s="3"/>
      <c r="W143" s="3"/>
      <c r="X143" s="3"/>
      <c r="Y143" s="3"/>
    </row>
    <row r="144" spans="1:25" ht="15.75" customHeight="1" x14ac:dyDescent="0.25">
      <c r="A144" s="6" t="s">
        <v>142</v>
      </c>
      <c r="B144" s="7">
        <v>50433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f t="shared" si="8"/>
        <v>0</v>
      </c>
      <c r="Q144" s="3"/>
      <c r="R144" s="3">
        <f t="shared" si="11"/>
        <v>141</v>
      </c>
      <c r="S144" s="20">
        <f t="shared" si="9"/>
        <v>0</v>
      </c>
      <c r="T144" s="20">
        <f t="shared" si="10"/>
        <v>0</v>
      </c>
      <c r="U144" s="3"/>
      <c r="V144" s="3"/>
      <c r="W144" s="3"/>
      <c r="X144" s="3"/>
      <c r="Y144" s="3"/>
    </row>
    <row r="145" spans="1:25" ht="15.75" customHeight="1" x14ac:dyDescent="0.25">
      <c r="A145" s="6" t="s">
        <v>143</v>
      </c>
      <c r="B145" s="7">
        <v>50464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f t="shared" si="8"/>
        <v>0</v>
      </c>
      <c r="Q145" s="3"/>
      <c r="R145" s="3">
        <f t="shared" si="11"/>
        <v>142</v>
      </c>
      <c r="S145" s="20">
        <f t="shared" si="9"/>
        <v>0</v>
      </c>
      <c r="T145" s="20">
        <f t="shared" si="10"/>
        <v>0</v>
      </c>
      <c r="U145" s="3"/>
      <c r="V145" s="3"/>
      <c r="W145" s="3"/>
      <c r="X145" s="3"/>
      <c r="Y145" s="3"/>
    </row>
    <row r="146" spans="1:25" ht="15.75" customHeight="1" x14ac:dyDescent="0.25">
      <c r="A146" s="6" t="s">
        <v>144</v>
      </c>
      <c r="B146" s="7">
        <v>50492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f t="shared" si="8"/>
        <v>0</v>
      </c>
      <c r="Q146" s="3"/>
      <c r="R146" s="3">
        <f t="shared" si="11"/>
        <v>143</v>
      </c>
      <c r="S146" s="20">
        <f t="shared" si="9"/>
        <v>0</v>
      </c>
      <c r="T146" s="20">
        <f t="shared" si="10"/>
        <v>0</v>
      </c>
      <c r="U146" s="3"/>
      <c r="V146" s="3"/>
      <c r="W146" s="3"/>
      <c r="X146" s="3"/>
      <c r="Y146" s="3"/>
    </row>
    <row r="147" spans="1:25" ht="15.75" customHeight="1" x14ac:dyDescent="0.25">
      <c r="A147" s="6" t="s">
        <v>145</v>
      </c>
      <c r="B147" s="7">
        <v>50523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f t="shared" si="8"/>
        <v>0</v>
      </c>
      <c r="Q147" s="3"/>
      <c r="R147" s="3">
        <f t="shared" si="11"/>
        <v>144</v>
      </c>
      <c r="S147" s="20">
        <f t="shared" si="9"/>
        <v>0</v>
      </c>
      <c r="T147" s="20">
        <f t="shared" si="10"/>
        <v>0</v>
      </c>
      <c r="U147" s="3"/>
      <c r="V147" s="3"/>
      <c r="W147" s="3"/>
      <c r="X147" s="3"/>
      <c r="Y147" s="3"/>
    </row>
    <row r="148" spans="1:25" ht="15.75" customHeight="1" x14ac:dyDescent="0.25">
      <c r="A148" s="6" t="s">
        <v>146</v>
      </c>
      <c r="B148" s="7">
        <v>50553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f t="shared" si="8"/>
        <v>0</v>
      </c>
      <c r="Q148" s="3"/>
      <c r="R148" s="3">
        <f t="shared" si="11"/>
        <v>145</v>
      </c>
      <c r="S148" s="20">
        <f t="shared" si="9"/>
        <v>0</v>
      </c>
      <c r="T148" s="20">
        <f t="shared" si="10"/>
        <v>0</v>
      </c>
      <c r="U148" s="3"/>
      <c r="V148" s="3"/>
      <c r="W148" s="3"/>
      <c r="X148" s="3"/>
      <c r="Y148" s="3"/>
    </row>
    <row r="149" spans="1:25" ht="15.75" customHeight="1" x14ac:dyDescent="0.25">
      <c r="A149" s="6" t="s">
        <v>147</v>
      </c>
      <c r="B149" s="7">
        <v>50584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f t="shared" si="8"/>
        <v>0</v>
      </c>
      <c r="Q149" s="3"/>
      <c r="R149" s="3">
        <f t="shared" si="11"/>
        <v>146</v>
      </c>
      <c r="S149" s="20">
        <f t="shared" si="9"/>
        <v>0</v>
      </c>
      <c r="T149" s="20">
        <f t="shared" si="10"/>
        <v>0</v>
      </c>
      <c r="U149" s="3"/>
      <c r="V149" s="3"/>
      <c r="W149" s="3"/>
      <c r="X149" s="3"/>
      <c r="Y149" s="3"/>
    </row>
    <row r="150" spans="1:25" ht="15.75" customHeight="1" x14ac:dyDescent="0.25">
      <c r="A150" s="6" t="s">
        <v>148</v>
      </c>
      <c r="B150" s="7">
        <v>50614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f t="shared" si="8"/>
        <v>0</v>
      </c>
      <c r="Q150" s="3"/>
      <c r="R150" s="3">
        <f t="shared" si="11"/>
        <v>147</v>
      </c>
      <c r="S150" s="20">
        <f t="shared" si="9"/>
        <v>0</v>
      </c>
      <c r="T150" s="20">
        <f t="shared" si="10"/>
        <v>0</v>
      </c>
      <c r="U150" s="3"/>
      <c r="V150" s="3"/>
      <c r="W150" s="3"/>
      <c r="X150" s="3"/>
      <c r="Y150" s="3"/>
    </row>
    <row r="151" spans="1:25" ht="15.75" customHeight="1" x14ac:dyDescent="0.25">
      <c r="A151" s="6" t="s">
        <v>149</v>
      </c>
      <c r="B151" s="7">
        <v>50645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f t="shared" si="8"/>
        <v>0</v>
      </c>
      <c r="Q151" s="3"/>
      <c r="R151" s="3">
        <f t="shared" si="11"/>
        <v>148</v>
      </c>
      <c r="S151" s="20">
        <f t="shared" si="9"/>
        <v>0</v>
      </c>
      <c r="T151" s="20">
        <f t="shared" si="10"/>
        <v>0</v>
      </c>
      <c r="U151" s="3"/>
      <c r="V151" s="3"/>
      <c r="W151" s="3"/>
      <c r="X151" s="3"/>
      <c r="Y151" s="3"/>
    </row>
    <row r="152" spans="1:25" ht="15.75" customHeight="1" x14ac:dyDescent="0.25">
      <c r="A152" s="6" t="s">
        <v>150</v>
      </c>
      <c r="B152" s="7">
        <v>50676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f t="shared" si="8"/>
        <v>0</v>
      </c>
      <c r="Q152" s="3"/>
      <c r="R152" s="3">
        <f t="shared" si="11"/>
        <v>149</v>
      </c>
      <c r="S152" s="20">
        <f t="shared" si="9"/>
        <v>0</v>
      </c>
      <c r="T152" s="20">
        <f t="shared" si="10"/>
        <v>0</v>
      </c>
      <c r="U152" s="3"/>
      <c r="V152" s="3"/>
      <c r="W152" s="3"/>
      <c r="X152" s="3"/>
      <c r="Y152" s="3"/>
    </row>
    <row r="153" spans="1:25" ht="15.75" customHeight="1" x14ac:dyDescent="0.25">
      <c r="A153" s="6" t="s">
        <v>151</v>
      </c>
      <c r="B153" s="7">
        <v>50706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f t="shared" si="8"/>
        <v>0</v>
      </c>
      <c r="Q153" s="3"/>
      <c r="R153" s="3">
        <f t="shared" si="11"/>
        <v>150</v>
      </c>
      <c r="S153" s="20">
        <f t="shared" si="9"/>
        <v>0</v>
      </c>
      <c r="T153" s="20">
        <f t="shared" si="10"/>
        <v>0</v>
      </c>
      <c r="U153" s="3"/>
      <c r="V153" s="3"/>
      <c r="W153" s="3"/>
      <c r="X153" s="3"/>
      <c r="Y153" s="3"/>
    </row>
    <row r="154" spans="1:25" ht="15.75" customHeight="1" x14ac:dyDescent="0.25">
      <c r="A154" s="6" t="s">
        <v>152</v>
      </c>
      <c r="B154" s="7">
        <v>50737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f t="shared" si="8"/>
        <v>0</v>
      </c>
      <c r="Q154" s="3"/>
      <c r="R154" s="3">
        <f t="shared" si="11"/>
        <v>151</v>
      </c>
      <c r="S154" s="20">
        <f t="shared" si="9"/>
        <v>0</v>
      </c>
      <c r="T154" s="20">
        <f t="shared" si="10"/>
        <v>0</v>
      </c>
      <c r="U154" s="3"/>
      <c r="V154" s="3"/>
      <c r="W154" s="3"/>
      <c r="X154" s="3"/>
      <c r="Y154" s="3"/>
    </row>
    <row r="155" spans="1:25" ht="15.75" customHeight="1" x14ac:dyDescent="0.25">
      <c r="A155" s="6" t="s">
        <v>153</v>
      </c>
      <c r="B155" s="7">
        <v>50767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f t="shared" si="8"/>
        <v>0</v>
      </c>
      <c r="Q155" s="3"/>
      <c r="R155" s="3">
        <f t="shared" si="11"/>
        <v>152</v>
      </c>
      <c r="S155" s="20">
        <f t="shared" si="9"/>
        <v>0</v>
      </c>
      <c r="T155" s="20">
        <f t="shared" si="10"/>
        <v>0</v>
      </c>
      <c r="U155" s="3"/>
      <c r="V155" s="3"/>
      <c r="W155" s="3"/>
      <c r="X155" s="3"/>
      <c r="Y155" s="3"/>
    </row>
    <row r="156" spans="1:25" ht="15.75" customHeight="1" x14ac:dyDescent="0.25">
      <c r="A156" s="6" t="s">
        <v>154</v>
      </c>
      <c r="B156" s="7">
        <v>50798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f t="shared" si="8"/>
        <v>0</v>
      </c>
      <c r="Q156" s="3"/>
      <c r="R156" s="3">
        <f t="shared" si="11"/>
        <v>153</v>
      </c>
      <c r="S156" s="20">
        <f t="shared" si="9"/>
        <v>0</v>
      </c>
      <c r="T156" s="20">
        <f t="shared" si="10"/>
        <v>0</v>
      </c>
      <c r="U156" s="3"/>
      <c r="V156" s="3"/>
      <c r="W156" s="3"/>
      <c r="X156" s="3"/>
      <c r="Y156" s="3"/>
    </row>
    <row r="157" spans="1:25" ht="15.75" customHeight="1" x14ac:dyDescent="0.25">
      <c r="A157" s="6" t="s">
        <v>155</v>
      </c>
      <c r="B157" s="7">
        <v>50829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f t="shared" si="8"/>
        <v>0</v>
      </c>
      <c r="Q157" s="3"/>
      <c r="R157" s="3">
        <f t="shared" si="11"/>
        <v>154</v>
      </c>
      <c r="S157" s="20">
        <f t="shared" si="9"/>
        <v>0</v>
      </c>
      <c r="T157" s="20">
        <f t="shared" si="10"/>
        <v>0</v>
      </c>
      <c r="U157" s="3"/>
      <c r="V157" s="3"/>
      <c r="W157" s="3"/>
      <c r="X157" s="3"/>
      <c r="Y157" s="3"/>
    </row>
    <row r="158" spans="1:25" ht="15.75" customHeight="1" x14ac:dyDescent="0.25">
      <c r="A158" s="6" t="s">
        <v>156</v>
      </c>
      <c r="B158" s="7">
        <v>50857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f t="shared" si="8"/>
        <v>0</v>
      </c>
      <c r="Q158" s="3"/>
      <c r="R158" s="3">
        <f t="shared" si="11"/>
        <v>155</v>
      </c>
      <c r="S158" s="20">
        <f t="shared" si="9"/>
        <v>0</v>
      </c>
      <c r="T158" s="20">
        <f t="shared" si="10"/>
        <v>0</v>
      </c>
      <c r="U158" s="3"/>
      <c r="V158" s="3"/>
      <c r="W158" s="3"/>
      <c r="X158" s="3"/>
      <c r="Y158" s="3"/>
    </row>
    <row r="159" spans="1:25" ht="15.75" customHeight="1" x14ac:dyDescent="0.25">
      <c r="A159" s="6" t="s">
        <v>157</v>
      </c>
      <c r="B159" s="7">
        <v>50888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f t="shared" si="8"/>
        <v>0</v>
      </c>
      <c r="Q159" s="3"/>
      <c r="R159" s="3">
        <f t="shared" si="11"/>
        <v>156</v>
      </c>
      <c r="S159" s="20">
        <f t="shared" si="9"/>
        <v>0</v>
      </c>
      <c r="T159" s="20">
        <f t="shared" si="10"/>
        <v>0</v>
      </c>
      <c r="U159" s="3"/>
      <c r="V159" s="3"/>
      <c r="W159" s="3"/>
      <c r="X159" s="3"/>
      <c r="Y159" s="3"/>
    </row>
    <row r="160" spans="1:25" ht="15.75" customHeight="1" x14ac:dyDescent="0.25">
      <c r="A160" s="6" t="s">
        <v>158</v>
      </c>
      <c r="B160" s="7">
        <v>50918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f t="shared" si="8"/>
        <v>0</v>
      </c>
      <c r="Q160" s="3"/>
      <c r="R160" s="3">
        <f t="shared" si="11"/>
        <v>157</v>
      </c>
      <c r="S160" s="20">
        <f t="shared" si="9"/>
        <v>0</v>
      </c>
      <c r="T160" s="20">
        <f t="shared" si="10"/>
        <v>0</v>
      </c>
      <c r="U160" s="3"/>
      <c r="V160" s="3"/>
      <c r="W160" s="3"/>
      <c r="X160" s="3"/>
      <c r="Y160" s="3"/>
    </row>
    <row r="161" spans="1:25" ht="15.75" customHeight="1" x14ac:dyDescent="0.25">
      <c r="A161" s="6" t="s">
        <v>159</v>
      </c>
      <c r="B161" s="7">
        <v>50949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f t="shared" si="8"/>
        <v>0</v>
      </c>
      <c r="Q161" s="3"/>
      <c r="R161" s="3">
        <f t="shared" si="11"/>
        <v>158</v>
      </c>
      <c r="S161" s="20">
        <f t="shared" si="9"/>
        <v>0</v>
      </c>
      <c r="T161" s="20">
        <f t="shared" si="10"/>
        <v>0</v>
      </c>
      <c r="U161" s="3"/>
      <c r="V161" s="3"/>
      <c r="W161" s="3"/>
      <c r="X161" s="3"/>
      <c r="Y161" s="3"/>
    </row>
    <row r="162" spans="1:25" ht="15.75" customHeight="1" x14ac:dyDescent="0.25">
      <c r="A162" s="6" t="s">
        <v>160</v>
      </c>
      <c r="B162" s="7">
        <v>50979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f t="shared" si="8"/>
        <v>0</v>
      </c>
      <c r="Q162" s="3"/>
      <c r="R162" s="3">
        <f t="shared" si="11"/>
        <v>159</v>
      </c>
      <c r="S162" s="20">
        <f t="shared" si="9"/>
        <v>0</v>
      </c>
      <c r="T162" s="20">
        <f t="shared" si="10"/>
        <v>0</v>
      </c>
      <c r="U162" s="3"/>
      <c r="V162" s="3"/>
      <c r="W162" s="3"/>
      <c r="X162" s="3"/>
      <c r="Y162" s="3"/>
    </row>
    <row r="163" spans="1:25" ht="15.75" customHeight="1" x14ac:dyDescent="0.25">
      <c r="A163" s="6" t="s">
        <v>161</v>
      </c>
      <c r="B163" s="7">
        <v>51010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f t="shared" si="8"/>
        <v>0</v>
      </c>
      <c r="Q163" s="3"/>
      <c r="R163" s="3">
        <f t="shared" si="11"/>
        <v>160</v>
      </c>
      <c r="S163" s="20">
        <f t="shared" si="9"/>
        <v>0</v>
      </c>
      <c r="T163" s="20">
        <f t="shared" si="10"/>
        <v>0</v>
      </c>
      <c r="U163" s="3"/>
      <c r="V163" s="3"/>
      <c r="W163" s="3"/>
      <c r="X163" s="3"/>
      <c r="Y163" s="3"/>
    </row>
    <row r="164" spans="1:25" ht="15.75" customHeight="1" x14ac:dyDescent="0.25">
      <c r="A164" s="6" t="s">
        <v>162</v>
      </c>
      <c r="B164" s="7">
        <v>51041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f t="shared" si="8"/>
        <v>0</v>
      </c>
      <c r="Q164" s="3"/>
      <c r="R164" s="3">
        <f t="shared" si="11"/>
        <v>161</v>
      </c>
      <c r="S164" s="20">
        <f t="shared" si="9"/>
        <v>0</v>
      </c>
      <c r="T164" s="20">
        <f t="shared" si="10"/>
        <v>0</v>
      </c>
      <c r="U164" s="3"/>
      <c r="V164" s="3"/>
      <c r="W164" s="3"/>
      <c r="X164" s="3"/>
      <c r="Y164" s="3"/>
    </row>
    <row r="165" spans="1:25" ht="15.75" customHeight="1" x14ac:dyDescent="0.25">
      <c r="A165" s="6" t="s">
        <v>163</v>
      </c>
      <c r="B165" s="7">
        <v>51071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f t="shared" si="8"/>
        <v>0</v>
      </c>
      <c r="Q165" s="3"/>
      <c r="R165" s="3">
        <f t="shared" si="11"/>
        <v>162</v>
      </c>
      <c r="S165" s="20">
        <f t="shared" si="9"/>
        <v>0</v>
      </c>
      <c r="T165" s="20">
        <f t="shared" si="10"/>
        <v>0</v>
      </c>
      <c r="U165" s="3"/>
      <c r="V165" s="3"/>
      <c r="W165" s="3"/>
      <c r="X165" s="3"/>
      <c r="Y165" s="3"/>
    </row>
    <row r="166" spans="1:25" ht="15.75" customHeight="1" x14ac:dyDescent="0.25">
      <c r="A166" s="6" t="s">
        <v>164</v>
      </c>
      <c r="B166" s="7">
        <v>51102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f t="shared" si="8"/>
        <v>0</v>
      </c>
      <c r="Q166" s="3"/>
      <c r="R166" s="3">
        <f t="shared" si="11"/>
        <v>163</v>
      </c>
      <c r="S166" s="20">
        <f t="shared" si="9"/>
        <v>0</v>
      </c>
      <c r="T166" s="20">
        <f t="shared" si="10"/>
        <v>0</v>
      </c>
      <c r="U166" s="3"/>
      <c r="V166" s="3"/>
      <c r="W166" s="3"/>
      <c r="X166" s="3"/>
      <c r="Y166" s="3"/>
    </row>
    <row r="167" spans="1:25" ht="15.75" customHeight="1" x14ac:dyDescent="0.25">
      <c r="A167" s="6" t="s">
        <v>165</v>
      </c>
      <c r="B167" s="7">
        <v>51132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f t="shared" si="8"/>
        <v>0</v>
      </c>
      <c r="Q167" s="3"/>
      <c r="R167" s="3">
        <f t="shared" si="11"/>
        <v>164</v>
      </c>
      <c r="S167" s="20">
        <f t="shared" si="9"/>
        <v>0</v>
      </c>
      <c r="T167" s="20">
        <f t="shared" si="10"/>
        <v>0</v>
      </c>
      <c r="U167" s="3"/>
      <c r="V167" s="3"/>
      <c r="W167" s="3"/>
      <c r="X167" s="3"/>
      <c r="Y167" s="3"/>
    </row>
    <row r="168" spans="1:25" ht="15.75" customHeight="1" x14ac:dyDescent="0.25">
      <c r="A168" s="6" t="s">
        <v>166</v>
      </c>
      <c r="B168" s="7">
        <v>51163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f t="shared" si="8"/>
        <v>0</v>
      </c>
      <c r="Q168" s="3"/>
      <c r="R168" s="3">
        <f t="shared" si="11"/>
        <v>165</v>
      </c>
      <c r="S168" s="20">
        <f t="shared" si="9"/>
        <v>0</v>
      </c>
      <c r="T168" s="20">
        <f t="shared" si="10"/>
        <v>0</v>
      </c>
      <c r="U168" s="3"/>
      <c r="V168" s="3"/>
      <c r="W168" s="3"/>
      <c r="X168" s="3"/>
      <c r="Y168" s="3"/>
    </row>
    <row r="169" spans="1:25" ht="15.75" customHeight="1" x14ac:dyDescent="0.25">
      <c r="A169" s="6" t="s">
        <v>167</v>
      </c>
      <c r="B169" s="7">
        <v>51194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f t="shared" si="8"/>
        <v>0</v>
      </c>
      <c r="Q169" s="3"/>
      <c r="R169" s="3">
        <f t="shared" si="11"/>
        <v>166</v>
      </c>
      <c r="S169" s="20">
        <f t="shared" si="9"/>
        <v>0</v>
      </c>
      <c r="T169" s="20">
        <f t="shared" si="10"/>
        <v>0</v>
      </c>
      <c r="U169" s="3"/>
      <c r="V169" s="3"/>
      <c r="W169" s="3"/>
      <c r="X169" s="3"/>
      <c r="Y169" s="3"/>
    </row>
    <row r="170" spans="1:25" ht="15.75" customHeight="1" x14ac:dyDescent="0.25">
      <c r="A170" s="6" t="s">
        <v>168</v>
      </c>
      <c r="B170" s="7">
        <v>51223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f t="shared" si="8"/>
        <v>0</v>
      </c>
      <c r="Q170" s="3"/>
      <c r="R170" s="3">
        <f t="shared" si="11"/>
        <v>167</v>
      </c>
      <c r="S170" s="20">
        <f t="shared" si="9"/>
        <v>0</v>
      </c>
      <c r="T170" s="20">
        <f t="shared" si="10"/>
        <v>0</v>
      </c>
      <c r="U170" s="3"/>
      <c r="V170" s="3"/>
      <c r="W170" s="3"/>
      <c r="X170" s="3"/>
      <c r="Y170" s="3"/>
    </row>
    <row r="171" spans="1:25" ht="15.75" customHeight="1" x14ac:dyDescent="0.25">
      <c r="A171" s="6" t="s">
        <v>169</v>
      </c>
      <c r="B171" s="7">
        <v>51254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f t="shared" si="8"/>
        <v>0</v>
      </c>
      <c r="Q171" s="3"/>
      <c r="R171" s="3">
        <f t="shared" si="11"/>
        <v>168</v>
      </c>
      <c r="S171" s="20">
        <f t="shared" si="9"/>
        <v>0</v>
      </c>
      <c r="T171" s="20">
        <f t="shared" si="10"/>
        <v>0</v>
      </c>
      <c r="U171" s="3"/>
      <c r="V171" s="3"/>
      <c r="W171" s="3"/>
      <c r="X171" s="3"/>
      <c r="Y171" s="3"/>
    </row>
    <row r="172" spans="1:25" ht="15.75" customHeight="1" x14ac:dyDescent="0.25">
      <c r="A172" s="6" t="s">
        <v>170</v>
      </c>
      <c r="B172" s="7">
        <v>51284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f t="shared" si="8"/>
        <v>0</v>
      </c>
      <c r="Q172" s="3"/>
      <c r="R172" s="3">
        <f t="shared" si="11"/>
        <v>169</v>
      </c>
      <c r="S172" s="20">
        <f t="shared" si="9"/>
        <v>0</v>
      </c>
      <c r="T172" s="20">
        <f t="shared" si="10"/>
        <v>0</v>
      </c>
      <c r="U172" s="3"/>
      <c r="V172" s="3"/>
      <c r="W172" s="3"/>
      <c r="X172" s="3"/>
      <c r="Y172" s="3"/>
    </row>
    <row r="173" spans="1:25" ht="15.75" customHeight="1" x14ac:dyDescent="0.25">
      <c r="A173" s="6" t="s">
        <v>171</v>
      </c>
      <c r="B173" s="7">
        <v>51315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f t="shared" si="8"/>
        <v>0</v>
      </c>
      <c r="Q173" s="3"/>
      <c r="R173" s="3">
        <f t="shared" si="11"/>
        <v>170</v>
      </c>
      <c r="S173" s="20">
        <f t="shared" si="9"/>
        <v>0</v>
      </c>
      <c r="T173" s="20">
        <f t="shared" si="10"/>
        <v>0</v>
      </c>
      <c r="U173" s="3"/>
      <c r="V173" s="3"/>
      <c r="W173" s="3"/>
      <c r="X173" s="3"/>
      <c r="Y173" s="3"/>
    </row>
    <row r="174" spans="1:25" ht="15.75" customHeight="1" x14ac:dyDescent="0.25">
      <c r="A174" s="6" t="s">
        <v>172</v>
      </c>
      <c r="B174" s="7">
        <v>51345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f t="shared" si="8"/>
        <v>0</v>
      </c>
      <c r="Q174" s="3"/>
      <c r="R174" s="3">
        <f t="shared" si="11"/>
        <v>171</v>
      </c>
      <c r="S174" s="20">
        <f t="shared" si="9"/>
        <v>0</v>
      </c>
      <c r="T174" s="20">
        <f t="shared" si="10"/>
        <v>0</v>
      </c>
      <c r="U174" s="3"/>
      <c r="V174" s="3"/>
      <c r="W174" s="3"/>
      <c r="X174" s="3"/>
      <c r="Y174" s="3"/>
    </row>
    <row r="175" spans="1:25" ht="15.75" customHeight="1" x14ac:dyDescent="0.25">
      <c r="A175" s="6" t="s">
        <v>173</v>
      </c>
      <c r="B175" s="7">
        <v>51376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f t="shared" si="8"/>
        <v>0</v>
      </c>
      <c r="Q175" s="3"/>
      <c r="R175" s="3">
        <f t="shared" si="11"/>
        <v>172</v>
      </c>
      <c r="S175" s="20">
        <f t="shared" si="9"/>
        <v>0</v>
      </c>
      <c r="T175" s="20">
        <f t="shared" si="10"/>
        <v>0</v>
      </c>
      <c r="U175" s="3"/>
      <c r="V175" s="3"/>
      <c r="W175" s="3"/>
      <c r="X175" s="3"/>
      <c r="Y175" s="3"/>
    </row>
    <row r="176" spans="1:25" ht="15.75" customHeight="1" x14ac:dyDescent="0.25">
      <c r="A176" s="6" t="s">
        <v>174</v>
      </c>
      <c r="B176" s="7">
        <v>51407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f t="shared" si="8"/>
        <v>0</v>
      </c>
      <c r="Q176" s="3"/>
      <c r="R176" s="3">
        <f t="shared" si="11"/>
        <v>173</v>
      </c>
      <c r="S176" s="20">
        <f t="shared" si="9"/>
        <v>0</v>
      </c>
      <c r="T176" s="20">
        <f t="shared" si="10"/>
        <v>0</v>
      </c>
      <c r="U176" s="3"/>
      <c r="V176" s="3"/>
      <c r="W176" s="3"/>
      <c r="X176" s="3"/>
      <c r="Y176" s="3"/>
    </row>
    <row r="177" spans="1:25" ht="15.75" customHeight="1" x14ac:dyDescent="0.25">
      <c r="A177" s="6" t="s">
        <v>175</v>
      </c>
      <c r="B177" s="7">
        <v>51437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f t="shared" si="8"/>
        <v>0</v>
      </c>
      <c r="Q177" s="3"/>
      <c r="R177" s="3">
        <f t="shared" si="11"/>
        <v>174</v>
      </c>
      <c r="S177" s="20">
        <f t="shared" si="9"/>
        <v>0</v>
      </c>
      <c r="T177" s="20">
        <f t="shared" si="10"/>
        <v>0</v>
      </c>
      <c r="U177" s="3"/>
      <c r="V177" s="3"/>
      <c r="W177" s="3"/>
      <c r="X177" s="3"/>
      <c r="Y177" s="3"/>
    </row>
    <row r="178" spans="1:25" ht="15.75" customHeight="1" x14ac:dyDescent="0.25">
      <c r="A178" s="6" t="s">
        <v>176</v>
      </c>
      <c r="B178" s="7">
        <v>51468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f t="shared" si="8"/>
        <v>0</v>
      </c>
      <c r="Q178" s="3"/>
      <c r="R178" s="3">
        <f t="shared" si="11"/>
        <v>175</v>
      </c>
      <c r="S178" s="20">
        <f t="shared" si="9"/>
        <v>0</v>
      </c>
      <c r="T178" s="20">
        <f t="shared" si="10"/>
        <v>0</v>
      </c>
      <c r="U178" s="3"/>
      <c r="V178" s="3"/>
      <c r="W178" s="3"/>
      <c r="X178" s="3"/>
      <c r="Y178" s="3"/>
    </row>
    <row r="179" spans="1:25" ht="15.75" customHeight="1" x14ac:dyDescent="0.25">
      <c r="A179" s="6" t="s">
        <v>177</v>
      </c>
      <c r="B179" s="7">
        <v>51498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f t="shared" si="8"/>
        <v>0</v>
      </c>
      <c r="Q179" s="3"/>
      <c r="R179" s="3">
        <f t="shared" si="11"/>
        <v>176</v>
      </c>
      <c r="S179" s="20">
        <f t="shared" si="9"/>
        <v>0</v>
      </c>
      <c r="T179" s="20">
        <f t="shared" si="10"/>
        <v>0</v>
      </c>
      <c r="U179" s="3"/>
      <c r="V179" s="3"/>
      <c r="W179" s="3"/>
      <c r="X179" s="3"/>
      <c r="Y179" s="3"/>
    </row>
    <row r="180" spans="1:25" ht="15.75" customHeight="1" x14ac:dyDescent="0.25">
      <c r="A180" s="6" t="s">
        <v>178</v>
      </c>
      <c r="B180" s="7">
        <v>51529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f t="shared" si="8"/>
        <v>0</v>
      </c>
      <c r="Q180" s="3"/>
      <c r="R180" s="3">
        <f t="shared" si="11"/>
        <v>177</v>
      </c>
      <c r="S180" s="20">
        <f t="shared" si="9"/>
        <v>0</v>
      </c>
      <c r="T180" s="20">
        <f t="shared" si="10"/>
        <v>0</v>
      </c>
      <c r="U180" s="3"/>
      <c r="V180" s="3"/>
      <c r="W180" s="3"/>
      <c r="X180" s="3"/>
      <c r="Y180" s="3"/>
    </row>
    <row r="181" spans="1:25" ht="15.75" customHeight="1" x14ac:dyDescent="0.25">
      <c r="A181" s="6" t="s">
        <v>179</v>
      </c>
      <c r="B181" s="7">
        <v>51560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f t="shared" si="8"/>
        <v>0</v>
      </c>
      <c r="Q181" s="3"/>
      <c r="R181" s="3">
        <f t="shared" si="11"/>
        <v>178</v>
      </c>
      <c r="S181" s="20">
        <f t="shared" si="9"/>
        <v>0</v>
      </c>
      <c r="T181" s="20">
        <f t="shared" si="10"/>
        <v>0</v>
      </c>
      <c r="U181" s="3"/>
      <c r="V181" s="3"/>
      <c r="W181" s="3"/>
      <c r="X181" s="3"/>
      <c r="Y181" s="3"/>
    </row>
    <row r="182" spans="1:25" ht="15.75" customHeight="1" x14ac:dyDescent="0.25">
      <c r="A182" s="6" t="s">
        <v>180</v>
      </c>
      <c r="B182" s="7">
        <v>51588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f t="shared" si="8"/>
        <v>0</v>
      </c>
      <c r="Q182" s="3"/>
      <c r="R182" s="3">
        <f t="shared" si="11"/>
        <v>179</v>
      </c>
      <c r="S182" s="20">
        <f t="shared" si="9"/>
        <v>0</v>
      </c>
      <c r="T182" s="20">
        <f t="shared" si="10"/>
        <v>0</v>
      </c>
      <c r="U182" s="3"/>
      <c r="V182" s="3"/>
      <c r="W182" s="3"/>
      <c r="X182" s="3"/>
      <c r="Y182" s="3"/>
    </row>
    <row r="183" spans="1:25" ht="15.75" customHeight="1" x14ac:dyDescent="0.25">
      <c r="A183" s="6" t="s">
        <v>181</v>
      </c>
      <c r="B183" s="7">
        <v>51619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f t="shared" si="8"/>
        <v>0</v>
      </c>
      <c r="Q183" s="3"/>
      <c r="R183" s="3">
        <f t="shared" si="11"/>
        <v>180</v>
      </c>
      <c r="S183" s="20">
        <f t="shared" si="9"/>
        <v>0</v>
      </c>
      <c r="T183" s="20">
        <f t="shared" si="10"/>
        <v>0</v>
      </c>
      <c r="U183" s="3"/>
      <c r="V183" s="3"/>
      <c r="W183" s="3"/>
      <c r="X183" s="3"/>
      <c r="Y183" s="3"/>
    </row>
    <row r="184" spans="1:25" ht="15.75" customHeight="1" x14ac:dyDescent="0.25">
      <c r="A184" s="6" t="s">
        <v>182</v>
      </c>
      <c r="B184" s="7">
        <v>51649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f t="shared" si="8"/>
        <v>0</v>
      </c>
      <c r="Q184" s="3"/>
      <c r="R184" s="3">
        <f t="shared" si="11"/>
        <v>181</v>
      </c>
      <c r="S184" s="20">
        <f t="shared" si="9"/>
        <v>0</v>
      </c>
      <c r="T184" s="20">
        <f t="shared" si="10"/>
        <v>0</v>
      </c>
      <c r="U184" s="3"/>
      <c r="V184" s="3"/>
      <c r="W184" s="3"/>
      <c r="X184" s="3"/>
      <c r="Y184" s="3"/>
    </row>
    <row r="185" spans="1:25" ht="15.75" customHeight="1" x14ac:dyDescent="0.25">
      <c r="A185" s="6" t="s">
        <v>183</v>
      </c>
      <c r="B185" s="7">
        <v>51680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f t="shared" si="8"/>
        <v>0</v>
      </c>
      <c r="Q185" s="3"/>
      <c r="R185" s="3">
        <f t="shared" si="11"/>
        <v>182</v>
      </c>
      <c r="S185" s="20">
        <f t="shared" si="9"/>
        <v>0</v>
      </c>
      <c r="T185" s="20">
        <f t="shared" si="10"/>
        <v>0</v>
      </c>
      <c r="U185" s="3"/>
      <c r="V185" s="3"/>
      <c r="W185" s="3"/>
      <c r="X185" s="3"/>
      <c r="Y185" s="3"/>
    </row>
    <row r="186" spans="1:25" ht="15.75" customHeight="1" x14ac:dyDescent="0.25">
      <c r="A186" s="6" t="s">
        <v>184</v>
      </c>
      <c r="B186" s="7">
        <v>51710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f t="shared" si="8"/>
        <v>0</v>
      </c>
      <c r="Q186" s="3"/>
      <c r="R186" s="3">
        <f t="shared" si="11"/>
        <v>183</v>
      </c>
      <c r="S186" s="20">
        <f t="shared" si="9"/>
        <v>0</v>
      </c>
      <c r="T186" s="20">
        <f t="shared" si="10"/>
        <v>0</v>
      </c>
      <c r="U186" s="3"/>
      <c r="V186" s="3"/>
      <c r="W186" s="3"/>
      <c r="X186" s="3"/>
      <c r="Y186" s="3"/>
    </row>
    <row r="187" spans="1:25" ht="15.75" customHeight="1" x14ac:dyDescent="0.25">
      <c r="A187" s="6" t="s">
        <v>185</v>
      </c>
      <c r="B187" s="7">
        <v>51741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f t="shared" si="8"/>
        <v>0</v>
      </c>
      <c r="Q187" s="3"/>
      <c r="R187" s="3">
        <f t="shared" si="11"/>
        <v>184</v>
      </c>
      <c r="S187" s="20">
        <f t="shared" si="9"/>
        <v>0</v>
      </c>
      <c r="T187" s="20">
        <f t="shared" si="10"/>
        <v>0</v>
      </c>
      <c r="U187" s="3"/>
      <c r="V187" s="3"/>
      <c r="W187" s="3"/>
      <c r="X187" s="3"/>
      <c r="Y187" s="3"/>
    </row>
    <row r="188" spans="1:25" ht="15.75" customHeight="1" x14ac:dyDescent="0.25">
      <c r="A188" s="6" t="s">
        <v>186</v>
      </c>
      <c r="B188" s="7">
        <v>51772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f t="shared" ref="P188:P198" si="12">SUM(C188:O188)</f>
        <v>0</v>
      </c>
      <c r="Q188" s="3"/>
      <c r="R188" s="3">
        <f t="shared" si="11"/>
        <v>185</v>
      </c>
      <c r="S188" s="20">
        <f t="shared" si="9"/>
        <v>0</v>
      </c>
      <c r="T188" s="20">
        <f t="shared" si="10"/>
        <v>0</v>
      </c>
      <c r="U188" s="3"/>
      <c r="V188" s="3"/>
      <c r="W188" s="3"/>
      <c r="X188" s="3"/>
      <c r="Y188" s="3"/>
    </row>
    <row r="189" spans="1:25" ht="15.75" customHeight="1" x14ac:dyDescent="0.25">
      <c r="A189" s="6" t="s">
        <v>187</v>
      </c>
      <c r="B189" s="7">
        <v>51802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f t="shared" si="12"/>
        <v>0</v>
      </c>
      <c r="Q189" s="3"/>
      <c r="R189" s="3">
        <f t="shared" si="11"/>
        <v>186</v>
      </c>
      <c r="S189" s="20">
        <f t="shared" si="9"/>
        <v>0</v>
      </c>
      <c r="T189" s="20">
        <f t="shared" si="10"/>
        <v>0</v>
      </c>
      <c r="U189" s="3"/>
      <c r="V189" s="3"/>
      <c r="W189" s="3"/>
      <c r="X189" s="3"/>
      <c r="Y189" s="3"/>
    </row>
    <row r="190" spans="1:25" ht="15.75" customHeight="1" x14ac:dyDescent="0.25">
      <c r="A190" s="6" t="s">
        <v>188</v>
      </c>
      <c r="B190" s="7">
        <v>51833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f t="shared" si="12"/>
        <v>0</v>
      </c>
      <c r="Q190" s="3"/>
      <c r="R190" s="3">
        <f t="shared" si="11"/>
        <v>187</v>
      </c>
      <c r="S190" s="20">
        <f t="shared" si="9"/>
        <v>0</v>
      </c>
      <c r="T190" s="20">
        <f t="shared" si="10"/>
        <v>0</v>
      </c>
      <c r="U190" s="3"/>
      <c r="V190" s="3"/>
      <c r="W190" s="3"/>
      <c r="X190" s="3"/>
      <c r="Y190" s="3"/>
    </row>
    <row r="191" spans="1:25" ht="15.75" customHeight="1" x14ac:dyDescent="0.25">
      <c r="A191" s="6" t="s">
        <v>189</v>
      </c>
      <c r="B191" s="7">
        <v>51863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f t="shared" si="12"/>
        <v>0</v>
      </c>
      <c r="Q191" s="3"/>
      <c r="R191" s="3">
        <f t="shared" si="11"/>
        <v>188</v>
      </c>
      <c r="S191" s="20">
        <f t="shared" si="9"/>
        <v>0</v>
      </c>
      <c r="T191" s="20">
        <f t="shared" si="10"/>
        <v>0</v>
      </c>
      <c r="U191" s="3"/>
      <c r="V191" s="3"/>
      <c r="W191" s="3"/>
      <c r="X191" s="3"/>
      <c r="Y191" s="3"/>
    </row>
    <row r="192" spans="1:25" ht="15.75" customHeight="1" x14ac:dyDescent="0.25">
      <c r="A192" s="6" t="s">
        <v>190</v>
      </c>
      <c r="B192" s="7">
        <v>51894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f t="shared" si="12"/>
        <v>0</v>
      </c>
      <c r="Q192" s="3"/>
      <c r="R192" s="3">
        <f t="shared" si="11"/>
        <v>189</v>
      </c>
      <c r="S192" s="20">
        <f t="shared" si="9"/>
        <v>0</v>
      </c>
      <c r="T192" s="20">
        <f t="shared" si="10"/>
        <v>0</v>
      </c>
      <c r="U192" s="3"/>
      <c r="V192" s="3"/>
      <c r="W192" s="3"/>
      <c r="X192" s="3"/>
      <c r="Y192" s="3"/>
    </row>
    <row r="193" spans="1:25" ht="15.75" customHeight="1" x14ac:dyDescent="0.25">
      <c r="A193" s="6" t="s">
        <v>191</v>
      </c>
      <c r="B193" s="7">
        <v>51925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f t="shared" si="12"/>
        <v>0</v>
      </c>
      <c r="Q193" s="3"/>
      <c r="R193" s="3">
        <f t="shared" si="11"/>
        <v>190</v>
      </c>
      <c r="S193" s="20">
        <f t="shared" si="9"/>
        <v>0</v>
      </c>
      <c r="T193" s="20">
        <f t="shared" si="10"/>
        <v>0</v>
      </c>
      <c r="U193" s="3"/>
      <c r="V193" s="3"/>
      <c r="W193" s="3"/>
      <c r="X193" s="3"/>
      <c r="Y193" s="3"/>
    </row>
    <row r="194" spans="1:25" ht="15.75" customHeight="1" x14ac:dyDescent="0.25">
      <c r="A194" s="6" t="s">
        <v>192</v>
      </c>
      <c r="B194" s="7">
        <v>51953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f t="shared" si="12"/>
        <v>0</v>
      </c>
      <c r="Q194" s="3"/>
      <c r="R194" s="3">
        <f t="shared" si="11"/>
        <v>191</v>
      </c>
      <c r="S194" s="20">
        <f t="shared" si="9"/>
        <v>0</v>
      </c>
      <c r="T194" s="20">
        <f t="shared" si="10"/>
        <v>0</v>
      </c>
      <c r="U194" s="3"/>
      <c r="V194" s="3"/>
      <c r="W194" s="3"/>
      <c r="X194" s="3"/>
      <c r="Y194" s="3"/>
    </row>
    <row r="195" spans="1:25" ht="15.75" customHeight="1" x14ac:dyDescent="0.25">
      <c r="A195" s="6" t="s">
        <v>193</v>
      </c>
      <c r="B195" s="7">
        <v>51984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f t="shared" si="12"/>
        <v>0</v>
      </c>
      <c r="Q195" s="3"/>
      <c r="R195" s="3">
        <f t="shared" si="11"/>
        <v>192</v>
      </c>
      <c r="S195" s="20">
        <f t="shared" ref="S195:S198" si="13">SUMIF(C195:O195,"&gt;0",C195:O195)</f>
        <v>0</v>
      </c>
      <c r="T195" s="20">
        <f t="shared" ref="T195:T198" si="14">S195*R195</f>
        <v>0</v>
      </c>
      <c r="U195" s="3"/>
      <c r="V195" s="3"/>
      <c r="W195" s="3"/>
      <c r="X195" s="3"/>
      <c r="Y195" s="3"/>
    </row>
    <row r="196" spans="1:25" ht="15.75" customHeight="1" x14ac:dyDescent="0.25">
      <c r="A196" s="6" t="s">
        <v>194</v>
      </c>
      <c r="B196" s="7">
        <v>52014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f t="shared" si="12"/>
        <v>0</v>
      </c>
      <c r="Q196" s="3"/>
      <c r="R196" s="3">
        <f t="shared" si="11"/>
        <v>193</v>
      </c>
      <c r="S196" s="20">
        <f t="shared" si="13"/>
        <v>0</v>
      </c>
      <c r="T196" s="20">
        <f t="shared" si="14"/>
        <v>0</v>
      </c>
      <c r="U196" s="3"/>
      <c r="V196" s="3"/>
      <c r="W196" s="3"/>
      <c r="X196" s="3"/>
      <c r="Y196" s="3"/>
    </row>
    <row r="197" spans="1:25" ht="15.75" customHeight="1" x14ac:dyDescent="0.25">
      <c r="A197" s="6" t="s">
        <v>195</v>
      </c>
      <c r="B197" s="7">
        <v>52045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f t="shared" si="12"/>
        <v>0</v>
      </c>
      <c r="Q197" s="3"/>
      <c r="R197" s="3">
        <f t="shared" si="11"/>
        <v>194</v>
      </c>
      <c r="S197" s="20">
        <f t="shared" si="13"/>
        <v>0</v>
      </c>
      <c r="T197" s="20">
        <f t="shared" si="14"/>
        <v>0</v>
      </c>
      <c r="U197" s="3"/>
      <c r="V197" s="3"/>
      <c r="W197" s="3"/>
      <c r="X197" s="3"/>
      <c r="Y197" s="3"/>
    </row>
    <row r="198" spans="1:25" ht="15.75" customHeight="1" x14ac:dyDescent="0.25">
      <c r="A198" s="6" t="s">
        <v>196</v>
      </c>
      <c r="B198" s="7">
        <v>52075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f t="shared" si="12"/>
        <v>0</v>
      </c>
      <c r="Q198" s="3"/>
      <c r="R198" s="3">
        <f t="shared" ref="R198" si="15">R197+1</f>
        <v>195</v>
      </c>
      <c r="S198" s="20">
        <f t="shared" si="13"/>
        <v>0</v>
      </c>
      <c r="T198" s="20">
        <f t="shared" si="14"/>
        <v>0</v>
      </c>
      <c r="U198" s="3"/>
      <c r="V198" s="3"/>
      <c r="W198" s="3"/>
      <c r="X198" s="3"/>
      <c r="Y198" s="3"/>
    </row>
    <row r="199" spans="1:25" ht="15.75" customHeight="1" x14ac:dyDescent="0.25">
      <c r="A199" s="3"/>
      <c r="B199" s="9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3"/>
      <c r="B200" s="9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3"/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3"/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3"/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3"/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3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3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3"/>
      <c r="B207" s="9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3"/>
      <c r="B208" s="9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3"/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3"/>
      <c r="B210" s="9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3"/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3"/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3"/>
      <c r="B213" s="9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3"/>
      <c r="B214" s="9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3"/>
      <c r="B215" s="9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3"/>
      <c r="B216" s="9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3"/>
      <c r="B217" s="9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3"/>
      <c r="B218" s="9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3"/>
      <c r="B219" s="9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3"/>
      <c r="B220" s="9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3"/>
      <c r="B221" s="9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3"/>
      <c r="B222" s="9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3"/>
      <c r="B223" s="9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3"/>
      <c r="B224" s="9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3"/>
      <c r="B225" s="9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3"/>
      <c r="B226" s="9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3"/>
      <c r="B227" s="9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3"/>
      <c r="B228" s="9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3"/>
      <c r="B229" s="9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3"/>
      <c r="B230" s="9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3"/>
      <c r="B231" s="9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3"/>
      <c r="B232" s="9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3"/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3"/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3"/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3"/>
      <c r="B236" s="9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3"/>
      <c r="B237" s="9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3"/>
      <c r="B238" s="9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3"/>
      <c r="B239" s="9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3"/>
      <c r="B240" s="9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3"/>
      <c r="B241" s="9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3"/>
      <c r="B242" s="9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3"/>
      <c r="B243" s="9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3"/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3"/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3"/>
      <c r="B246" s="9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3"/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3"/>
      <c r="B248" s="9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3"/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3"/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3"/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3"/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3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3"/>
      <c r="B254" s="9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3"/>
      <c r="B255" s="9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3"/>
      <c r="B256" s="9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3"/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3"/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3"/>
      <c r="B259" s="9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3"/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3"/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3"/>
      <c r="B262" s="9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3"/>
      <c r="B263" s="9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3"/>
      <c r="B264" s="9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3"/>
      <c r="B265" s="9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3"/>
      <c r="B266" s="9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3"/>
      <c r="B267" s="9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3"/>
      <c r="B268" s="9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3"/>
      <c r="B269" s="9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3"/>
      <c r="B270" s="9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3"/>
      <c r="B271" s="9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3"/>
      <c r="B272" s="9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3"/>
      <c r="B273" s="9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3"/>
      <c r="B274" s="9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3"/>
      <c r="B275" s="9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3"/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3"/>
      <c r="B277" s="9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3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3"/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3"/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3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3"/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3"/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3"/>
      <c r="B284" s="9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3"/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3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3"/>
      <c r="B287" s="9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3"/>
      <c r="B288" s="9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3"/>
      <c r="B289" s="9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3"/>
      <c r="B290" s="9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3"/>
      <c r="B291" s="9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3"/>
      <c r="B292" s="9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3"/>
      <c r="B293" s="9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3"/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3"/>
      <c r="B295" s="9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3"/>
      <c r="B296" s="9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3"/>
      <c r="B297" s="9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3"/>
      <c r="B298" s="9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3"/>
      <c r="B299" s="9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3"/>
      <c r="B300" s="9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3"/>
      <c r="B301" s="9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3"/>
      <c r="B302" s="9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3"/>
      <c r="B303" s="9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3"/>
      <c r="B304" s="9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3"/>
      <c r="B305" s="9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3"/>
      <c r="B306" s="9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3"/>
      <c r="B307" s="9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3"/>
      <c r="B308" s="9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3"/>
      <c r="B309" s="9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3"/>
      <c r="B310" s="9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3"/>
      <c r="B311" s="9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3"/>
      <c r="B312" s="9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3"/>
      <c r="B313" s="9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3"/>
      <c r="B314" s="9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3"/>
      <c r="B315" s="9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3"/>
      <c r="B316" s="9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3"/>
      <c r="B317" s="9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3"/>
      <c r="B318" s="9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3"/>
      <c r="B319" s="9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3"/>
      <c r="B320" s="9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3"/>
      <c r="B321" s="9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3"/>
      <c r="B322" s="9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3"/>
      <c r="B323" s="9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3"/>
      <c r="B324" s="9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3"/>
      <c r="B325" s="9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3"/>
      <c r="B326" s="9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3"/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3"/>
      <c r="B328" s="9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3"/>
      <c r="B329" s="9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3"/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3"/>
      <c r="B331" s="9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3"/>
      <c r="B332" s="9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3"/>
      <c r="B333" s="9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3"/>
      <c r="B334" s="9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3"/>
      <c r="B335" s="9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3"/>
      <c r="B336" s="9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3"/>
      <c r="B337" s="9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3"/>
      <c r="B338" s="9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3"/>
      <c r="B339" s="9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3"/>
      <c r="B340" s="9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3"/>
      <c r="B341" s="9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3"/>
      <c r="B342" s="9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3"/>
      <c r="B343" s="9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3"/>
      <c r="B344" s="9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3"/>
      <c r="B345" s="9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3"/>
      <c r="B346" s="9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3"/>
      <c r="B347" s="9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3"/>
      <c r="B348" s="9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3"/>
      <c r="B349" s="9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3"/>
      <c r="B350" s="9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3"/>
      <c r="B351" s="9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3"/>
      <c r="B352" s="9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3"/>
      <c r="B353" s="9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3"/>
      <c r="B354" s="9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3"/>
      <c r="B355" s="9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3"/>
      <c r="B356" s="9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3"/>
      <c r="B357" s="9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3"/>
      <c r="B358" s="9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3"/>
      <c r="B359" s="9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3"/>
      <c r="B360" s="9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3"/>
      <c r="B361" s="9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3"/>
      <c r="B362" s="9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3"/>
      <c r="B363" s="9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3"/>
      <c r="B364" s="9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3"/>
      <c r="B365" s="9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3"/>
      <c r="B366" s="9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3"/>
      <c r="B367" s="9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3"/>
      <c r="B368" s="9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3"/>
      <c r="B369" s="9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3"/>
      <c r="B370" s="9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3"/>
      <c r="B371" s="9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3"/>
      <c r="B372" s="9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3"/>
      <c r="B373" s="9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3"/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3"/>
      <c r="B375" s="9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3"/>
      <c r="B376" s="9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3"/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3"/>
      <c r="B378" s="9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3"/>
      <c r="B379" s="9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3"/>
      <c r="B380" s="9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3"/>
      <c r="B381" s="9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3"/>
      <c r="B382" s="9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3"/>
      <c r="B383" s="9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3"/>
      <c r="B384" s="9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3"/>
      <c r="B385" s="9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3"/>
      <c r="B386" s="9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3"/>
      <c r="B387" s="9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3"/>
      <c r="B388" s="9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3"/>
      <c r="B389" s="9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3"/>
      <c r="B390" s="9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3"/>
      <c r="B391" s="9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3"/>
      <c r="B392" s="9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3"/>
      <c r="B393" s="9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2"/>
  <sheetViews>
    <sheetView showGridLines="0" topLeftCell="K181" workbookViewId="0">
      <selection activeCell="P51" sqref="P51:P197"/>
    </sheetView>
  </sheetViews>
  <sheetFormatPr defaultColWidth="14.42578125" defaultRowHeight="15" customHeight="1" x14ac:dyDescent="0.25"/>
  <cols>
    <col min="1" max="1" width="12.7109375" customWidth="1"/>
    <col min="2" max="2" width="12.140625" customWidth="1"/>
    <col min="3" max="5" width="17.28515625" customWidth="1"/>
    <col min="6" max="9" width="14.28515625" customWidth="1"/>
    <col min="10" max="10" width="13.28515625" customWidth="1"/>
    <col min="11" max="15" width="14.28515625" customWidth="1"/>
    <col min="16" max="16" width="17.140625" customWidth="1"/>
    <col min="17" max="25" width="12.7109375" customWidth="1"/>
  </cols>
  <sheetData>
    <row r="1" spans="1:25" ht="15.75" x14ac:dyDescent="0.25">
      <c r="A1" s="1"/>
      <c r="B1" s="12"/>
      <c r="C1" s="13">
        <f t="shared" ref="C1:P1" si="0">SUM(C3:C197)</f>
        <v>0</v>
      </c>
      <c r="D1" s="13">
        <f t="shared" si="0"/>
        <v>-489235.57499999995</v>
      </c>
      <c r="E1" s="13">
        <f t="shared" si="0"/>
        <v>-51125</v>
      </c>
      <c r="F1" s="13">
        <f t="shared" si="0"/>
        <v>-204500</v>
      </c>
      <c r="G1" s="13">
        <f t="shared" si="0"/>
        <v>-204530.67500000002</v>
      </c>
      <c r="H1" s="13">
        <f t="shared" si="0"/>
        <v>0</v>
      </c>
      <c r="I1" s="13">
        <f t="shared" si="0"/>
        <v>-20450</v>
      </c>
      <c r="J1" s="13">
        <f t="shared" si="0"/>
        <v>0</v>
      </c>
      <c r="K1" s="13">
        <f t="shared" si="0"/>
        <v>0</v>
      </c>
      <c r="L1" s="13">
        <f t="shared" si="0"/>
        <v>-204500</v>
      </c>
      <c r="M1" s="13">
        <f t="shared" si="0"/>
        <v>-214752.60749999998</v>
      </c>
      <c r="N1" s="13">
        <f t="shared" si="0"/>
        <v>-29775.200000000001</v>
      </c>
      <c r="O1" s="13">
        <f t="shared" si="0"/>
        <v>0</v>
      </c>
      <c r="P1" s="13">
        <f t="shared" si="0"/>
        <v>-1418869.0575000001</v>
      </c>
      <c r="Q1" s="14"/>
      <c r="R1" s="14"/>
      <c r="S1" s="14"/>
      <c r="T1" s="14"/>
      <c r="U1" s="14"/>
      <c r="V1" s="14"/>
      <c r="W1" s="14"/>
      <c r="X1" s="14"/>
      <c r="Y1" s="14"/>
    </row>
    <row r="2" spans="1:25" ht="15.75" x14ac:dyDescent="0.25">
      <c r="A2" s="4"/>
      <c r="B2" s="15" t="s">
        <v>0</v>
      </c>
      <c r="C2" s="16">
        <v>22</v>
      </c>
      <c r="D2" s="16">
        <v>23</v>
      </c>
      <c r="E2" s="16">
        <v>24</v>
      </c>
      <c r="F2" s="16">
        <v>25</v>
      </c>
      <c r="G2" s="16">
        <v>26</v>
      </c>
      <c r="H2" s="16">
        <v>27</v>
      </c>
      <c r="I2" s="16">
        <v>28</v>
      </c>
      <c r="J2" s="16">
        <v>29</v>
      </c>
      <c r="K2" s="16">
        <v>30</v>
      </c>
      <c r="L2" s="16">
        <v>31</v>
      </c>
      <c r="M2" s="16">
        <v>32</v>
      </c>
      <c r="N2" s="16">
        <v>33</v>
      </c>
      <c r="O2" s="16">
        <v>34</v>
      </c>
      <c r="P2" s="16" t="s">
        <v>1</v>
      </c>
      <c r="Q2" s="14"/>
      <c r="R2" s="14"/>
      <c r="S2" s="14"/>
      <c r="T2" s="14"/>
      <c r="U2" s="14"/>
      <c r="V2" s="14"/>
      <c r="W2" s="14"/>
      <c r="X2" s="14"/>
      <c r="Y2" s="14"/>
    </row>
    <row r="3" spans="1:25" x14ac:dyDescent="0.25">
      <c r="A3" s="6" t="s">
        <v>2</v>
      </c>
      <c r="B3" s="7">
        <v>46172</v>
      </c>
      <c r="C3" s="17">
        <v>0</v>
      </c>
      <c r="D3" s="17">
        <v>0</v>
      </c>
      <c r="E3" s="17">
        <v>0</v>
      </c>
      <c r="F3" s="17">
        <v>0</v>
      </c>
      <c r="G3" s="17">
        <v>-40906.135000000002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f t="shared" ref="P3:P58" si="1">SUM(C3:O3)</f>
        <v>-40906.135000000002</v>
      </c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5">
      <c r="A4" s="6" t="s">
        <v>3</v>
      </c>
      <c r="B4" s="7">
        <v>46203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f t="shared" si="1"/>
        <v>0</v>
      </c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A5" s="6" t="s">
        <v>4</v>
      </c>
      <c r="B5" s="7">
        <v>46233</v>
      </c>
      <c r="C5" s="17">
        <v>0</v>
      </c>
      <c r="D5" s="17">
        <v>0</v>
      </c>
      <c r="E5" s="17">
        <v>0</v>
      </c>
      <c r="F5" s="17">
        <v>-102250</v>
      </c>
      <c r="G5" s="17">
        <v>0</v>
      </c>
      <c r="H5" s="17">
        <v>0</v>
      </c>
      <c r="I5" s="17">
        <v>-20450</v>
      </c>
      <c r="J5" s="17">
        <v>0</v>
      </c>
      <c r="K5" s="17">
        <v>0</v>
      </c>
      <c r="L5" s="17">
        <v>0</v>
      </c>
      <c r="M5" s="17">
        <v>0</v>
      </c>
      <c r="N5" s="17">
        <v>-29775.200000000001</v>
      </c>
      <c r="O5" s="17">
        <v>0</v>
      </c>
      <c r="P5" s="17">
        <f t="shared" si="1"/>
        <v>-152475.20000000001</v>
      </c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5">
      <c r="A6" s="6" t="s">
        <v>5</v>
      </c>
      <c r="B6" s="7">
        <v>46264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-102250</v>
      </c>
      <c r="M6" s="17">
        <v>0</v>
      </c>
      <c r="N6" s="17">
        <v>0</v>
      </c>
      <c r="O6" s="17">
        <v>0</v>
      </c>
      <c r="P6" s="17">
        <f t="shared" si="1"/>
        <v>-102250</v>
      </c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25">
      <c r="A7" s="6" t="s">
        <v>6</v>
      </c>
      <c r="B7" s="7">
        <v>46295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f t="shared" si="1"/>
        <v>0</v>
      </c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5">
      <c r="A8" s="6" t="s">
        <v>7</v>
      </c>
      <c r="B8" s="7">
        <v>46325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f t="shared" si="1"/>
        <v>0</v>
      </c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5">
      <c r="A9" s="6" t="s">
        <v>8</v>
      </c>
      <c r="B9" s="7">
        <v>46356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-71584.202499999999</v>
      </c>
      <c r="N9" s="17">
        <v>0</v>
      </c>
      <c r="O9" s="17">
        <v>0</v>
      </c>
      <c r="P9" s="17">
        <f t="shared" si="1"/>
        <v>-71584.202499999999</v>
      </c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5">
      <c r="A10" s="6" t="s">
        <v>9</v>
      </c>
      <c r="B10" s="7">
        <v>46386</v>
      </c>
      <c r="C10" s="17">
        <v>0</v>
      </c>
      <c r="D10" s="17">
        <v>0</v>
      </c>
      <c r="E10" s="17">
        <v>-25562.5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f t="shared" si="1"/>
        <v>-25562.5</v>
      </c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5">
      <c r="A11" s="6" t="s">
        <v>10</v>
      </c>
      <c r="B11" s="7">
        <v>46417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f t="shared" si="1"/>
        <v>0</v>
      </c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5">
      <c r="A12" s="6" t="s">
        <v>11</v>
      </c>
      <c r="B12" s="7">
        <v>46446</v>
      </c>
      <c r="C12" s="17">
        <v>0</v>
      </c>
      <c r="D12" s="17">
        <v>-97847.114999999991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f t="shared" si="1"/>
        <v>-97847.114999999991</v>
      </c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15.75" customHeight="1" x14ac:dyDescent="0.25">
      <c r="A13" s="6" t="s">
        <v>12</v>
      </c>
      <c r="B13" s="7">
        <v>46474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f t="shared" si="1"/>
        <v>0</v>
      </c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15.75" customHeight="1" x14ac:dyDescent="0.25">
      <c r="A14" s="6" t="s">
        <v>13</v>
      </c>
      <c r="B14" s="7">
        <v>46505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f t="shared" si="1"/>
        <v>0</v>
      </c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15.75" customHeight="1" x14ac:dyDescent="0.25">
      <c r="A15" s="6" t="s">
        <v>14</v>
      </c>
      <c r="B15" s="7">
        <v>46535</v>
      </c>
      <c r="C15" s="17">
        <v>0</v>
      </c>
      <c r="D15" s="17">
        <v>0</v>
      </c>
      <c r="E15" s="17">
        <v>0</v>
      </c>
      <c r="F15" s="17">
        <v>0</v>
      </c>
      <c r="G15" s="17">
        <v>-40906.135000000002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f t="shared" si="1"/>
        <v>-40906.135000000002</v>
      </c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15.75" customHeight="1" x14ac:dyDescent="0.25">
      <c r="A16" s="6" t="s">
        <v>15</v>
      </c>
      <c r="B16" s="7">
        <v>46566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f t="shared" si="1"/>
        <v>0</v>
      </c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15.75" customHeight="1" x14ac:dyDescent="0.25">
      <c r="A17" s="6" t="s">
        <v>16</v>
      </c>
      <c r="B17" s="7">
        <v>46596</v>
      </c>
      <c r="C17" s="17">
        <v>0</v>
      </c>
      <c r="D17" s="17">
        <v>0</v>
      </c>
      <c r="E17" s="17">
        <v>0</v>
      </c>
      <c r="F17" s="17">
        <v>-102250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f t="shared" si="1"/>
        <v>-102250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15.75" customHeight="1" x14ac:dyDescent="0.25">
      <c r="A18" s="6" t="s">
        <v>17</v>
      </c>
      <c r="B18" s="7">
        <v>46627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-102250</v>
      </c>
      <c r="M18" s="17">
        <v>0</v>
      </c>
      <c r="N18" s="17">
        <v>0</v>
      </c>
      <c r="O18" s="17">
        <v>0</v>
      </c>
      <c r="P18" s="17">
        <f t="shared" si="1"/>
        <v>-102250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15.75" customHeight="1" x14ac:dyDescent="0.25">
      <c r="A19" s="6" t="s">
        <v>18</v>
      </c>
      <c r="B19" s="7">
        <v>46658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f t="shared" si="1"/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15.75" customHeight="1" x14ac:dyDescent="0.25">
      <c r="A20" s="6" t="s">
        <v>19</v>
      </c>
      <c r="B20" s="7">
        <v>46688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f t="shared" si="1"/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15.75" customHeight="1" x14ac:dyDescent="0.25">
      <c r="A21" s="6" t="s">
        <v>20</v>
      </c>
      <c r="B21" s="7">
        <v>46719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-71584.202499999999</v>
      </c>
      <c r="N21" s="17">
        <v>0</v>
      </c>
      <c r="O21" s="17">
        <v>0</v>
      </c>
      <c r="P21" s="17">
        <f t="shared" si="1"/>
        <v>-71584.202499999999</v>
      </c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5.75" customHeight="1" x14ac:dyDescent="0.25">
      <c r="A22" s="6" t="s">
        <v>21</v>
      </c>
      <c r="B22" s="7">
        <v>46749</v>
      </c>
      <c r="C22" s="17">
        <v>0</v>
      </c>
      <c r="D22" s="17">
        <v>0</v>
      </c>
      <c r="E22" s="17">
        <v>-25562.5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f t="shared" si="1"/>
        <v>-25562.5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15.75" customHeight="1" x14ac:dyDescent="0.25">
      <c r="A23" s="6" t="s">
        <v>22</v>
      </c>
      <c r="B23" s="7">
        <v>46780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15.75" customHeight="1" x14ac:dyDescent="0.25">
      <c r="A24" s="6" t="s">
        <v>23</v>
      </c>
      <c r="B24" s="7">
        <v>46811</v>
      </c>
      <c r="C24" s="17">
        <v>0</v>
      </c>
      <c r="D24" s="17">
        <v>-97847.114999999991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f t="shared" si="1"/>
        <v>-97847.114999999991</v>
      </c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15.75" customHeight="1" x14ac:dyDescent="0.25">
      <c r="A25" s="6" t="s">
        <v>24</v>
      </c>
      <c r="B25" s="7">
        <v>46840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f t="shared" si="1"/>
        <v>0</v>
      </c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15.75" customHeight="1" x14ac:dyDescent="0.25">
      <c r="A26" s="6" t="s">
        <v>25</v>
      </c>
      <c r="B26" s="7">
        <v>46871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f t="shared" si="1"/>
        <v>0</v>
      </c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15.75" customHeight="1" x14ac:dyDescent="0.25">
      <c r="A27" s="6" t="s">
        <v>26</v>
      </c>
      <c r="B27" s="7">
        <v>46901</v>
      </c>
      <c r="C27" s="17">
        <v>0</v>
      </c>
      <c r="D27" s="17">
        <v>0</v>
      </c>
      <c r="E27" s="17">
        <v>0</v>
      </c>
      <c r="F27" s="17">
        <v>0</v>
      </c>
      <c r="G27" s="17">
        <v>-40906.135000000002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f t="shared" si="1"/>
        <v>-40906.135000000002</v>
      </c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15.75" customHeight="1" x14ac:dyDescent="0.25">
      <c r="A28" s="6" t="s">
        <v>27</v>
      </c>
      <c r="B28" s="7">
        <v>46932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f t="shared" si="1"/>
        <v>0</v>
      </c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15.75" customHeight="1" x14ac:dyDescent="0.25">
      <c r="A29" s="6" t="s">
        <v>28</v>
      </c>
      <c r="B29" s="7">
        <v>46962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f t="shared" si="1"/>
        <v>0</v>
      </c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15.75" customHeight="1" x14ac:dyDescent="0.25">
      <c r="A30" s="6" t="s">
        <v>29</v>
      </c>
      <c r="B30" s="7">
        <v>46993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f t="shared" si="1"/>
        <v>0</v>
      </c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15.75" customHeight="1" x14ac:dyDescent="0.25">
      <c r="A31" s="6" t="s">
        <v>30</v>
      </c>
      <c r="B31" s="7">
        <v>47024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f t="shared" si="1"/>
        <v>0</v>
      </c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15.75" customHeight="1" x14ac:dyDescent="0.25">
      <c r="A32" s="6" t="s">
        <v>31</v>
      </c>
      <c r="B32" s="7">
        <v>47054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f t="shared" si="1"/>
        <v>0</v>
      </c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15.75" customHeight="1" x14ac:dyDescent="0.25">
      <c r="A33" s="6" t="s">
        <v>32</v>
      </c>
      <c r="B33" s="7">
        <v>47085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-71584.202499999999</v>
      </c>
      <c r="N33" s="17">
        <v>0</v>
      </c>
      <c r="O33" s="17">
        <v>0</v>
      </c>
      <c r="P33" s="17">
        <f t="shared" si="1"/>
        <v>-71584.202499999999</v>
      </c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15.75" customHeight="1" x14ac:dyDescent="0.25">
      <c r="A34" s="6" t="s">
        <v>33</v>
      </c>
      <c r="B34" s="7">
        <v>47115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f t="shared" si="1"/>
        <v>0</v>
      </c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5.75" customHeight="1" x14ac:dyDescent="0.25">
      <c r="A35" s="6" t="s">
        <v>34</v>
      </c>
      <c r="B35" s="7">
        <v>47146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f t="shared" si="1"/>
        <v>0</v>
      </c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5.75" customHeight="1" x14ac:dyDescent="0.25">
      <c r="A36" s="6" t="s">
        <v>35</v>
      </c>
      <c r="B36" s="7">
        <v>47177</v>
      </c>
      <c r="C36" s="17">
        <v>0</v>
      </c>
      <c r="D36" s="17">
        <v>-97847.114999999991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f t="shared" si="1"/>
        <v>-97847.114999999991</v>
      </c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5.75" customHeight="1" x14ac:dyDescent="0.25">
      <c r="A37" s="6" t="s">
        <v>36</v>
      </c>
      <c r="B37" s="7">
        <v>47205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f t="shared" si="1"/>
        <v>0</v>
      </c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15.75" customHeight="1" x14ac:dyDescent="0.25">
      <c r="A38" s="6" t="s">
        <v>37</v>
      </c>
      <c r="B38" s="7">
        <v>47236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f t="shared" si="1"/>
        <v>0</v>
      </c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15.75" customHeight="1" x14ac:dyDescent="0.25">
      <c r="A39" s="6" t="s">
        <v>38</v>
      </c>
      <c r="B39" s="7">
        <v>47266</v>
      </c>
      <c r="C39" s="17">
        <v>0</v>
      </c>
      <c r="D39" s="17">
        <v>0</v>
      </c>
      <c r="E39" s="17">
        <v>0</v>
      </c>
      <c r="F39" s="17">
        <v>0</v>
      </c>
      <c r="G39" s="17">
        <v>-40906.135000000002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f t="shared" si="1"/>
        <v>-40906.135000000002</v>
      </c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.75" customHeight="1" x14ac:dyDescent="0.25">
      <c r="A40" s="6" t="s">
        <v>39</v>
      </c>
      <c r="B40" s="7">
        <v>47297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f t="shared" si="1"/>
        <v>0</v>
      </c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5.75" customHeight="1" x14ac:dyDescent="0.25">
      <c r="A41" s="6" t="s">
        <v>40</v>
      </c>
      <c r="B41" s="7">
        <v>47327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f t="shared" si="1"/>
        <v>0</v>
      </c>
      <c r="Q41" s="14"/>
      <c r="R41" s="14"/>
      <c r="S41" s="14"/>
      <c r="T41" s="14"/>
      <c r="U41" s="14"/>
      <c r="V41" s="14"/>
      <c r="W41" s="14"/>
      <c r="X41" s="14"/>
      <c r="Y41" s="14"/>
    </row>
    <row r="42" spans="1:25" ht="15.75" customHeight="1" x14ac:dyDescent="0.25">
      <c r="A42" s="6" t="s">
        <v>41</v>
      </c>
      <c r="B42" s="7">
        <v>47358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f t="shared" si="1"/>
        <v>0</v>
      </c>
      <c r="Q42" s="14"/>
      <c r="R42" s="14"/>
      <c r="S42" s="14"/>
      <c r="T42" s="14"/>
      <c r="U42" s="14"/>
      <c r="V42" s="14"/>
      <c r="W42" s="14"/>
      <c r="X42" s="14"/>
      <c r="Y42" s="14"/>
    </row>
    <row r="43" spans="1:25" ht="15.75" customHeight="1" x14ac:dyDescent="0.25">
      <c r="A43" s="6" t="s">
        <v>42</v>
      </c>
      <c r="B43" s="7">
        <v>47389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f t="shared" si="1"/>
        <v>0</v>
      </c>
      <c r="Q43" s="14"/>
      <c r="R43" s="14"/>
      <c r="S43" s="14"/>
      <c r="T43" s="14"/>
      <c r="U43" s="14"/>
      <c r="V43" s="14"/>
      <c r="W43" s="14"/>
      <c r="X43" s="14"/>
      <c r="Y43" s="14"/>
    </row>
    <row r="44" spans="1:25" ht="15.75" customHeight="1" x14ac:dyDescent="0.25">
      <c r="A44" s="6" t="s">
        <v>43</v>
      </c>
      <c r="B44" s="7">
        <v>47419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f t="shared" si="1"/>
        <v>0</v>
      </c>
      <c r="Q44" s="14"/>
      <c r="R44" s="14"/>
      <c r="S44" s="14"/>
      <c r="T44" s="14"/>
      <c r="U44" s="14"/>
      <c r="V44" s="14"/>
      <c r="W44" s="14"/>
      <c r="X44" s="14"/>
      <c r="Y44" s="14"/>
    </row>
    <row r="45" spans="1:25" ht="15.75" customHeight="1" x14ac:dyDescent="0.25">
      <c r="A45" s="6" t="s">
        <v>44</v>
      </c>
      <c r="B45" s="7">
        <v>47450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f t="shared" si="1"/>
        <v>0</v>
      </c>
      <c r="Q45" s="14"/>
      <c r="R45" s="14"/>
      <c r="S45" s="14"/>
      <c r="T45" s="14"/>
      <c r="U45" s="14"/>
      <c r="V45" s="14"/>
      <c r="W45" s="14"/>
      <c r="X45" s="14"/>
      <c r="Y45" s="14"/>
    </row>
    <row r="46" spans="1:25" ht="15.75" customHeight="1" x14ac:dyDescent="0.25">
      <c r="A46" s="6" t="s">
        <v>45</v>
      </c>
      <c r="B46" s="7">
        <v>47480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f t="shared" si="1"/>
        <v>0</v>
      </c>
      <c r="Q46" s="14"/>
      <c r="R46" s="14"/>
      <c r="S46" s="14"/>
      <c r="T46" s="14"/>
      <c r="U46" s="14"/>
      <c r="V46" s="14"/>
      <c r="W46" s="14"/>
      <c r="X46" s="14"/>
      <c r="Y46" s="14"/>
    </row>
    <row r="47" spans="1:25" ht="15.75" customHeight="1" x14ac:dyDescent="0.25">
      <c r="A47" s="6" t="s">
        <v>46</v>
      </c>
      <c r="B47" s="7">
        <v>47511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f t="shared" si="1"/>
        <v>0</v>
      </c>
      <c r="Q47" s="14"/>
      <c r="R47" s="14"/>
      <c r="S47" s="14"/>
      <c r="T47" s="14"/>
      <c r="U47" s="14"/>
      <c r="V47" s="14"/>
      <c r="W47" s="14"/>
      <c r="X47" s="14"/>
      <c r="Y47" s="14"/>
    </row>
    <row r="48" spans="1:25" ht="15.75" customHeight="1" x14ac:dyDescent="0.25">
      <c r="A48" s="6" t="s">
        <v>47</v>
      </c>
      <c r="B48" s="7">
        <v>47542</v>
      </c>
      <c r="C48" s="17">
        <v>0</v>
      </c>
      <c r="D48" s="17">
        <v>-97847.114999999991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f t="shared" si="1"/>
        <v>-97847.114999999991</v>
      </c>
      <c r="Q48" s="14"/>
      <c r="R48" s="14"/>
      <c r="S48" s="14"/>
      <c r="T48" s="14"/>
      <c r="U48" s="14"/>
      <c r="V48" s="14"/>
      <c r="W48" s="14"/>
      <c r="X48" s="14"/>
      <c r="Y48" s="14"/>
    </row>
    <row r="49" spans="1:25" ht="15.75" customHeight="1" x14ac:dyDescent="0.25">
      <c r="A49" s="6" t="s">
        <v>48</v>
      </c>
      <c r="B49" s="7">
        <v>47570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f t="shared" si="1"/>
        <v>0</v>
      </c>
      <c r="Q49" s="14"/>
      <c r="R49" s="14"/>
      <c r="S49" s="14"/>
      <c r="T49" s="14"/>
      <c r="U49" s="14"/>
      <c r="V49" s="14"/>
      <c r="W49" s="14"/>
      <c r="X49" s="14"/>
      <c r="Y49" s="14"/>
    </row>
    <row r="50" spans="1:25" ht="15.75" customHeight="1" x14ac:dyDescent="0.25">
      <c r="A50" s="6" t="s">
        <v>49</v>
      </c>
      <c r="B50" s="7">
        <v>47601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f t="shared" si="1"/>
        <v>0</v>
      </c>
      <c r="Q50" s="14"/>
      <c r="R50" s="14"/>
      <c r="S50" s="14"/>
      <c r="T50" s="14"/>
      <c r="U50" s="14"/>
      <c r="V50" s="14"/>
      <c r="W50" s="14"/>
      <c r="X50" s="14"/>
      <c r="Y50" s="14"/>
    </row>
    <row r="51" spans="1:25" ht="15.75" customHeight="1" x14ac:dyDescent="0.25">
      <c r="A51" s="6" t="s">
        <v>50</v>
      </c>
      <c r="B51" s="7">
        <v>47631</v>
      </c>
      <c r="C51" s="17">
        <v>0</v>
      </c>
      <c r="D51" s="17">
        <v>0</v>
      </c>
      <c r="E51" s="17">
        <v>0</v>
      </c>
      <c r="F51" s="17">
        <v>0</v>
      </c>
      <c r="G51" s="17">
        <v>-40906.135000000002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f t="shared" si="1"/>
        <v>-40906.135000000002</v>
      </c>
      <c r="Q51" s="14"/>
      <c r="R51" s="14"/>
      <c r="S51" s="14"/>
      <c r="T51" s="14"/>
      <c r="U51" s="14"/>
      <c r="V51" s="14"/>
      <c r="W51" s="14"/>
      <c r="X51" s="14"/>
      <c r="Y51" s="14"/>
    </row>
    <row r="52" spans="1:25" ht="15.75" customHeight="1" x14ac:dyDescent="0.25">
      <c r="A52" s="6" t="s">
        <v>51</v>
      </c>
      <c r="B52" s="7">
        <v>47662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f t="shared" si="1"/>
        <v>0</v>
      </c>
      <c r="Q52" s="14"/>
      <c r="R52" s="14"/>
      <c r="S52" s="14"/>
      <c r="T52" s="14"/>
      <c r="U52" s="14"/>
      <c r="V52" s="14"/>
      <c r="W52" s="14"/>
      <c r="X52" s="14"/>
      <c r="Y52" s="14"/>
    </row>
    <row r="53" spans="1:25" ht="15.75" customHeight="1" x14ac:dyDescent="0.25">
      <c r="A53" s="6" t="s">
        <v>52</v>
      </c>
      <c r="B53" s="7">
        <v>47692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f t="shared" si="1"/>
        <v>0</v>
      </c>
      <c r="Q53" s="14"/>
      <c r="R53" s="14"/>
      <c r="S53" s="14"/>
      <c r="T53" s="14"/>
      <c r="U53" s="14"/>
      <c r="V53" s="14"/>
      <c r="W53" s="14"/>
      <c r="X53" s="14"/>
      <c r="Y53" s="14"/>
    </row>
    <row r="54" spans="1:25" ht="15.75" customHeight="1" x14ac:dyDescent="0.25">
      <c r="A54" s="6" t="s">
        <v>53</v>
      </c>
      <c r="B54" s="7">
        <v>47723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f t="shared" si="1"/>
        <v>0</v>
      </c>
      <c r="Q54" s="14"/>
      <c r="R54" s="14"/>
      <c r="S54" s="14"/>
      <c r="T54" s="14"/>
      <c r="U54" s="14"/>
      <c r="V54" s="14"/>
      <c r="W54" s="14"/>
      <c r="X54" s="14"/>
      <c r="Y54" s="14"/>
    </row>
    <row r="55" spans="1:25" ht="15.75" customHeight="1" x14ac:dyDescent="0.25">
      <c r="A55" s="6" t="s">
        <v>54</v>
      </c>
      <c r="B55" s="7">
        <v>47754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f t="shared" si="1"/>
        <v>0</v>
      </c>
      <c r="Q55" s="14"/>
      <c r="R55" s="14"/>
      <c r="S55" s="14"/>
      <c r="T55" s="14"/>
      <c r="U55" s="14"/>
      <c r="V55" s="14"/>
      <c r="W55" s="14"/>
      <c r="X55" s="14"/>
      <c r="Y55" s="14"/>
    </row>
    <row r="56" spans="1:25" ht="15.75" customHeight="1" x14ac:dyDescent="0.25">
      <c r="A56" s="6" t="s">
        <v>55</v>
      </c>
      <c r="B56" s="7">
        <v>47784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f t="shared" si="1"/>
        <v>0</v>
      </c>
      <c r="Q56" s="14"/>
      <c r="R56" s="14"/>
      <c r="S56" s="14"/>
      <c r="T56" s="14"/>
      <c r="U56" s="14"/>
      <c r="V56" s="14"/>
      <c r="W56" s="14"/>
      <c r="X56" s="14"/>
      <c r="Y56" s="14"/>
    </row>
    <row r="57" spans="1:25" ht="15.75" customHeight="1" x14ac:dyDescent="0.25">
      <c r="A57" s="6" t="s">
        <v>56</v>
      </c>
      <c r="B57" s="7">
        <v>47815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f t="shared" si="1"/>
        <v>0</v>
      </c>
      <c r="Q57" s="14"/>
      <c r="R57" s="14"/>
      <c r="S57" s="14"/>
      <c r="T57" s="14"/>
      <c r="U57" s="14"/>
      <c r="V57" s="14"/>
      <c r="W57" s="14"/>
      <c r="X57" s="14"/>
      <c r="Y57" s="14"/>
    </row>
    <row r="58" spans="1:25" ht="15.75" customHeight="1" x14ac:dyDescent="0.25">
      <c r="A58" s="6" t="s">
        <v>57</v>
      </c>
      <c r="B58" s="7">
        <v>47845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f t="shared" si="1"/>
        <v>0</v>
      </c>
      <c r="Q58" s="14"/>
      <c r="R58" s="14"/>
      <c r="S58" s="14"/>
      <c r="T58" s="14"/>
      <c r="U58" s="14"/>
      <c r="V58" s="14"/>
      <c r="W58" s="14"/>
      <c r="X58" s="14"/>
      <c r="Y58" s="14"/>
    </row>
    <row r="59" spans="1:25" ht="15.75" customHeight="1" x14ac:dyDescent="0.25">
      <c r="A59" s="6" t="s">
        <v>58</v>
      </c>
      <c r="B59" s="7">
        <v>47876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f t="shared" ref="P59:P122" si="2">SUM(C59:O59)</f>
        <v>0</v>
      </c>
      <c r="Q59" s="14"/>
      <c r="R59" s="14"/>
      <c r="S59" s="14"/>
      <c r="T59" s="14"/>
      <c r="U59" s="14"/>
      <c r="V59" s="14"/>
      <c r="W59" s="14"/>
      <c r="X59" s="14"/>
      <c r="Y59" s="14"/>
    </row>
    <row r="60" spans="1:25" ht="15.75" customHeight="1" x14ac:dyDescent="0.25">
      <c r="A60" s="6" t="s">
        <v>59</v>
      </c>
      <c r="B60" s="7">
        <v>47907</v>
      </c>
      <c r="C60" s="17">
        <v>0</v>
      </c>
      <c r="D60" s="17">
        <v>-97847.114999999991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f t="shared" si="2"/>
        <v>-97847.114999999991</v>
      </c>
      <c r="Q60" s="14"/>
      <c r="R60" s="14"/>
      <c r="S60" s="14"/>
      <c r="T60" s="14"/>
      <c r="U60" s="14"/>
      <c r="V60" s="14"/>
      <c r="W60" s="14"/>
      <c r="X60" s="14"/>
      <c r="Y60" s="14"/>
    </row>
    <row r="61" spans="1:25" ht="15.75" customHeight="1" x14ac:dyDescent="0.25">
      <c r="A61" s="6" t="s">
        <v>60</v>
      </c>
      <c r="B61" s="7">
        <v>47935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f t="shared" si="2"/>
        <v>0</v>
      </c>
      <c r="Q61" s="14"/>
      <c r="R61" s="14"/>
      <c r="S61" s="14"/>
      <c r="T61" s="14"/>
      <c r="U61" s="14"/>
      <c r="V61" s="14"/>
      <c r="W61" s="14"/>
      <c r="X61" s="14"/>
      <c r="Y61" s="14"/>
    </row>
    <row r="62" spans="1:25" ht="15.75" customHeight="1" x14ac:dyDescent="0.25">
      <c r="A62" s="6" t="s">
        <v>61</v>
      </c>
      <c r="B62" s="7">
        <v>47966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f t="shared" si="2"/>
        <v>0</v>
      </c>
      <c r="Q62" s="14"/>
      <c r="R62" s="14"/>
      <c r="S62" s="14"/>
      <c r="T62" s="14"/>
      <c r="U62" s="14"/>
      <c r="V62" s="14"/>
      <c r="W62" s="14"/>
      <c r="X62" s="14"/>
      <c r="Y62" s="14"/>
    </row>
    <row r="63" spans="1:25" ht="15.75" customHeight="1" x14ac:dyDescent="0.25">
      <c r="A63" s="6" t="s">
        <v>62</v>
      </c>
      <c r="B63" s="7">
        <v>47996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f t="shared" si="2"/>
        <v>0</v>
      </c>
      <c r="Q63" s="14"/>
      <c r="R63" s="14"/>
      <c r="S63" s="14"/>
      <c r="T63" s="14"/>
      <c r="U63" s="14"/>
      <c r="V63" s="14"/>
      <c r="W63" s="14"/>
      <c r="X63" s="14"/>
      <c r="Y63" s="14"/>
    </row>
    <row r="64" spans="1:25" ht="15.75" customHeight="1" x14ac:dyDescent="0.25">
      <c r="A64" s="6" t="s">
        <v>63</v>
      </c>
      <c r="B64" s="7">
        <v>48027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f t="shared" si="2"/>
        <v>0</v>
      </c>
      <c r="Q64" s="14"/>
      <c r="R64" s="14"/>
      <c r="S64" s="14"/>
      <c r="T64" s="14"/>
      <c r="U64" s="14"/>
      <c r="V64" s="14"/>
      <c r="W64" s="14"/>
      <c r="X64" s="14"/>
      <c r="Y64" s="14"/>
    </row>
    <row r="65" spans="1:25" ht="15.75" customHeight="1" x14ac:dyDescent="0.25">
      <c r="A65" s="6" t="s">
        <v>64</v>
      </c>
      <c r="B65" s="7">
        <v>48057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f t="shared" si="2"/>
        <v>0</v>
      </c>
      <c r="Q65" s="14"/>
      <c r="R65" s="14"/>
      <c r="S65" s="14"/>
      <c r="T65" s="14"/>
      <c r="U65" s="14"/>
      <c r="V65" s="14"/>
      <c r="W65" s="14"/>
      <c r="X65" s="14"/>
      <c r="Y65" s="14"/>
    </row>
    <row r="66" spans="1:25" ht="15.75" customHeight="1" x14ac:dyDescent="0.25">
      <c r="A66" s="6" t="s">
        <v>65</v>
      </c>
      <c r="B66" s="7">
        <v>48088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f t="shared" si="2"/>
        <v>0</v>
      </c>
      <c r="Q66" s="14"/>
      <c r="R66" s="14"/>
      <c r="S66" s="14"/>
      <c r="T66" s="14"/>
      <c r="U66" s="14"/>
      <c r="V66" s="14"/>
      <c r="W66" s="14"/>
      <c r="X66" s="14"/>
      <c r="Y66" s="14"/>
    </row>
    <row r="67" spans="1:25" ht="15.75" customHeight="1" x14ac:dyDescent="0.25">
      <c r="A67" s="6" t="s">
        <v>66</v>
      </c>
      <c r="B67" s="7">
        <v>48119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f t="shared" si="2"/>
        <v>0</v>
      </c>
      <c r="Q67" s="14"/>
      <c r="R67" s="14"/>
      <c r="S67" s="14"/>
      <c r="T67" s="14"/>
      <c r="U67" s="14"/>
      <c r="V67" s="14"/>
      <c r="W67" s="14"/>
      <c r="X67" s="14"/>
      <c r="Y67" s="14"/>
    </row>
    <row r="68" spans="1:25" ht="15.75" customHeight="1" x14ac:dyDescent="0.25">
      <c r="A68" s="6" t="s">
        <v>67</v>
      </c>
      <c r="B68" s="7">
        <v>48149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f t="shared" si="2"/>
        <v>0</v>
      </c>
      <c r="Q68" s="14"/>
      <c r="R68" s="14"/>
      <c r="S68" s="14"/>
      <c r="T68" s="14"/>
      <c r="U68" s="14"/>
      <c r="V68" s="14"/>
      <c r="W68" s="14"/>
      <c r="X68" s="14"/>
      <c r="Y68" s="14"/>
    </row>
    <row r="69" spans="1:25" ht="15.75" customHeight="1" x14ac:dyDescent="0.25">
      <c r="A69" s="6" t="s">
        <v>68</v>
      </c>
      <c r="B69" s="7">
        <v>48180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f t="shared" si="2"/>
        <v>0</v>
      </c>
      <c r="Q69" s="14"/>
      <c r="R69" s="14"/>
      <c r="S69" s="14"/>
      <c r="T69" s="14"/>
      <c r="U69" s="14"/>
      <c r="V69" s="14"/>
      <c r="W69" s="14"/>
      <c r="X69" s="14"/>
      <c r="Y69" s="14"/>
    </row>
    <row r="70" spans="1:25" ht="15.75" customHeight="1" x14ac:dyDescent="0.25">
      <c r="A70" s="6" t="s">
        <v>69</v>
      </c>
      <c r="B70" s="7">
        <v>48210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f t="shared" si="2"/>
        <v>0</v>
      </c>
      <c r="Q70" s="14"/>
      <c r="R70" s="14"/>
      <c r="S70" s="14"/>
      <c r="T70" s="14"/>
      <c r="U70" s="14"/>
      <c r="V70" s="14"/>
      <c r="W70" s="14"/>
      <c r="X70" s="14"/>
      <c r="Y70" s="14"/>
    </row>
    <row r="71" spans="1:25" ht="15.75" customHeight="1" x14ac:dyDescent="0.25">
      <c r="A71" s="6" t="s">
        <v>70</v>
      </c>
      <c r="B71" s="7">
        <v>48241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f t="shared" si="2"/>
        <v>0</v>
      </c>
      <c r="Q71" s="14"/>
      <c r="R71" s="14"/>
      <c r="S71" s="14"/>
      <c r="T71" s="14"/>
      <c r="U71" s="14"/>
      <c r="V71" s="14"/>
      <c r="W71" s="14"/>
      <c r="X71" s="14"/>
      <c r="Y71" s="14"/>
    </row>
    <row r="72" spans="1:25" ht="15.75" customHeight="1" x14ac:dyDescent="0.25">
      <c r="A72" s="6" t="s">
        <v>71</v>
      </c>
      <c r="B72" s="7">
        <v>48272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f t="shared" si="2"/>
        <v>0</v>
      </c>
      <c r="Q72" s="14"/>
      <c r="R72" s="14"/>
      <c r="S72" s="14"/>
      <c r="T72" s="14"/>
      <c r="U72" s="14"/>
      <c r="V72" s="14"/>
      <c r="W72" s="14"/>
      <c r="X72" s="14"/>
      <c r="Y72" s="14"/>
    </row>
    <row r="73" spans="1:25" ht="15.75" customHeight="1" x14ac:dyDescent="0.25">
      <c r="A73" s="6" t="s">
        <v>72</v>
      </c>
      <c r="B73" s="7">
        <v>48301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f t="shared" si="2"/>
        <v>0</v>
      </c>
      <c r="Q73" s="14"/>
      <c r="R73" s="14"/>
      <c r="S73" s="14"/>
      <c r="T73" s="14"/>
      <c r="U73" s="14"/>
      <c r="V73" s="14"/>
      <c r="W73" s="14"/>
      <c r="X73" s="14"/>
      <c r="Y73" s="14"/>
    </row>
    <row r="74" spans="1:25" ht="15.75" customHeight="1" x14ac:dyDescent="0.25">
      <c r="A74" s="6" t="s">
        <v>73</v>
      </c>
      <c r="B74" s="7">
        <v>48332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f t="shared" si="2"/>
        <v>0</v>
      </c>
      <c r="Q74" s="14"/>
      <c r="R74" s="14"/>
      <c r="S74" s="14"/>
      <c r="T74" s="14"/>
      <c r="U74" s="14"/>
      <c r="V74" s="14"/>
      <c r="W74" s="14"/>
      <c r="X74" s="14"/>
      <c r="Y74" s="14"/>
    </row>
    <row r="75" spans="1:25" ht="15.75" customHeight="1" x14ac:dyDescent="0.25">
      <c r="A75" s="6" t="s">
        <v>74</v>
      </c>
      <c r="B75" s="7">
        <v>48362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f t="shared" si="2"/>
        <v>0</v>
      </c>
      <c r="Q75" s="14"/>
      <c r="R75" s="14"/>
      <c r="S75" s="14"/>
      <c r="T75" s="14"/>
      <c r="U75" s="14"/>
      <c r="V75" s="14"/>
      <c r="W75" s="14"/>
      <c r="X75" s="14"/>
      <c r="Y75" s="14"/>
    </row>
    <row r="76" spans="1:25" ht="15.75" customHeight="1" x14ac:dyDescent="0.25">
      <c r="A76" s="6" t="s">
        <v>75</v>
      </c>
      <c r="B76" s="7">
        <v>48393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f t="shared" si="2"/>
        <v>0</v>
      </c>
      <c r="Q76" s="14"/>
      <c r="R76" s="14"/>
      <c r="S76" s="14"/>
      <c r="T76" s="14"/>
      <c r="U76" s="14"/>
      <c r="V76" s="14"/>
      <c r="W76" s="14"/>
      <c r="X76" s="14"/>
      <c r="Y76" s="14"/>
    </row>
    <row r="77" spans="1:25" ht="15.75" customHeight="1" x14ac:dyDescent="0.25">
      <c r="A77" s="6" t="s">
        <v>76</v>
      </c>
      <c r="B77" s="7">
        <v>48423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f t="shared" si="2"/>
        <v>0</v>
      </c>
      <c r="Q77" s="14"/>
      <c r="R77" s="14"/>
      <c r="S77" s="14"/>
      <c r="T77" s="14"/>
      <c r="U77" s="14"/>
      <c r="V77" s="14"/>
      <c r="W77" s="14"/>
      <c r="X77" s="14"/>
      <c r="Y77" s="14"/>
    </row>
    <row r="78" spans="1:25" ht="15.75" customHeight="1" x14ac:dyDescent="0.25">
      <c r="A78" s="6" t="s">
        <v>77</v>
      </c>
      <c r="B78" s="7">
        <v>48454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f t="shared" si="2"/>
        <v>0</v>
      </c>
      <c r="Q78" s="14"/>
      <c r="R78" s="14"/>
      <c r="S78" s="14"/>
      <c r="T78" s="14"/>
      <c r="U78" s="14"/>
      <c r="V78" s="14"/>
      <c r="W78" s="14"/>
      <c r="X78" s="14"/>
      <c r="Y78" s="14"/>
    </row>
    <row r="79" spans="1:25" ht="15.75" customHeight="1" x14ac:dyDescent="0.25">
      <c r="A79" s="6" t="s">
        <v>78</v>
      </c>
      <c r="B79" s="7">
        <v>48485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  <c r="Q79" s="14"/>
      <c r="R79" s="14"/>
      <c r="S79" s="14"/>
      <c r="T79" s="14"/>
      <c r="U79" s="14"/>
      <c r="V79" s="14"/>
      <c r="W79" s="14"/>
      <c r="X79" s="14"/>
      <c r="Y79" s="14"/>
    </row>
    <row r="80" spans="1:25" ht="15.75" customHeight="1" x14ac:dyDescent="0.25">
      <c r="A80" s="6" t="s">
        <v>79</v>
      </c>
      <c r="B80" s="7">
        <v>48515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f t="shared" si="2"/>
        <v>0</v>
      </c>
      <c r="Q80" s="14"/>
      <c r="R80" s="14"/>
      <c r="S80" s="14"/>
      <c r="T80" s="14"/>
      <c r="U80" s="14"/>
      <c r="V80" s="14"/>
      <c r="W80" s="14"/>
      <c r="X80" s="14"/>
      <c r="Y80" s="14"/>
    </row>
    <row r="81" spans="1:25" ht="15.75" customHeight="1" x14ac:dyDescent="0.25">
      <c r="A81" s="6" t="s">
        <v>80</v>
      </c>
      <c r="B81" s="7">
        <v>48546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f t="shared" si="2"/>
        <v>0</v>
      </c>
      <c r="Q81" s="14"/>
      <c r="R81" s="14"/>
      <c r="S81" s="14"/>
      <c r="T81" s="14"/>
      <c r="U81" s="14"/>
      <c r="V81" s="14"/>
      <c r="W81" s="14"/>
      <c r="X81" s="14"/>
      <c r="Y81" s="14"/>
    </row>
    <row r="82" spans="1:25" ht="15.75" customHeight="1" x14ac:dyDescent="0.25">
      <c r="A82" s="6" t="s">
        <v>81</v>
      </c>
      <c r="B82" s="7">
        <v>48576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f t="shared" si="2"/>
        <v>0</v>
      </c>
      <c r="Q82" s="14"/>
      <c r="R82" s="14"/>
      <c r="S82" s="14"/>
      <c r="T82" s="14"/>
      <c r="U82" s="14"/>
      <c r="V82" s="14"/>
      <c r="W82" s="14"/>
      <c r="X82" s="14"/>
      <c r="Y82" s="14"/>
    </row>
    <row r="83" spans="1:25" ht="15.75" customHeight="1" x14ac:dyDescent="0.25">
      <c r="A83" s="6" t="s">
        <v>82</v>
      </c>
      <c r="B83" s="7">
        <v>48607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f t="shared" si="2"/>
        <v>0</v>
      </c>
      <c r="Q83" s="14"/>
      <c r="R83" s="14"/>
      <c r="S83" s="14"/>
      <c r="T83" s="14"/>
      <c r="U83" s="14"/>
      <c r="V83" s="14"/>
      <c r="W83" s="14"/>
      <c r="X83" s="14"/>
      <c r="Y83" s="14"/>
    </row>
    <row r="84" spans="1:25" ht="15.75" customHeight="1" x14ac:dyDescent="0.25">
      <c r="A84" s="6" t="s">
        <v>83</v>
      </c>
      <c r="B84" s="7">
        <v>48638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f t="shared" si="2"/>
        <v>0</v>
      </c>
      <c r="Q84" s="14"/>
      <c r="R84" s="14"/>
      <c r="S84" s="14"/>
      <c r="T84" s="14"/>
      <c r="U84" s="14"/>
      <c r="V84" s="14"/>
      <c r="W84" s="14"/>
      <c r="X84" s="14"/>
      <c r="Y84" s="14"/>
    </row>
    <row r="85" spans="1:25" ht="15.75" customHeight="1" x14ac:dyDescent="0.25">
      <c r="A85" s="6" t="s">
        <v>84</v>
      </c>
      <c r="B85" s="7">
        <v>48666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f t="shared" si="2"/>
        <v>0</v>
      </c>
      <c r="Q85" s="14"/>
      <c r="R85" s="14"/>
      <c r="S85" s="14"/>
      <c r="T85" s="14"/>
      <c r="U85" s="14"/>
      <c r="V85" s="14"/>
      <c r="W85" s="14"/>
      <c r="X85" s="14"/>
      <c r="Y85" s="14"/>
    </row>
    <row r="86" spans="1:25" ht="15.75" customHeight="1" x14ac:dyDescent="0.25">
      <c r="A86" s="6" t="s">
        <v>85</v>
      </c>
      <c r="B86" s="7">
        <v>48697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f t="shared" si="2"/>
        <v>0</v>
      </c>
      <c r="Q86" s="14"/>
      <c r="R86" s="14"/>
      <c r="S86" s="14"/>
      <c r="T86" s="14"/>
      <c r="U86" s="14"/>
      <c r="V86" s="14"/>
      <c r="W86" s="14"/>
      <c r="X86" s="14"/>
      <c r="Y86" s="14"/>
    </row>
    <row r="87" spans="1:25" ht="15.75" customHeight="1" x14ac:dyDescent="0.25">
      <c r="A87" s="6" t="s">
        <v>86</v>
      </c>
      <c r="B87" s="7">
        <v>48727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f t="shared" si="2"/>
        <v>0</v>
      </c>
      <c r="Q87" s="14"/>
      <c r="R87" s="14"/>
      <c r="S87" s="14"/>
      <c r="T87" s="14"/>
      <c r="U87" s="14"/>
      <c r="V87" s="14"/>
      <c r="W87" s="14"/>
      <c r="X87" s="14"/>
      <c r="Y87" s="14"/>
    </row>
    <row r="88" spans="1:25" ht="15.75" customHeight="1" x14ac:dyDescent="0.25">
      <c r="A88" s="6" t="s">
        <v>87</v>
      </c>
      <c r="B88" s="7">
        <v>48758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f t="shared" si="2"/>
        <v>0</v>
      </c>
      <c r="Q88" s="14"/>
      <c r="R88" s="14"/>
      <c r="S88" s="14"/>
      <c r="T88" s="14"/>
      <c r="U88" s="14"/>
      <c r="V88" s="14"/>
      <c r="W88" s="14"/>
      <c r="X88" s="14"/>
      <c r="Y88" s="14"/>
    </row>
    <row r="89" spans="1:25" ht="15.75" customHeight="1" x14ac:dyDescent="0.25">
      <c r="A89" s="6" t="s">
        <v>88</v>
      </c>
      <c r="B89" s="7">
        <v>48788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f t="shared" si="2"/>
        <v>0</v>
      </c>
      <c r="Q89" s="14"/>
      <c r="R89" s="14"/>
      <c r="S89" s="14"/>
      <c r="T89" s="14"/>
      <c r="U89" s="14"/>
      <c r="V89" s="14"/>
      <c r="W89" s="14"/>
      <c r="X89" s="14"/>
      <c r="Y89" s="14"/>
    </row>
    <row r="90" spans="1:25" ht="15.75" customHeight="1" x14ac:dyDescent="0.25">
      <c r="A90" s="6" t="s">
        <v>89</v>
      </c>
      <c r="B90" s="7">
        <v>48819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f t="shared" si="2"/>
        <v>0</v>
      </c>
      <c r="Q90" s="14"/>
      <c r="R90" s="14"/>
      <c r="S90" s="14"/>
      <c r="T90" s="14"/>
      <c r="U90" s="14"/>
      <c r="V90" s="14"/>
      <c r="W90" s="14"/>
      <c r="X90" s="14"/>
      <c r="Y90" s="14"/>
    </row>
    <row r="91" spans="1:25" ht="15.75" customHeight="1" x14ac:dyDescent="0.25">
      <c r="A91" s="6" t="s">
        <v>90</v>
      </c>
      <c r="B91" s="7">
        <v>48850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f t="shared" si="2"/>
        <v>0</v>
      </c>
      <c r="Q91" s="14"/>
      <c r="R91" s="14"/>
      <c r="S91" s="14"/>
      <c r="T91" s="14"/>
      <c r="U91" s="14"/>
      <c r="V91" s="14"/>
      <c r="W91" s="14"/>
      <c r="X91" s="14"/>
      <c r="Y91" s="14"/>
    </row>
    <row r="92" spans="1:25" ht="15.75" customHeight="1" x14ac:dyDescent="0.25">
      <c r="A92" s="6" t="s">
        <v>91</v>
      </c>
      <c r="B92" s="7">
        <v>48880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f t="shared" si="2"/>
        <v>0</v>
      </c>
      <c r="Q92" s="14"/>
      <c r="R92" s="14"/>
      <c r="S92" s="14"/>
      <c r="T92" s="14"/>
      <c r="U92" s="14"/>
      <c r="V92" s="14"/>
      <c r="W92" s="14"/>
      <c r="X92" s="14"/>
      <c r="Y92" s="14"/>
    </row>
    <row r="93" spans="1:25" ht="15.75" customHeight="1" x14ac:dyDescent="0.25">
      <c r="A93" s="6" t="s">
        <v>92</v>
      </c>
      <c r="B93" s="7">
        <v>48911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f t="shared" si="2"/>
        <v>0</v>
      </c>
      <c r="Q93" s="14"/>
      <c r="R93" s="14"/>
      <c r="S93" s="14"/>
      <c r="T93" s="14"/>
      <c r="U93" s="14"/>
      <c r="V93" s="14"/>
      <c r="W93" s="14"/>
      <c r="X93" s="14"/>
      <c r="Y93" s="14"/>
    </row>
    <row r="94" spans="1:25" ht="15.75" customHeight="1" x14ac:dyDescent="0.25">
      <c r="A94" s="6" t="s">
        <v>93</v>
      </c>
      <c r="B94" s="7">
        <v>48941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f t="shared" si="2"/>
        <v>0</v>
      </c>
      <c r="Q94" s="14"/>
      <c r="R94" s="14"/>
      <c r="S94" s="14"/>
      <c r="T94" s="14"/>
      <c r="U94" s="14"/>
      <c r="V94" s="14"/>
      <c r="W94" s="14"/>
      <c r="X94" s="14"/>
      <c r="Y94" s="14"/>
    </row>
    <row r="95" spans="1:25" ht="15.75" customHeight="1" x14ac:dyDescent="0.25">
      <c r="A95" s="6" t="s">
        <v>94</v>
      </c>
      <c r="B95" s="7">
        <v>48972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f t="shared" si="2"/>
        <v>0</v>
      </c>
      <c r="Q95" s="14"/>
      <c r="R95" s="14"/>
      <c r="S95" s="14"/>
      <c r="T95" s="14"/>
      <c r="U95" s="14"/>
      <c r="V95" s="14"/>
      <c r="W95" s="14"/>
      <c r="X95" s="14"/>
      <c r="Y95" s="14"/>
    </row>
    <row r="96" spans="1:25" ht="15.75" customHeight="1" x14ac:dyDescent="0.25">
      <c r="A96" s="6" t="s">
        <v>95</v>
      </c>
      <c r="B96" s="7">
        <v>49003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f t="shared" si="2"/>
        <v>0</v>
      </c>
      <c r="Q96" s="14"/>
      <c r="R96" s="14"/>
      <c r="S96" s="14"/>
      <c r="T96" s="14"/>
      <c r="U96" s="14"/>
      <c r="V96" s="14"/>
      <c r="W96" s="14"/>
      <c r="X96" s="14"/>
      <c r="Y96" s="14"/>
    </row>
    <row r="97" spans="1:25" ht="15.75" customHeight="1" x14ac:dyDescent="0.25">
      <c r="A97" s="6" t="s">
        <v>96</v>
      </c>
      <c r="B97" s="7">
        <v>49031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f t="shared" si="2"/>
        <v>0</v>
      </c>
      <c r="Q97" s="14"/>
      <c r="R97" s="14"/>
      <c r="S97" s="14"/>
      <c r="T97" s="14"/>
      <c r="U97" s="14"/>
      <c r="V97" s="14"/>
      <c r="W97" s="14"/>
      <c r="X97" s="14"/>
      <c r="Y97" s="14"/>
    </row>
    <row r="98" spans="1:25" ht="15.75" customHeight="1" x14ac:dyDescent="0.25">
      <c r="A98" s="6" t="s">
        <v>97</v>
      </c>
      <c r="B98" s="7">
        <v>49062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f t="shared" si="2"/>
        <v>0</v>
      </c>
      <c r="Q98" s="14"/>
      <c r="R98" s="14"/>
      <c r="S98" s="14"/>
      <c r="T98" s="14"/>
      <c r="U98" s="14"/>
      <c r="V98" s="14"/>
      <c r="W98" s="14"/>
      <c r="X98" s="14"/>
      <c r="Y98" s="14"/>
    </row>
    <row r="99" spans="1:25" ht="15.75" customHeight="1" x14ac:dyDescent="0.25">
      <c r="A99" s="6" t="s">
        <v>98</v>
      </c>
      <c r="B99" s="7">
        <v>49092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f t="shared" si="2"/>
        <v>0</v>
      </c>
      <c r="Q99" s="14"/>
      <c r="R99" s="14"/>
      <c r="S99" s="14"/>
      <c r="T99" s="14"/>
      <c r="U99" s="14"/>
      <c r="V99" s="14"/>
      <c r="W99" s="14"/>
      <c r="X99" s="14"/>
      <c r="Y99" s="14"/>
    </row>
    <row r="100" spans="1:25" ht="15.75" customHeight="1" x14ac:dyDescent="0.25">
      <c r="A100" s="6" t="s">
        <v>99</v>
      </c>
      <c r="B100" s="7">
        <v>49123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f t="shared" si="2"/>
        <v>0</v>
      </c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1:25" ht="15.75" customHeight="1" x14ac:dyDescent="0.25">
      <c r="A101" s="6" t="s">
        <v>100</v>
      </c>
      <c r="B101" s="7">
        <v>49153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f t="shared" si="2"/>
        <v>0</v>
      </c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1:25" ht="15.75" customHeight="1" x14ac:dyDescent="0.25">
      <c r="A102" s="6" t="s">
        <v>101</v>
      </c>
      <c r="B102" s="7">
        <v>49184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f t="shared" si="2"/>
        <v>0</v>
      </c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1:25" ht="15.75" customHeight="1" x14ac:dyDescent="0.25">
      <c r="A103" s="6" t="s">
        <v>102</v>
      </c>
      <c r="B103" s="7">
        <v>49215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f t="shared" si="2"/>
        <v>0</v>
      </c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1:25" ht="15.75" customHeight="1" x14ac:dyDescent="0.25">
      <c r="A104" s="6" t="s">
        <v>103</v>
      </c>
      <c r="B104" s="7">
        <v>49245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f t="shared" si="2"/>
        <v>0</v>
      </c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1:25" ht="15.75" customHeight="1" x14ac:dyDescent="0.25">
      <c r="A105" s="6" t="s">
        <v>104</v>
      </c>
      <c r="B105" s="7">
        <v>49276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f t="shared" si="2"/>
        <v>0</v>
      </c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1:25" ht="15.75" customHeight="1" x14ac:dyDescent="0.25">
      <c r="A106" s="6" t="s">
        <v>105</v>
      </c>
      <c r="B106" s="7">
        <v>49306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f t="shared" si="2"/>
        <v>0</v>
      </c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1:25" ht="15.75" customHeight="1" x14ac:dyDescent="0.25">
      <c r="A107" s="6" t="s">
        <v>106</v>
      </c>
      <c r="B107" s="7">
        <v>49337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f t="shared" si="2"/>
        <v>0</v>
      </c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1:25" ht="15.75" customHeight="1" x14ac:dyDescent="0.25">
      <c r="A108" s="6" t="s">
        <v>107</v>
      </c>
      <c r="B108" s="7">
        <v>49368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f t="shared" si="2"/>
        <v>0</v>
      </c>
      <c r="Q108" s="14"/>
      <c r="R108" s="14"/>
      <c r="S108" s="14"/>
      <c r="T108" s="14"/>
      <c r="U108" s="14"/>
      <c r="V108" s="14"/>
      <c r="W108" s="14"/>
      <c r="X108" s="14"/>
      <c r="Y108" s="14"/>
    </row>
    <row r="109" spans="1:25" ht="15.75" customHeight="1" x14ac:dyDescent="0.25">
      <c r="A109" s="6" t="s">
        <v>108</v>
      </c>
      <c r="B109" s="7">
        <v>49396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f t="shared" si="2"/>
        <v>0</v>
      </c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5.75" customHeight="1" x14ac:dyDescent="0.25">
      <c r="A110" s="6" t="s">
        <v>109</v>
      </c>
      <c r="B110" s="7">
        <v>49427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f t="shared" si="2"/>
        <v>0</v>
      </c>
      <c r="Q110" s="14"/>
      <c r="R110" s="14"/>
      <c r="S110" s="14"/>
      <c r="T110" s="14"/>
      <c r="U110" s="14"/>
      <c r="V110" s="14"/>
      <c r="W110" s="14"/>
      <c r="X110" s="14"/>
      <c r="Y110" s="14"/>
    </row>
    <row r="111" spans="1:25" ht="15.75" customHeight="1" x14ac:dyDescent="0.25">
      <c r="A111" s="6" t="s">
        <v>110</v>
      </c>
      <c r="B111" s="7">
        <v>49457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f t="shared" si="2"/>
        <v>0</v>
      </c>
      <c r="Q111" s="14"/>
      <c r="R111" s="14"/>
      <c r="S111" s="14"/>
      <c r="T111" s="14"/>
      <c r="U111" s="14"/>
      <c r="V111" s="14"/>
      <c r="W111" s="14"/>
      <c r="X111" s="14"/>
      <c r="Y111" s="14"/>
    </row>
    <row r="112" spans="1:25" ht="15.75" customHeight="1" x14ac:dyDescent="0.25">
      <c r="A112" s="6" t="s">
        <v>111</v>
      </c>
      <c r="B112" s="7">
        <v>49488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f t="shared" si="2"/>
        <v>0</v>
      </c>
      <c r="Q112" s="14"/>
      <c r="R112" s="14"/>
      <c r="S112" s="14"/>
      <c r="T112" s="14"/>
      <c r="U112" s="14"/>
      <c r="V112" s="14"/>
      <c r="W112" s="14"/>
      <c r="X112" s="14"/>
      <c r="Y112" s="14"/>
    </row>
    <row r="113" spans="1:25" ht="15.75" customHeight="1" x14ac:dyDescent="0.25">
      <c r="A113" s="6" t="s">
        <v>112</v>
      </c>
      <c r="B113" s="7">
        <v>49518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f t="shared" si="2"/>
        <v>0</v>
      </c>
      <c r="Q113" s="14"/>
      <c r="R113" s="14"/>
      <c r="S113" s="14"/>
      <c r="T113" s="14"/>
      <c r="U113" s="14"/>
      <c r="V113" s="14"/>
      <c r="W113" s="14"/>
      <c r="X113" s="14"/>
      <c r="Y113" s="14"/>
    </row>
    <row r="114" spans="1:25" ht="15.75" customHeight="1" x14ac:dyDescent="0.25">
      <c r="A114" s="6" t="s">
        <v>113</v>
      </c>
      <c r="B114" s="7">
        <v>49549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f t="shared" si="2"/>
        <v>0</v>
      </c>
      <c r="Q114" s="14"/>
      <c r="R114" s="14"/>
      <c r="S114" s="14"/>
      <c r="T114" s="14"/>
      <c r="U114" s="14"/>
      <c r="V114" s="14"/>
      <c r="W114" s="14"/>
      <c r="X114" s="14"/>
      <c r="Y114" s="14"/>
    </row>
    <row r="115" spans="1:25" ht="15.75" customHeight="1" x14ac:dyDescent="0.25">
      <c r="A115" s="6" t="s">
        <v>114</v>
      </c>
      <c r="B115" s="7">
        <v>49580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f t="shared" si="2"/>
        <v>0</v>
      </c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1:25" ht="15.75" customHeight="1" x14ac:dyDescent="0.25">
      <c r="A116" s="6" t="s">
        <v>115</v>
      </c>
      <c r="B116" s="7">
        <v>49610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f t="shared" si="2"/>
        <v>0</v>
      </c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5" ht="15.75" customHeight="1" x14ac:dyDescent="0.25">
      <c r="A117" s="6" t="s">
        <v>116</v>
      </c>
      <c r="B117" s="7">
        <v>49641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f t="shared" si="2"/>
        <v>0</v>
      </c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1:25" ht="15.75" customHeight="1" x14ac:dyDescent="0.25">
      <c r="A118" s="6" t="s">
        <v>117</v>
      </c>
      <c r="B118" s="7">
        <v>49671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f t="shared" si="2"/>
        <v>0</v>
      </c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5.75" customHeight="1" x14ac:dyDescent="0.25">
      <c r="A119" s="6" t="s">
        <v>118</v>
      </c>
      <c r="B119" s="7">
        <v>49702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f t="shared" si="2"/>
        <v>0</v>
      </c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25" ht="15.75" customHeight="1" x14ac:dyDescent="0.25">
      <c r="A120" s="6" t="s">
        <v>119</v>
      </c>
      <c r="B120" s="7">
        <v>49733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f t="shared" si="2"/>
        <v>0</v>
      </c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25" ht="15.75" customHeight="1" x14ac:dyDescent="0.25">
      <c r="A121" s="6" t="s">
        <v>120</v>
      </c>
      <c r="B121" s="7">
        <v>49762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f t="shared" si="2"/>
        <v>0</v>
      </c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 ht="15.75" customHeight="1" x14ac:dyDescent="0.25">
      <c r="A122" s="6" t="s">
        <v>121</v>
      </c>
      <c r="B122" s="7">
        <v>49793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f t="shared" si="2"/>
        <v>0</v>
      </c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25" ht="15.75" customHeight="1" x14ac:dyDescent="0.25">
      <c r="A123" s="6" t="s">
        <v>122</v>
      </c>
      <c r="B123" s="7">
        <v>49823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f t="shared" ref="P123:P186" si="3">SUM(C123:O123)</f>
        <v>0</v>
      </c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25" ht="15.75" customHeight="1" x14ac:dyDescent="0.25">
      <c r="A124" s="6" t="s">
        <v>123</v>
      </c>
      <c r="B124" s="7">
        <v>49854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f t="shared" si="3"/>
        <v>0</v>
      </c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1:25" ht="15.75" customHeight="1" x14ac:dyDescent="0.25">
      <c r="A125" s="6" t="s">
        <v>124</v>
      </c>
      <c r="B125" s="7">
        <v>49884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f t="shared" si="3"/>
        <v>0</v>
      </c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1:25" ht="15.75" customHeight="1" x14ac:dyDescent="0.25">
      <c r="A126" s="6" t="s">
        <v>125</v>
      </c>
      <c r="B126" s="7">
        <v>49915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f t="shared" si="3"/>
        <v>0</v>
      </c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1:25" ht="15.75" customHeight="1" x14ac:dyDescent="0.25">
      <c r="A127" s="6" t="s">
        <v>126</v>
      </c>
      <c r="B127" s="7">
        <v>49946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f t="shared" si="3"/>
        <v>0</v>
      </c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25" ht="15.75" customHeight="1" x14ac:dyDescent="0.25">
      <c r="A128" s="6" t="s">
        <v>127</v>
      </c>
      <c r="B128" s="7">
        <v>49976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f t="shared" si="3"/>
        <v>0</v>
      </c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25" ht="15.75" customHeight="1" x14ac:dyDescent="0.25">
      <c r="A129" s="6" t="s">
        <v>128</v>
      </c>
      <c r="B129" s="7">
        <v>50007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f t="shared" si="3"/>
        <v>0</v>
      </c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1:25" ht="15.75" customHeight="1" x14ac:dyDescent="0.25">
      <c r="A130" s="6" t="s">
        <v>129</v>
      </c>
      <c r="B130" s="7">
        <v>50037</v>
      </c>
      <c r="C130" s="17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f t="shared" si="3"/>
        <v>0</v>
      </c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1:25" ht="15.75" customHeight="1" x14ac:dyDescent="0.25">
      <c r="A131" s="6" t="s">
        <v>130</v>
      </c>
      <c r="B131" s="7">
        <v>50068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f t="shared" si="3"/>
        <v>0</v>
      </c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1:25" ht="15.75" customHeight="1" x14ac:dyDescent="0.25">
      <c r="A132" s="6" t="s">
        <v>131</v>
      </c>
      <c r="B132" s="7">
        <v>50099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f t="shared" si="3"/>
        <v>0</v>
      </c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1:25" ht="15.75" customHeight="1" x14ac:dyDescent="0.25">
      <c r="A133" s="6" t="s">
        <v>132</v>
      </c>
      <c r="B133" s="7">
        <v>50127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f t="shared" si="3"/>
        <v>0</v>
      </c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1:25" ht="15.75" customHeight="1" x14ac:dyDescent="0.25">
      <c r="A134" s="6" t="s">
        <v>133</v>
      </c>
      <c r="B134" s="7">
        <v>50158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f t="shared" si="3"/>
        <v>0</v>
      </c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1:25" ht="15.75" customHeight="1" x14ac:dyDescent="0.25">
      <c r="A135" s="6" t="s">
        <v>134</v>
      </c>
      <c r="B135" s="7">
        <v>50188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f t="shared" si="3"/>
        <v>0</v>
      </c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1:25" ht="15.75" customHeight="1" x14ac:dyDescent="0.25">
      <c r="A136" s="6" t="s">
        <v>135</v>
      </c>
      <c r="B136" s="7">
        <v>50219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f t="shared" si="3"/>
        <v>0</v>
      </c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1:25" ht="15.75" customHeight="1" x14ac:dyDescent="0.25">
      <c r="A137" s="6" t="s">
        <v>136</v>
      </c>
      <c r="B137" s="7">
        <v>50249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f t="shared" si="3"/>
        <v>0</v>
      </c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1:25" ht="15.75" customHeight="1" x14ac:dyDescent="0.25">
      <c r="A138" s="6" t="s">
        <v>137</v>
      </c>
      <c r="B138" s="7">
        <v>50280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f t="shared" si="3"/>
        <v>0</v>
      </c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1:25" ht="15.75" customHeight="1" x14ac:dyDescent="0.25">
      <c r="A139" s="6" t="s">
        <v>138</v>
      </c>
      <c r="B139" s="7">
        <v>50311</v>
      </c>
      <c r="C139" s="17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f t="shared" si="3"/>
        <v>0</v>
      </c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1:25" ht="15.75" customHeight="1" x14ac:dyDescent="0.25">
      <c r="A140" s="6" t="s">
        <v>139</v>
      </c>
      <c r="B140" s="7">
        <v>50341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f t="shared" si="3"/>
        <v>0</v>
      </c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1:25" ht="15.75" customHeight="1" x14ac:dyDescent="0.25">
      <c r="A141" s="6" t="s">
        <v>140</v>
      </c>
      <c r="B141" s="7">
        <v>50372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f t="shared" si="3"/>
        <v>0</v>
      </c>
      <c r="Q141" s="14"/>
      <c r="R141" s="14"/>
      <c r="S141" s="14"/>
      <c r="T141" s="14"/>
      <c r="U141" s="14"/>
      <c r="V141" s="14"/>
      <c r="W141" s="14"/>
      <c r="X141" s="14"/>
      <c r="Y141" s="14"/>
    </row>
    <row r="142" spans="1:25" ht="15.75" customHeight="1" x14ac:dyDescent="0.25">
      <c r="A142" s="6" t="s">
        <v>141</v>
      </c>
      <c r="B142" s="7">
        <v>50402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f t="shared" si="3"/>
        <v>0</v>
      </c>
      <c r="Q142" s="14"/>
      <c r="R142" s="14"/>
      <c r="S142" s="14"/>
      <c r="T142" s="14"/>
      <c r="U142" s="14"/>
      <c r="V142" s="14"/>
      <c r="W142" s="14"/>
      <c r="X142" s="14"/>
      <c r="Y142" s="14"/>
    </row>
    <row r="143" spans="1:25" ht="15.75" customHeight="1" x14ac:dyDescent="0.25">
      <c r="A143" s="6" t="s">
        <v>142</v>
      </c>
      <c r="B143" s="7">
        <v>50433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f t="shared" si="3"/>
        <v>0</v>
      </c>
      <c r="Q143" s="14"/>
      <c r="R143" s="14"/>
      <c r="S143" s="14"/>
      <c r="T143" s="14"/>
      <c r="U143" s="14"/>
      <c r="V143" s="14"/>
      <c r="W143" s="14"/>
      <c r="X143" s="14"/>
      <c r="Y143" s="14"/>
    </row>
    <row r="144" spans="1:25" ht="15.75" customHeight="1" x14ac:dyDescent="0.25">
      <c r="A144" s="6" t="s">
        <v>143</v>
      </c>
      <c r="B144" s="7">
        <v>50464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f t="shared" si="3"/>
        <v>0</v>
      </c>
      <c r="Q144" s="14"/>
      <c r="R144" s="14"/>
      <c r="S144" s="14"/>
      <c r="T144" s="14"/>
      <c r="U144" s="14"/>
      <c r="V144" s="14"/>
      <c r="W144" s="14"/>
      <c r="X144" s="14"/>
      <c r="Y144" s="14"/>
    </row>
    <row r="145" spans="1:25" ht="15.75" customHeight="1" x14ac:dyDescent="0.25">
      <c r="A145" s="6" t="s">
        <v>144</v>
      </c>
      <c r="B145" s="7">
        <v>50492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f t="shared" si="3"/>
        <v>0</v>
      </c>
      <c r="Q145" s="14"/>
      <c r="R145" s="14"/>
      <c r="S145" s="14"/>
      <c r="T145" s="14"/>
      <c r="U145" s="14"/>
      <c r="V145" s="14"/>
      <c r="W145" s="14"/>
      <c r="X145" s="14"/>
      <c r="Y145" s="14"/>
    </row>
    <row r="146" spans="1:25" ht="15.75" customHeight="1" x14ac:dyDescent="0.25">
      <c r="A146" s="6" t="s">
        <v>145</v>
      </c>
      <c r="B146" s="7">
        <v>50523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f t="shared" si="3"/>
        <v>0</v>
      </c>
      <c r="Q146" s="14"/>
      <c r="R146" s="14"/>
      <c r="S146" s="14"/>
      <c r="T146" s="14"/>
      <c r="U146" s="14"/>
      <c r="V146" s="14"/>
      <c r="W146" s="14"/>
      <c r="X146" s="14"/>
      <c r="Y146" s="14"/>
    </row>
    <row r="147" spans="1:25" ht="15.75" customHeight="1" x14ac:dyDescent="0.25">
      <c r="A147" s="6" t="s">
        <v>146</v>
      </c>
      <c r="B147" s="7">
        <v>50553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f t="shared" si="3"/>
        <v>0</v>
      </c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1:25" ht="15.75" customHeight="1" x14ac:dyDescent="0.25">
      <c r="A148" s="6" t="s">
        <v>147</v>
      </c>
      <c r="B148" s="7">
        <v>50584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  <c r="P148" s="17">
        <f t="shared" si="3"/>
        <v>0</v>
      </c>
      <c r="Q148" s="14"/>
      <c r="R148" s="14"/>
      <c r="S148" s="14"/>
      <c r="T148" s="14"/>
      <c r="U148" s="14"/>
      <c r="V148" s="14"/>
      <c r="W148" s="14"/>
      <c r="X148" s="14"/>
      <c r="Y148" s="14"/>
    </row>
    <row r="149" spans="1:25" ht="15.75" customHeight="1" x14ac:dyDescent="0.25">
      <c r="A149" s="6" t="s">
        <v>148</v>
      </c>
      <c r="B149" s="7">
        <v>50614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f t="shared" si="3"/>
        <v>0</v>
      </c>
      <c r="Q149" s="14"/>
      <c r="R149" s="14"/>
      <c r="S149" s="14"/>
      <c r="T149" s="14"/>
      <c r="U149" s="14"/>
      <c r="V149" s="14"/>
      <c r="W149" s="14"/>
      <c r="X149" s="14"/>
      <c r="Y149" s="14"/>
    </row>
    <row r="150" spans="1:25" ht="15.75" customHeight="1" x14ac:dyDescent="0.25">
      <c r="A150" s="6" t="s">
        <v>149</v>
      </c>
      <c r="B150" s="7">
        <v>50645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f t="shared" si="3"/>
        <v>0</v>
      </c>
      <c r="Q150" s="14"/>
      <c r="R150" s="14"/>
      <c r="S150" s="14"/>
      <c r="T150" s="14"/>
      <c r="U150" s="14"/>
      <c r="V150" s="14"/>
      <c r="W150" s="14"/>
      <c r="X150" s="14"/>
      <c r="Y150" s="14"/>
    </row>
    <row r="151" spans="1:25" ht="15.75" customHeight="1" x14ac:dyDescent="0.25">
      <c r="A151" s="6" t="s">
        <v>150</v>
      </c>
      <c r="B151" s="7">
        <v>50676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f t="shared" si="3"/>
        <v>0</v>
      </c>
      <c r="Q151" s="14"/>
      <c r="R151" s="14"/>
      <c r="S151" s="14"/>
      <c r="T151" s="14"/>
      <c r="U151" s="14"/>
      <c r="V151" s="14"/>
      <c r="W151" s="14"/>
      <c r="X151" s="14"/>
      <c r="Y151" s="14"/>
    </row>
    <row r="152" spans="1:25" ht="15.75" customHeight="1" x14ac:dyDescent="0.25">
      <c r="A152" s="6" t="s">
        <v>151</v>
      </c>
      <c r="B152" s="7">
        <v>50706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f t="shared" si="3"/>
        <v>0</v>
      </c>
      <c r="Q152" s="14"/>
      <c r="R152" s="14"/>
      <c r="S152" s="14"/>
      <c r="T152" s="14"/>
      <c r="U152" s="14"/>
      <c r="V152" s="14"/>
      <c r="W152" s="14"/>
      <c r="X152" s="14"/>
      <c r="Y152" s="14"/>
    </row>
    <row r="153" spans="1:25" ht="15.75" customHeight="1" x14ac:dyDescent="0.25">
      <c r="A153" s="6" t="s">
        <v>152</v>
      </c>
      <c r="B153" s="7">
        <v>50737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f t="shared" si="3"/>
        <v>0</v>
      </c>
      <c r="Q153" s="14"/>
      <c r="R153" s="14"/>
      <c r="S153" s="14"/>
      <c r="T153" s="14"/>
      <c r="U153" s="14"/>
      <c r="V153" s="14"/>
      <c r="W153" s="14"/>
      <c r="X153" s="14"/>
      <c r="Y153" s="14"/>
    </row>
    <row r="154" spans="1:25" ht="15.75" customHeight="1" x14ac:dyDescent="0.25">
      <c r="A154" s="6" t="s">
        <v>153</v>
      </c>
      <c r="B154" s="7">
        <v>50767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f t="shared" si="3"/>
        <v>0</v>
      </c>
      <c r="Q154" s="14"/>
      <c r="R154" s="14"/>
      <c r="S154" s="14"/>
      <c r="T154" s="14"/>
      <c r="U154" s="14"/>
      <c r="V154" s="14"/>
      <c r="W154" s="14"/>
      <c r="X154" s="14"/>
      <c r="Y154" s="14"/>
    </row>
    <row r="155" spans="1:25" ht="15.75" customHeight="1" x14ac:dyDescent="0.25">
      <c r="A155" s="6" t="s">
        <v>154</v>
      </c>
      <c r="B155" s="7">
        <v>50798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f t="shared" si="3"/>
        <v>0</v>
      </c>
      <c r="Q155" s="14"/>
      <c r="R155" s="14"/>
      <c r="S155" s="14"/>
      <c r="T155" s="14"/>
      <c r="U155" s="14"/>
      <c r="V155" s="14"/>
      <c r="W155" s="14"/>
      <c r="X155" s="14"/>
      <c r="Y155" s="14"/>
    </row>
    <row r="156" spans="1:25" ht="15.75" customHeight="1" x14ac:dyDescent="0.25">
      <c r="A156" s="6" t="s">
        <v>155</v>
      </c>
      <c r="B156" s="7">
        <v>50829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f t="shared" si="3"/>
        <v>0</v>
      </c>
      <c r="Q156" s="14"/>
      <c r="R156" s="14"/>
      <c r="S156" s="14"/>
      <c r="T156" s="14"/>
      <c r="U156" s="14"/>
      <c r="V156" s="14"/>
      <c r="W156" s="14"/>
      <c r="X156" s="14"/>
      <c r="Y156" s="14"/>
    </row>
    <row r="157" spans="1:25" ht="15.75" customHeight="1" x14ac:dyDescent="0.25">
      <c r="A157" s="6" t="s">
        <v>156</v>
      </c>
      <c r="B157" s="7">
        <v>50857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f t="shared" si="3"/>
        <v>0</v>
      </c>
      <c r="Q157" s="14"/>
      <c r="R157" s="14"/>
      <c r="S157" s="14"/>
      <c r="T157" s="14"/>
      <c r="U157" s="14"/>
      <c r="V157" s="14"/>
      <c r="W157" s="14"/>
      <c r="X157" s="14"/>
      <c r="Y157" s="14"/>
    </row>
    <row r="158" spans="1:25" ht="15.75" customHeight="1" x14ac:dyDescent="0.25">
      <c r="A158" s="6" t="s">
        <v>157</v>
      </c>
      <c r="B158" s="7">
        <v>50888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f t="shared" si="3"/>
        <v>0</v>
      </c>
      <c r="Q158" s="14"/>
      <c r="R158" s="14"/>
      <c r="S158" s="14"/>
      <c r="T158" s="14"/>
      <c r="U158" s="14"/>
      <c r="V158" s="14"/>
      <c r="W158" s="14"/>
      <c r="X158" s="14"/>
      <c r="Y158" s="14"/>
    </row>
    <row r="159" spans="1:25" ht="15.75" customHeight="1" x14ac:dyDescent="0.25">
      <c r="A159" s="6" t="s">
        <v>158</v>
      </c>
      <c r="B159" s="7">
        <v>50918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f t="shared" si="3"/>
        <v>0</v>
      </c>
      <c r="Q159" s="14"/>
      <c r="R159" s="14"/>
      <c r="S159" s="14"/>
      <c r="T159" s="14"/>
      <c r="U159" s="14"/>
      <c r="V159" s="14"/>
      <c r="W159" s="14"/>
      <c r="X159" s="14"/>
      <c r="Y159" s="14"/>
    </row>
    <row r="160" spans="1:25" ht="15.75" customHeight="1" x14ac:dyDescent="0.25">
      <c r="A160" s="6" t="s">
        <v>159</v>
      </c>
      <c r="B160" s="7">
        <v>50949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f t="shared" si="3"/>
        <v>0</v>
      </c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1:25" ht="15.75" customHeight="1" x14ac:dyDescent="0.25">
      <c r="A161" s="6" t="s">
        <v>160</v>
      </c>
      <c r="B161" s="7">
        <v>50979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f t="shared" si="3"/>
        <v>0</v>
      </c>
      <c r="Q161" s="14"/>
      <c r="R161" s="14"/>
      <c r="S161" s="14"/>
      <c r="T161" s="14"/>
      <c r="U161" s="14"/>
      <c r="V161" s="14"/>
      <c r="W161" s="14"/>
      <c r="X161" s="14"/>
      <c r="Y161" s="14"/>
    </row>
    <row r="162" spans="1:25" ht="15.75" customHeight="1" x14ac:dyDescent="0.25">
      <c r="A162" s="6" t="s">
        <v>161</v>
      </c>
      <c r="B162" s="7">
        <v>51010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f t="shared" si="3"/>
        <v>0</v>
      </c>
      <c r="Q162" s="14"/>
      <c r="R162" s="14"/>
      <c r="S162" s="14"/>
      <c r="T162" s="14"/>
      <c r="U162" s="14"/>
      <c r="V162" s="14"/>
      <c r="W162" s="14"/>
      <c r="X162" s="14"/>
      <c r="Y162" s="14"/>
    </row>
    <row r="163" spans="1:25" ht="15.75" customHeight="1" x14ac:dyDescent="0.25">
      <c r="A163" s="6" t="s">
        <v>162</v>
      </c>
      <c r="B163" s="7">
        <v>51041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f t="shared" si="3"/>
        <v>0</v>
      </c>
      <c r="Q163" s="14"/>
      <c r="R163" s="14"/>
      <c r="S163" s="14"/>
      <c r="T163" s="14"/>
      <c r="U163" s="14"/>
      <c r="V163" s="14"/>
      <c r="W163" s="14"/>
      <c r="X163" s="14"/>
      <c r="Y163" s="14"/>
    </row>
    <row r="164" spans="1:25" ht="15.75" customHeight="1" x14ac:dyDescent="0.25">
      <c r="A164" s="6" t="s">
        <v>163</v>
      </c>
      <c r="B164" s="7">
        <v>51071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f t="shared" si="3"/>
        <v>0</v>
      </c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1:25" ht="15.75" customHeight="1" x14ac:dyDescent="0.25">
      <c r="A165" s="6" t="s">
        <v>164</v>
      </c>
      <c r="B165" s="7">
        <v>51102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f t="shared" si="3"/>
        <v>0</v>
      </c>
      <c r="Q165" s="14"/>
      <c r="R165" s="14"/>
      <c r="S165" s="14"/>
      <c r="T165" s="14"/>
      <c r="U165" s="14"/>
      <c r="V165" s="14"/>
      <c r="W165" s="14"/>
      <c r="X165" s="14"/>
      <c r="Y165" s="14"/>
    </row>
    <row r="166" spans="1:25" ht="15.75" customHeight="1" x14ac:dyDescent="0.25">
      <c r="A166" s="6" t="s">
        <v>165</v>
      </c>
      <c r="B166" s="7">
        <v>51132</v>
      </c>
      <c r="C166" s="17">
        <v>0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f t="shared" si="3"/>
        <v>0</v>
      </c>
      <c r="Q166" s="14"/>
      <c r="R166" s="14"/>
      <c r="S166" s="14"/>
      <c r="T166" s="14"/>
      <c r="U166" s="14"/>
      <c r="V166" s="14"/>
      <c r="W166" s="14"/>
      <c r="X166" s="14"/>
      <c r="Y166" s="14"/>
    </row>
    <row r="167" spans="1:25" ht="15.75" customHeight="1" x14ac:dyDescent="0.25">
      <c r="A167" s="6" t="s">
        <v>166</v>
      </c>
      <c r="B167" s="7">
        <v>51163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f t="shared" si="3"/>
        <v>0</v>
      </c>
      <c r="Q167" s="14"/>
      <c r="R167" s="14"/>
      <c r="S167" s="14"/>
      <c r="T167" s="14"/>
      <c r="U167" s="14"/>
      <c r="V167" s="14"/>
      <c r="W167" s="14"/>
      <c r="X167" s="14"/>
      <c r="Y167" s="14"/>
    </row>
    <row r="168" spans="1:25" ht="15.75" customHeight="1" x14ac:dyDescent="0.25">
      <c r="A168" s="6" t="s">
        <v>167</v>
      </c>
      <c r="B168" s="7">
        <v>51194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f t="shared" si="3"/>
        <v>0</v>
      </c>
      <c r="Q168" s="14"/>
      <c r="R168" s="14"/>
      <c r="S168" s="14"/>
      <c r="T168" s="14"/>
      <c r="U168" s="14"/>
      <c r="V168" s="14"/>
      <c r="W168" s="14"/>
      <c r="X168" s="14"/>
      <c r="Y168" s="14"/>
    </row>
    <row r="169" spans="1:25" ht="15.75" customHeight="1" x14ac:dyDescent="0.25">
      <c r="A169" s="6" t="s">
        <v>168</v>
      </c>
      <c r="B169" s="7">
        <v>51223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f t="shared" si="3"/>
        <v>0</v>
      </c>
      <c r="Q169" s="14"/>
      <c r="R169" s="14"/>
      <c r="S169" s="14"/>
      <c r="T169" s="14"/>
      <c r="U169" s="14"/>
      <c r="V169" s="14"/>
      <c r="W169" s="14"/>
      <c r="X169" s="14"/>
      <c r="Y169" s="14"/>
    </row>
    <row r="170" spans="1:25" ht="15.75" customHeight="1" x14ac:dyDescent="0.25">
      <c r="A170" s="6" t="s">
        <v>169</v>
      </c>
      <c r="B170" s="7">
        <v>51254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f t="shared" si="3"/>
        <v>0</v>
      </c>
      <c r="Q170" s="14"/>
      <c r="R170" s="14"/>
      <c r="S170" s="14"/>
      <c r="T170" s="14"/>
      <c r="U170" s="14"/>
      <c r="V170" s="14"/>
      <c r="W170" s="14"/>
      <c r="X170" s="14"/>
      <c r="Y170" s="14"/>
    </row>
    <row r="171" spans="1:25" ht="15.75" customHeight="1" x14ac:dyDescent="0.25">
      <c r="A171" s="6" t="s">
        <v>170</v>
      </c>
      <c r="B171" s="7">
        <v>51284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f t="shared" si="3"/>
        <v>0</v>
      </c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1:25" ht="15.75" customHeight="1" x14ac:dyDescent="0.25">
      <c r="A172" s="6" t="s">
        <v>171</v>
      </c>
      <c r="B172" s="7">
        <v>51315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f t="shared" si="3"/>
        <v>0</v>
      </c>
      <c r="Q172" s="14"/>
      <c r="R172" s="14"/>
      <c r="S172" s="14"/>
      <c r="T172" s="14"/>
      <c r="U172" s="14"/>
      <c r="V172" s="14"/>
      <c r="W172" s="14"/>
      <c r="X172" s="14"/>
      <c r="Y172" s="14"/>
    </row>
    <row r="173" spans="1:25" ht="15.75" customHeight="1" x14ac:dyDescent="0.25">
      <c r="A173" s="6" t="s">
        <v>172</v>
      </c>
      <c r="B173" s="7">
        <v>51345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f t="shared" si="3"/>
        <v>0</v>
      </c>
      <c r="Q173" s="14"/>
      <c r="R173" s="14"/>
      <c r="S173" s="14"/>
      <c r="T173" s="14"/>
      <c r="U173" s="14"/>
      <c r="V173" s="14"/>
      <c r="W173" s="14"/>
      <c r="X173" s="14"/>
      <c r="Y173" s="14"/>
    </row>
    <row r="174" spans="1:25" ht="15.75" customHeight="1" x14ac:dyDescent="0.25">
      <c r="A174" s="6" t="s">
        <v>173</v>
      </c>
      <c r="B174" s="7">
        <v>51376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f t="shared" si="3"/>
        <v>0</v>
      </c>
      <c r="Q174" s="14"/>
      <c r="R174" s="14"/>
      <c r="S174" s="14"/>
      <c r="T174" s="14"/>
      <c r="U174" s="14"/>
      <c r="V174" s="14"/>
      <c r="W174" s="14"/>
      <c r="X174" s="14"/>
      <c r="Y174" s="14"/>
    </row>
    <row r="175" spans="1:25" ht="15.75" customHeight="1" x14ac:dyDescent="0.25">
      <c r="A175" s="6" t="s">
        <v>174</v>
      </c>
      <c r="B175" s="7">
        <v>51407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f t="shared" si="3"/>
        <v>0</v>
      </c>
      <c r="Q175" s="14"/>
      <c r="R175" s="14"/>
      <c r="S175" s="14"/>
      <c r="T175" s="14"/>
      <c r="U175" s="14"/>
      <c r="V175" s="14"/>
      <c r="W175" s="14"/>
      <c r="X175" s="14"/>
      <c r="Y175" s="14"/>
    </row>
    <row r="176" spans="1:25" ht="15.75" customHeight="1" x14ac:dyDescent="0.25">
      <c r="A176" s="6" t="s">
        <v>175</v>
      </c>
      <c r="B176" s="7">
        <v>51437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f t="shared" si="3"/>
        <v>0</v>
      </c>
      <c r="Q176" s="14"/>
      <c r="R176" s="14"/>
      <c r="S176" s="14"/>
      <c r="T176" s="14"/>
      <c r="U176" s="14"/>
      <c r="V176" s="14"/>
      <c r="W176" s="14"/>
      <c r="X176" s="14"/>
      <c r="Y176" s="14"/>
    </row>
    <row r="177" spans="1:25" ht="15.75" customHeight="1" x14ac:dyDescent="0.25">
      <c r="A177" s="6" t="s">
        <v>176</v>
      </c>
      <c r="B177" s="7">
        <v>51468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f t="shared" si="3"/>
        <v>0</v>
      </c>
      <c r="Q177" s="14"/>
      <c r="R177" s="14"/>
      <c r="S177" s="14"/>
      <c r="T177" s="14"/>
      <c r="U177" s="14"/>
      <c r="V177" s="14"/>
      <c r="W177" s="14"/>
      <c r="X177" s="14"/>
      <c r="Y177" s="14"/>
    </row>
    <row r="178" spans="1:25" ht="15.75" customHeight="1" x14ac:dyDescent="0.25">
      <c r="A178" s="6" t="s">
        <v>177</v>
      </c>
      <c r="B178" s="7">
        <v>51498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f t="shared" si="3"/>
        <v>0</v>
      </c>
      <c r="Q178" s="14"/>
      <c r="R178" s="14"/>
      <c r="S178" s="14"/>
      <c r="T178" s="14"/>
      <c r="U178" s="14"/>
      <c r="V178" s="14"/>
      <c r="W178" s="14"/>
      <c r="X178" s="14"/>
      <c r="Y178" s="14"/>
    </row>
    <row r="179" spans="1:25" ht="15.75" customHeight="1" x14ac:dyDescent="0.25">
      <c r="A179" s="6" t="s">
        <v>178</v>
      </c>
      <c r="B179" s="7">
        <v>51529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f t="shared" si="3"/>
        <v>0</v>
      </c>
      <c r="Q179" s="14"/>
      <c r="R179" s="14"/>
      <c r="S179" s="14"/>
      <c r="T179" s="14"/>
      <c r="U179" s="14"/>
      <c r="V179" s="14"/>
      <c r="W179" s="14"/>
      <c r="X179" s="14"/>
      <c r="Y179" s="14"/>
    </row>
    <row r="180" spans="1:25" ht="15.75" customHeight="1" x14ac:dyDescent="0.25">
      <c r="A180" s="6" t="s">
        <v>179</v>
      </c>
      <c r="B180" s="7">
        <v>51560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f t="shared" si="3"/>
        <v>0</v>
      </c>
      <c r="Q180" s="14"/>
      <c r="R180" s="14"/>
      <c r="S180" s="14"/>
      <c r="T180" s="14"/>
      <c r="U180" s="14"/>
      <c r="V180" s="14"/>
      <c r="W180" s="14"/>
      <c r="X180" s="14"/>
      <c r="Y180" s="14"/>
    </row>
    <row r="181" spans="1:25" ht="15.75" customHeight="1" x14ac:dyDescent="0.25">
      <c r="A181" s="6" t="s">
        <v>180</v>
      </c>
      <c r="B181" s="7">
        <v>51588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7">
        <f t="shared" si="3"/>
        <v>0</v>
      </c>
      <c r="Q181" s="14"/>
      <c r="R181" s="14"/>
      <c r="S181" s="14"/>
      <c r="T181" s="14"/>
      <c r="U181" s="14"/>
      <c r="V181" s="14"/>
      <c r="W181" s="14"/>
      <c r="X181" s="14"/>
      <c r="Y181" s="14"/>
    </row>
    <row r="182" spans="1:25" ht="15.75" customHeight="1" x14ac:dyDescent="0.25">
      <c r="A182" s="6" t="s">
        <v>181</v>
      </c>
      <c r="B182" s="7">
        <v>51619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f t="shared" si="3"/>
        <v>0</v>
      </c>
      <c r="Q182" s="14"/>
      <c r="R182" s="14"/>
      <c r="S182" s="14"/>
      <c r="T182" s="14"/>
      <c r="U182" s="14"/>
      <c r="V182" s="14"/>
      <c r="W182" s="14"/>
      <c r="X182" s="14"/>
      <c r="Y182" s="14"/>
    </row>
    <row r="183" spans="1:25" ht="15.75" customHeight="1" x14ac:dyDescent="0.25">
      <c r="A183" s="6" t="s">
        <v>182</v>
      </c>
      <c r="B183" s="7">
        <v>51649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f t="shared" si="3"/>
        <v>0</v>
      </c>
      <c r="Q183" s="14"/>
      <c r="R183" s="14"/>
      <c r="S183" s="14"/>
      <c r="T183" s="14"/>
      <c r="U183" s="14"/>
      <c r="V183" s="14"/>
      <c r="W183" s="14"/>
      <c r="X183" s="14"/>
      <c r="Y183" s="14"/>
    </row>
    <row r="184" spans="1:25" ht="15.75" customHeight="1" x14ac:dyDescent="0.25">
      <c r="A184" s="6" t="s">
        <v>183</v>
      </c>
      <c r="B184" s="7">
        <v>51680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f t="shared" si="3"/>
        <v>0</v>
      </c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1:25" ht="15.75" customHeight="1" x14ac:dyDescent="0.25">
      <c r="A185" s="6" t="s">
        <v>184</v>
      </c>
      <c r="B185" s="7">
        <v>51710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f t="shared" si="3"/>
        <v>0</v>
      </c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1:25" ht="15.75" customHeight="1" x14ac:dyDescent="0.25">
      <c r="A186" s="6" t="s">
        <v>185</v>
      </c>
      <c r="B186" s="7">
        <v>51741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f t="shared" si="3"/>
        <v>0</v>
      </c>
      <c r="Q186" s="14"/>
      <c r="R186" s="14"/>
      <c r="S186" s="14"/>
      <c r="T186" s="14"/>
      <c r="U186" s="14"/>
      <c r="V186" s="14"/>
      <c r="W186" s="14"/>
      <c r="X186" s="14"/>
      <c r="Y186" s="14"/>
    </row>
    <row r="187" spans="1:25" ht="15.75" customHeight="1" x14ac:dyDescent="0.25">
      <c r="A187" s="6" t="s">
        <v>186</v>
      </c>
      <c r="B187" s="7">
        <v>51772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f t="shared" ref="P187:P197" si="4">SUM(C187:O187)</f>
        <v>0</v>
      </c>
      <c r="Q187" s="14"/>
      <c r="R187" s="14"/>
      <c r="S187" s="14"/>
      <c r="T187" s="14"/>
      <c r="U187" s="14"/>
      <c r="V187" s="14"/>
      <c r="W187" s="14"/>
      <c r="X187" s="14"/>
      <c r="Y187" s="14"/>
    </row>
    <row r="188" spans="1:25" ht="15.75" customHeight="1" x14ac:dyDescent="0.25">
      <c r="A188" s="6" t="s">
        <v>187</v>
      </c>
      <c r="B188" s="7">
        <v>51802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f t="shared" si="4"/>
        <v>0</v>
      </c>
      <c r="Q188" s="14"/>
      <c r="R188" s="14"/>
      <c r="S188" s="14"/>
      <c r="T188" s="14"/>
      <c r="U188" s="14"/>
      <c r="V188" s="14"/>
      <c r="W188" s="14"/>
      <c r="X188" s="14"/>
      <c r="Y188" s="14"/>
    </row>
    <row r="189" spans="1:25" ht="15.75" customHeight="1" x14ac:dyDescent="0.25">
      <c r="A189" s="6" t="s">
        <v>188</v>
      </c>
      <c r="B189" s="7">
        <v>51833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f t="shared" si="4"/>
        <v>0</v>
      </c>
      <c r="Q189" s="14"/>
      <c r="R189" s="14"/>
      <c r="S189" s="14"/>
      <c r="T189" s="14"/>
      <c r="U189" s="14"/>
      <c r="V189" s="14"/>
      <c r="W189" s="14"/>
      <c r="X189" s="14"/>
      <c r="Y189" s="14"/>
    </row>
    <row r="190" spans="1:25" ht="15.75" customHeight="1" x14ac:dyDescent="0.25">
      <c r="A190" s="6" t="s">
        <v>189</v>
      </c>
      <c r="B190" s="7">
        <v>51863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f t="shared" si="4"/>
        <v>0</v>
      </c>
      <c r="Q190" s="14"/>
      <c r="R190" s="14"/>
      <c r="S190" s="14"/>
      <c r="T190" s="14"/>
      <c r="U190" s="14"/>
      <c r="V190" s="14"/>
      <c r="W190" s="14"/>
      <c r="X190" s="14"/>
      <c r="Y190" s="14"/>
    </row>
    <row r="191" spans="1:25" ht="15.75" customHeight="1" x14ac:dyDescent="0.25">
      <c r="A191" s="6" t="s">
        <v>190</v>
      </c>
      <c r="B191" s="7">
        <v>51894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f t="shared" si="4"/>
        <v>0</v>
      </c>
      <c r="Q191" s="14"/>
      <c r="R191" s="14"/>
      <c r="S191" s="14"/>
      <c r="T191" s="14"/>
      <c r="U191" s="14"/>
      <c r="V191" s="14"/>
      <c r="W191" s="14"/>
      <c r="X191" s="14"/>
      <c r="Y191" s="14"/>
    </row>
    <row r="192" spans="1:25" ht="15.75" customHeight="1" x14ac:dyDescent="0.25">
      <c r="A192" s="6" t="s">
        <v>191</v>
      </c>
      <c r="B192" s="7">
        <v>51925</v>
      </c>
      <c r="C192" s="17">
        <v>0</v>
      </c>
      <c r="D192" s="17">
        <v>0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f t="shared" si="4"/>
        <v>0</v>
      </c>
      <c r="Q192" s="14"/>
      <c r="R192" s="14"/>
      <c r="S192" s="14"/>
      <c r="T192" s="14"/>
      <c r="U192" s="14"/>
      <c r="V192" s="14"/>
      <c r="W192" s="14"/>
      <c r="X192" s="14"/>
      <c r="Y192" s="14"/>
    </row>
    <row r="193" spans="1:25" ht="15.75" customHeight="1" x14ac:dyDescent="0.25">
      <c r="A193" s="6" t="s">
        <v>192</v>
      </c>
      <c r="B193" s="7">
        <v>51953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f t="shared" si="4"/>
        <v>0</v>
      </c>
      <c r="Q193" s="14"/>
      <c r="R193" s="14"/>
      <c r="S193" s="14"/>
      <c r="T193" s="14"/>
      <c r="U193" s="14"/>
      <c r="V193" s="14"/>
      <c r="W193" s="14"/>
      <c r="X193" s="14"/>
      <c r="Y193" s="14"/>
    </row>
    <row r="194" spans="1:25" ht="15.75" customHeight="1" x14ac:dyDescent="0.25">
      <c r="A194" s="6" t="s">
        <v>193</v>
      </c>
      <c r="B194" s="7">
        <v>51984</v>
      </c>
      <c r="C194" s="17">
        <v>0</v>
      </c>
      <c r="D194" s="17">
        <v>0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f t="shared" si="4"/>
        <v>0</v>
      </c>
      <c r="Q194" s="14"/>
      <c r="R194" s="14"/>
      <c r="S194" s="14"/>
      <c r="T194" s="14"/>
      <c r="U194" s="14"/>
      <c r="V194" s="14"/>
      <c r="W194" s="14"/>
      <c r="X194" s="14"/>
      <c r="Y194" s="14"/>
    </row>
    <row r="195" spans="1:25" ht="15.75" customHeight="1" x14ac:dyDescent="0.25">
      <c r="A195" s="6" t="s">
        <v>194</v>
      </c>
      <c r="B195" s="7">
        <v>52014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f t="shared" si="4"/>
        <v>0</v>
      </c>
      <c r="Q195" s="14"/>
      <c r="R195" s="14"/>
      <c r="S195" s="14"/>
      <c r="T195" s="14"/>
      <c r="U195" s="14"/>
      <c r="V195" s="14"/>
      <c r="W195" s="14"/>
      <c r="X195" s="14"/>
      <c r="Y195" s="14"/>
    </row>
    <row r="196" spans="1:25" ht="15.75" customHeight="1" x14ac:dyDescent="0.25">
      <c r="A196" s="6" t="s">
        <v>195</v>
      </c>
      <c r="B196" s="7">
        <v>52045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f t="shared" si="4"/>
        <v>0</v>
      </c>
      <c r="Q196" s="14"/>
      <c r="R196" s="14"/>
      <c r="S196" s="14"/>
      <c r="T196" s="14"/>
      <c r="U196" s="14"/>
      <c r="V196" s="14"/>
      <c r="W196" s="14"/>
      <c r="X196" s="14"/>
      <c r="Y196" s="14"/>
    </row>
    <row r="197" spans="1:25" ht="15.75" customHeight="1" x14ac:dyDescent="0.25">
      <c r="A197" s="6" t="s">
        <v>196</v>
      </c>
      <c r="B197" s="7">
        <v>52075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f t="shared" si="4"/>
        <v>0</v>
      </c>
      <c r="Q197" s="14"/>
      <c r="R197" s="14"/>
      <c r="S197" s="14"/>
      <c r="T197" s="14"/>
      <c r="U197" s="14"/>
      <c r="V197" s="14"/>
      <c r="W197" s="14"/>
      <c r="X197" s="14"/>
      <c r="Y197" s="14"/>
    </row>
    <row r="198" spans="1:25" ht="15.75" customHeight="1" x14ac:dyDescent="0.25">
      <c r="A198" s="14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4"/>
      <c r="R198" s="14"/>
      <c r="S198" s="14"/>
      <c r="T198" s="14"/>
      <c r="U198" s="14"/>
      <c r="V198" s="14"/>
      <c r="W198" s="14"/>
      <c r="X198" s="14"/>
      <c r="Y198" s="14"/>
    </row>
    <row r="199" spans="1:25" ht="15.75" customHeight="1" x14ac:dyDescent="0.25">
      <c r="A199" s="14"/>
      <c r="B199" s="18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4"/>
      <c r="R199" s="14"/>
      <c r="S199" s="14"/>
      <c r="T199" s="14"/>
      <c r="U199" s="14"/>
      <c r="V199" s="14"/>
      <c r="W199" s="14"/>
      <c r="X199" s="14"/>
      <c r="Y199" s="14"/>
    </row>
    <row r="200" spans="1:25" ht="15.75" customHeight="1" x14ac:dyDescent="0.25">
      <c r="A200" s="14"/>
      <c r="B200" s="18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4"/>
      <c r="R200" s="14"/>
      <c r="S200" s="14"/>
      <c r="T200" s="14"/>
      <c r="U200" s="14"/>
      <c r="V200" s="14"/>
      <c r="W200" s="14"/>
      <c r="X200" s="14"/>
      <c r="Y200" s="14"/>
    </row>
    <row r="201" spans="1:25" ht="15.75" customHeight="1" x14ac:dyDescent="0.25">
      <c r="A201" s="14"/>
      <c r="B201" s="18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4"/>
      <c r="R201" s="14"/>
      <c r="S201" s="14"/>
      <c r="T201" s="14"/>
      <c r="U201" s="14"/>
      <c r="V201" s="14"/>
      <c r="W201" s="14"/>
      <c r="X201" s="14"/>
      <c r="Y201" s="14"/>
    </row>
    <row r="202" spans="1:25" ht="15.75" customHeight="1" x14ac:dyDescent="0.25">
      <c r="A202" s="14"/>
      <c r="B202" s="18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1:25" ht="15.75" customHeight="1" x14ac:dyDescent="0.25">
      <c r="A203" s="14"/>
      <c r="B203" s="18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1:25" ht="15.75" customHeight="1" x14ac:dyDescent="0.25">
      <c r="A204" s="14"/>
      <c r="B204" s="18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4"/>
      <c r="R204" s="14"/>
      <c r="S204" s="14"/>
      <c r="T204" s="14"/>
      <c r="U204" s="14"/>
      <c r="V204" s="14"/>
      <c r="W204" s="14"/>
      <c r="X204" s="14"/>
      <c r="Y204" s="14"/>
    </row>
    <row r="205" spans="1:25" ht="15.75" customHeight="1" x14ac:dyDescent="0.25">
      <c r="A205" s="14"/>
      <c r="B205" s="18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4"/>
      <c r="R205" s="14"/>
      <c r="S205" s="14"/>
      <c r="T205" s="14"/>
      <c r="U205" s="14"/>
      <c r="V205" s="14"/>
      <c r="W205" s="14"/>
      <c r="X205" s="14"/>
      <c r="Y205" s="14"/>
    </row>
    <row r="206" spans="1:25" ht="15.75" customHeight="1" x14ac:dyDescent="0.25">
      <c r="A206" s="14"/>
      <c r="B206" s="18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4"/>
      <c r="R206" s="14"/>
      <c r="S206" s="14"/>
      <c r="T206" s="14"/>
      <c r="U206" s="14"/>
      <c r="V206" s="14"/>
      <c r="W206" s="14"/>
      <c r="X206" s="14"/>
      <c r="Y206" s="14"/>
    </row>
    <row r="207" spans="1:25" ht="15.75" customHeight="1" x14ac:dyDescent="0.25">
      <c r="A207" s="14"/>
      <c r="B207" s="18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4"/>
      <c r="R207" s="14"/>
      <c r="S207" s="14"/>
      <c r="T207" s="14"/>
      <c r="U207" s="14"/>
      <c r="V207" s="14"/>
      <c r="W207" s="14"/>
      <c r="X207" s="14"/>
      <c r="Y207" s="14"/>
    </row>
    <row r="208" spans="1:25" ht="15.75" customHeight="1" x14ac:dyDescent="0.25">
      <c r="A208" s="14"/>
      <c r="B208" s="18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4"/>
      <c r="R208" s="14"/>
      <c r="S208" s="14"/>
      <c r="T208" s="14"/>
      <c r="U208" s="14"/>
      <c r="V208" s="14"/>
      <c r="W208" s="14"/>
      <c r="X208" s="14"/>
      <c r="Y208" s="14"/>
    </row>
    <row r="209" spans="1:25" ht="15.75" customHeight="1" x14ac:dyDescent="0.25">
      <c r="A209" s="14"/>
      <c r="B209" s="18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4"/>
      <c r="R209" s="14"/>
      <c r="S209" s="14"/>
      <c r="T209" s="14"/>
      <c r="U209" s="14"/>
      <c r="V209" s="14"/>
      <c r="W209" s="14"/>
      <c r="X209" s="14"/>
      <c r="Y209" s="14"/>
    </row>
    <row r="210" spans="1:25" ht="15.75" customHeight="1" x14ac:dyDescent="0.25">
      <c r="A210" s="14"/>
      <c r="B210" s="18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4"/>
      <c r="R210" s="14"/>
      <c r="S210" s="14"/>
      <c r="T210" s="14"/>
      <c r="U210" s="14"/>
      <c r="V210" s="14"/>
      <c r="W210" s="14"/>
      <c r="X210" s="14"/>
      <c r="Y210" s="14"/>
    </row>
    <row r="211" spans="1:25" ht="15.75" customHeight="1" x14ac:dyDescent="0.25">
      <c r="A211" s="14"/>
      <c r="B211" s="18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4"/>
      <c r="R211" s="14"/>
      <c r="S211" s="14"/>
      <c r="T211" s="14"/>
      <c r="U211" s="14"/>
      <c r="V211" s="14"/>
      <c r="W211" s="14"/>
      <c r="X211" s="14"/>
      <c r="Y211" s="14"/>
    </row>
    <row r="212" spans="1:25" ht="15.75" customHeight="1" x14ac:dyDescent="0.25">
      <c r="A212" s="14"/>
      <c r="B212" s="18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4"/>
      <c r="R212" s="14"/>
      <c r="S212" s="14"/>
      <c r="T212" s="14"/>
      <c r="U212" s="14"/>
      <c r="V212" s="14"/>
      <c r="W212" s="14"/>
      <c r="X212" s="14"/>
      <c r="Y212" s="14"/>
    </row>
    <row r="213" spans="1:25" ht="15.75" customHeight="1" x14ac:dyDescent="0.25">
      <c r="A213" s="14"/>
      <c r="B213" s="18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4"/>
      <c r="R213" s="14"/>
      <c r="S213" s="14"/>
      <c r="T213" s="14"/>
      <c r="U213" s="14"/>
      <c r="V213" s="14"/>
      <c r="W213" s="14"/>
      <c r="X213" s="14"/>
      <c r="Y213" s="14"/>
    </row>
    <row r="214" spans="1:25" ht="15.75" customHeight="1" x14ac:dyDescent="0.25">
      <c r="A214" s="14"/>
      <c r="B214" s="18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4"/>
      <c r="R214" s="14"/>
      <c r="S214" s="14"/>
      <c r="T214" s="14"/>
      <c r="U214" s="14"/>
      <c r="V214" s="14"/>
      <c r="W214" s="14"/>
      <c r="X214" s="14"/>
      <c r="Y214" s="14"/>
    </row>
    <row r="215" spans="1:25" ht="15.75" customHeight="1" x14ac:dyDescent="0.25">
      <c r="A215" s="14"/>
      <c r="B215" s="18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4"/>
      <c r="R215" s="14"/>
      <c r="S215" s="14"/>
      <c r="T215" s="14"/>
      <c r="U215" s="14"/>
      <c r="V215" s="14"/>
      <c r="W215" s="14"/>
      <c r="X215" s="14"/>
      <c r="Y215" s="14"/>
    </row>
    <row r="216" spans="1:25" ht="15.75" customHeight="1" x14ac:dyDescent="0.25">
      <c r="A216" s="14"/>
      <c r="B216" s="18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4"/>
      <c r="R216" s="14"/>
      <c r="S216" s="14"/>
      <c r="T216" s="14"/>
      <c r="U216" s="14"/>
      <c r="V216" s="14"/>
      <c r="W216" s="14"/>
      <c r="X216" s="14"/>
      <c r="Y216" s="14"/>
    </row>
    <row r="217" spans="1:25" ht="15.75" customHeight="1" x14ac:dyDescent="0.25">
      <c r="A217" s="14"/>
      <c r="B217" s="18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4"/>
      <c r="R217" s="14"/>
      <c r="S217" s="14"/>
      <c r="T217" s="14"/>
      <c r="U217" s="14"/>
      <c r="V217" s="14"/>
      <c r="W217" s="14"/>
      <c r="X217" s="14"/>
      <c r="Y217" s="14"/>
    </row>
    <row r="218" spans="1:25" ht="15.75" customHeight="1" x14ac:dyDescent="0.25">
      <c r="A218" s="14"/>
      <c r="B218" s="18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4"/>
      <c r="R218" s="14"/>
      <c r="S218" s="14"/>
      <c r="T218" s="14"/>
      <c r="U218" s="14"/>
      <c r="V218" s="14"/>
      <c r="W218" s="14"/>
      <c r="X218" s="14"/>
      <c r="Y218" s="14"/>
    </row>
    <row r="219" spans="1:25" ht="15.75" customHeight="1" x14ac:dyDescent="0.25">
      <c r="A219" s="14"/>
      <c r="B219" s="18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4"/>
      <c r="R219" s="14"/>
      <c r="S219" s="14"/>
      <c r="T219" s="14"/>
      <c r="U219" s="14"/>
      <c r="V219" s="14"/>
      <c r="W219" s="14"/>
      <c r="X219" s="14"/>
      <c r="Y219" s="14"/>
    </row>
    <row r="220" spans="1:25" ht="15.75" customHeight="1" x14ac:dyDescent="0.25">
      <c r="A220" s="14"/>
      <c r="B220" s="18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4"/>
      <c r="R220" s="14"/>
      <c r="S220" s="14"/>
      <c r="T220" s="14"/>
      <c r="U220" s="14"/>
      <c r="V220" s="14"/>
      <c r="W220" s="14"/>
      <c r="X220" s="14"/>
      <c r="Y220" s="14"/>
    </row>
    <row r="221" spans="1:25" ht="15.75" customHeight="1" x14ac:dyDescent="0.25">
      <c r="A221" s="14"/>
      <c r="B221" s="18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4"/>
      <c r="R221" s="14"/>
      <c r="S221" s="14"/>
      <c r="T221" s="14"/>
      <c r="U221" s="14"/>
      <c r="V221" s="14"/>
      <c r="W221" s="14"/>
      <c r="X221" s="14"/>
      <c r="Y221" s="14"/>
    </row>
    <row r="222" spans="1:25" ht="15.75" customHeight="1" x14ac:dyDescent="0.25">
      <c r="A222" s="14"/>
      <c r="B222" s="18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4"/>
      <c r="R222" s="14"/>
      <c r="S222" s="14"/>
      <c r="T222" s="14"/>
      <c r="U222" s="14"/>
      <c r="V222" s="14"/>
      <c r="W222" s="14"/>
      <c r="X222" s="14"/>
      <c r="Y222" s="14"/>
    </row>
    <row r="223" spans="1:25" ht="15.75" customHeight="1" x14ac:dyDescent="0.25">
      <c r="A223" s="14"/>
      <c r="B223" s="18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4"/>
      <c r="R223" s="14"/>
      <c r="S223" s="14"/>
      <c r="T223" s="14"/>
      <c r="U223" s="14"/>
      <c r="V223" s="14"/>
      <c r="W223" s="14"/>
      <c r="X223" s="14"/>
      <c r="Y223" s="14"/>
    </row>
    <row r="224" spans="1:25" ht="15.75" customHeight="1" x14ac:dyDescent="0.25">
      <c r="A224" s="14"/>
      <c r="B224" s="18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4"/>
      <c r="R224" s="14"/>
      <c r="S224" s="14"/>
      <c r="T224" s="14"/>
      <c r="U224" s="14"/>
      <c r="V224" s="14"/>
      <c r="W224" s="14"/>
      <c r="X224" s="14"/>
      <c r="Y224" s="14"/>
    </row>
    <row r="225" spans="1:25" ht="15.75" customHeight="1" x14ac:dyDescent="0.25">
      <c r="A225" s="14"/>
      <c r="B225" s="18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4"/>
      <c r="R225" s="14"/>
      <c r="S225" s="14"/>
      <c r="T225" s="14"/>
      <c r="U225" s="14"/>
      <c r="V225" s="14"/>
      <c r="W225" s="14"/>
      <c r="X225" s="14"/>
      <c r="Y225" s="14"/>
    </row>
    <row r="226" spans="1:25" ht="15.75" customHeight="1" x14ac:dyDescent="0.25">
      <c r="A226" s="14"/>
      <c r="B226" s="18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4"/>
      <c r="R226" s="14"/>
      <c r="S226" s="14"/>
      <c r="T226" s="14"/>
      <c r="U226" s="14"/>
      <c r="V226" s="14"/>
      <c r="W226" s="14"/>
      <c r="X226" s="14"/>
      <c r="Y226" s="14"/>
    </row>
    <row r="227" spans="1:25" ht="15.75" customHeight="1" x14ac:dyDescent="0.25">
      <c r="A227" s="14"/>
      <c r="B227" s="18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4"/>
      <c r="R227" s="14"/>
      <c r="S227" s="14"/>
      <c r="T227" s="14"/>
      <c r="U227" s="14"/>
      <c r="V227" s="14"/>
      <c r="W227" s="14"/>
      <c r="X227" s="14"/>
      <c r="Y227" s="14"/>
    </row>
    <row r="228" spans="1:25" ht="15.75" customHeight="1" x14ac:dyDescent="0.25">
      <c r="A228" s="14"/>
      <c r="B228" s="18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4"/>
      <c r="R228" s="14"/>
      <c r="S228" s="14"/>
      <c r="T228" s="14"/>
      <c r="U228" s="14"/>
      <c r="V228" s="14"/>
      <c r="W228" s="14"/>
      <c r="X228" s="14"/>
      <c r="Y228" s="14"/>
    </row>
    <row r="229" spans="1:25" ht="15.75" customHeight="1" x14ac:dyDescent="0.25">
      <c r="A229" s="14"/>
      <c r="B229" s="18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4"/>
      <c r="R229" s="14"/>
      <c r="S229" s="14"/>
      <c r="T229" s="14"/>
      <c r="U229" s="14"/>
      <c r="V229" s="14"/>
      <c r="W229" s="14"/>
      <c r="X229" s="14"/>
      <c r="Y229" s="14"/>
    </row>
    <row r="230" spans="1:25" ht="15.75" customHeight="1" x14ac:dyDescent="0.25">
      <c r="A230" s="14"/>
      <c r="B230" s="18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4"/>
      <c r="R230" s="14"/>
      <c r="S230" s="14"/>
      <c r="T230" s="14"/>
      <c r="U230" s="14"/>
      <c r="V230" s="14"/>
      <c r="W230" s="14"/>
      <c r="X230" s="14"/>
      <c r="Y230" s="14"/>
    </row>
    <row r="231" spans="1:25" ht="15.75" customHeight="1" x14ac:dyDescent="0.25">
      <c r="A231" s="14"/>
      <c r="B231" s="18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4"/>
      <c r="R231" s="14"/>
      <c r="S231" s="14"/>
      <c r="T231" s="14"/>
      <c r="U231" s="14"/>
      <c r="V231" s="14"/>
      <c r="W231" s="14"/>
      <c r="X231" s="14"/>
      <c r="Y231" s="14"/>
    </row>
    <row r="232" spans="1:25" ht="15.75" customHeight="1" x14ac:dyDescent="0.25">
      <c r="A232" s="14"/>
      <c r="B232" s="18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4"/>
      <c r="R232" s="14"/>
      <c r="S232" s="14"/>
      <c r="T232" s="14"/>
      <c r="U232" s="14"/>
      <c r="V232" s="14"/>
      <c r="W232" s="14"/>
      <c r="X232" s="14"/>
      <c r="Y232" s="14"/>
    </row>
    <row r="233" spans="1:25" ht="15.75" customHeight="1" x14ac:dyDescent="0.25">
      <c r="A233" s="14"/>
      <c r="B233" s="18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4"/>
      <c r="R233" s="14"/>
      <c r="S233" s="14"/>
      <c r="T233" s="14"/>
      <c r="U233" s="14"/>
      <c r="V233" s="14"/>
      <c r="W233" s="14"/>
      <c r="X233" s="14"/>
      <c r="Y233" s="14"/>
    </row>
    <row r="234" spans="1:25" ht="15.75" customHeight="1" x14ac:dyDescent="0.25">
      <c r="A234" s="14"/>
      <c r="B234" s="18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4"/>
      <c r="R234" s="14"/>
      <c r="S234" s="14"/>
      <c r="T234" s="14"/>
      <c r="U234" s="14"/>
      <c r="V234" s="14"/>
      <c r="W234" s="14"/>
      <c r="X234" s="14"/>
      <c r="Y234" s="14"/>
    </row>
    <row r="235" spans="1:25" ht="15.75" customHeight="1" x14ac:dyDescent="0.25">
      <c r="A235" s="14"/>
      <c r="B235" s="18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4"/>
      <c r="R235" s="14"/>
      <c r="S235" s="14"/>
      <c r="T235" s="14"/>
      <c r="U235" s="14"/>
      <c r="V235" s="14"/>
      <c r="W235" s="14"/>
      <c r="X235" s="14"/>
      <c r="Y235" s="14"/>
    </row>
    <row r="236" spans="1:25" ht="15.75" customHeight="1" x14ac:dyDescent="0.25">
      <c r="A236" s="14"/>
      <c r="B236" s="18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4"/>
      <c r="R236" s="14"/>
      <c r="S236" s="14"/>
      <c r="T236" s="14"/>
      <c r="U236" s="14"/>
      <c r="V236" s="14"/>
      <c r="W236" s="14"/>
      <c r="X236" s="14"/>
      <c r="Y236" s="14"/>
    </row>
    <row r="237" spans="1:25" ht="15.75" customHeight="1" x14ac:dyDescent="0.25">
      <c r="A237" s="14"/>
      <c r="B237" s="18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4"/>
      <c r="R237" s="14"/>
      <c r="S237" s="14"/>
      <c r="T237" s="14"/>
      <c r="U237" s="14"/>
      <c r="V237" s="14"/>
      <c r="W237" s="14"/>
      <c r="X237" s="14"/>
      <c r="Y237" s="14"/>
    </row>
    <row r="238" spans="1:25" ht="15.75" customHeight="1" x14ac:dyDescent="0.25">
      <c r="A238" s="14"/>
      <c r="B238" s="18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4"/>
      <c r="R238" s="14"/>
      <c r="S238" s="14"/>
      <c r="T238" s="14"/>
      <c r="U238" s="14"/>
      <c r="V238" s="14"/>
      <c r="W238" s="14"/>
      <c r="X238" s="14"/>
      <c r="Y238" s="14"/>
    </row>
    <row r="239" spans="1:25" ht="15.75" customHeight="1" x14ac:dyDescent="0.25">
      <c r="A239" s="14"/>
      <c r="B239" s="18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4"/>
      <c r="R239" s="14"/>
      <c r="S239" s="14"/>
      <c r="T239" s="14"/>
      <c r="U239" s="14"/>
      <c r="V239" s="14"/>
      <c r="W239" s="14"/>
      <c r="X239" s="14"/>
      <c r="Y239" s="14"/>
    </row>
    <row r="240" spans="1:25" ht="15.75" customHeight="1" x14ac:dyDescent="0.25">
      <c r="A240" s="14"/>
      <c r="B240" s="18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4"/>
      <c r="R240" s="14"/>
      <c r="S240" s="14"/>
      <c r="T240" s="14"/>
      <c r="U240" s="14"/>
      <c r="V240" s="14"/>
      <c r="W240" s="14"/>
      <c r="X240" s="14"/>
      <c r="Y240" s="14"/>
    </row>
    <row r="241" spans="1:25" ht="15.75" customHeight="1" x14ac:dyDescent="0.25">
      <c r="A241" s="14"/>
      <c r="B241" s="18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4"/>
      <c r="R241" s="14"/>
      <c r="S241" s="14"/>
      <c r="T241" s="14"/>
      <c r="U241" s="14"/>
      <c r="V241" s="14"/>
      <c r="W241" s="14"/>
      <c r="X241" s="14"/>
      <c r="Y241" s="14"/>
    </row>
    <row r="242" spans="1:25" ht="15.75" customHeight="1" x14ac:dyDescent="0.25">
      <c r="A242" s="14"/>
      <c r="B242" s="18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4"/>
      <c r="R242" s="14"/>
      <c r="S242" s="14"/>
      <c r="T242" s="14"/>
      <c r="U242" s="14"/>
      <c r="V242" s="14"/>
      <c r="W242" s="14"/>
      <c r="X242" s="14"/>
      <c r="Y242" s="14"/>
    </row>
    <row r="243" spans="1:25" ht="15.75" customHeight="1" x14ac:dyDescent="0.25">
      <c r="A243" s="14"/>
      <c r="B243" s="18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4"/>
      <c r="R243" s="14"/>
      <c r="S243" s="14"/>
      <c r="T243" s="14"/>
      <c r="U243" s="14"/>
      <c r="V243" s="14"/>
      <c r="W243" s="14"/>
      <c r="X243" s="14"/>
      <c r="Y243" s="14"/>
    </row>
    <row r="244" spans="1:25" ht="15.75" customHeight="1" x14ac:dyDescent="0.25">
      <c r="A244" s="14"/>
      <c r="B244" s="18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4"/>
      <c r="R244" s="14"/>
      <c r="S244" s="14"/>
      <c r="T244" s="14"/>
      <c r="U244" s="14"/>
      <c r="V244" s="14"/>
      <c r="W244" s="14"/>
      <c r="X244" s="14"/>
      <c r="Y244" s="14"/>
    </row>
    <row r="245" spans="1:25" ht="15.75" customHeight="1" x14ac:dyDescent="0.25">
      <c r="A245" s="14"/>
      <c r="B245" s="18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4"/>
      <c r="R245" s="14"/>
      <c r="S245" s="14"/>
      <c r="T245" s="14"/>
      <c r="U245" s="14"/>
      <c r="V245" s="14"/>
      <c r="W245" s="14"/>
      <c r="X245" s="14"/>
      <c r="Y245" s="14"/>
    </row>
    <row r="246" spans="1:25" ht="15.75" customHeight="1" x14ac:dyDescent="0.25">
      <c r="A246" s="14"/>
      <c r="B246" s="18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4"/>
      <c r="R246" s="14"/>
      <c r="S246" s="14"/>
      <c r="T246" s="14"/>
      <c r="U246" s="14"/>
      <c r="V246" s="14"/>
      <c r="W246" s="14"/>
      <c r="X246" s="14"/>
      <c r="Y246" s="14"/>
    </row>
    <row r="247" spans="1:25" ht="15.75" customHeight="1" x14ac:dyDescent="0.25">
      <c r="A247" s="14"/>
      <c r="B247" s="18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4"/>
      <c r="R247" s="14"/>
      <c r="S247" s="14"/>
      <c r="T247" s="14"/>
      <c r="U247" s="14"/>
      <c r="V247" s="14"/>
      <c r="W247" s="14"/>
      <c r="X247" s="14"/>
      <c r="Y247" s="14"/>
    </row>
    <row r="248" spans="1:25" ht="15.75" customHeight="1" x14ac:dyDescent="0.25">
      <c r="A248" s="14"/>
      <c r="B248" s="18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4"/>
      <c r="R248" s="14"/>
      <c r="S248" s="14"/>
      <c r="T248" s="14"/>
      <c r="U248" s="14"/>
      <c r="V248" s="14"/>
      <c r="W248" s="14"/>
      <c r="X248" s="14"/>
      <c r="Y248" s="14"/>
    </row>
    <row r="249" spans="1:25" ht="15.75" customHeight="1" x14ac:dyDescent="0.25">
      <c r="A249" s="14"/>
      <c r="B249" s="18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4"/>
      <c r="R249" s="14"/>
      <c r="S249" s="14"/>
      <c r="T249" s="14"/>
      <c r="U249" s="14"/>
      <c r="V249" s="14"/>
      <c r="W249" s="14"/>
      <c r="X249" s="14"/>
      <c r="Y249" s="14"/>
    </row>
    <row r="250" spans="1:25" ht="15.75" customHeight="1" x14ac:dyDescent="0.25">
      <c r="A250" s="14"/>
      <c r="B250" s="18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4"/>
      <c r="R250" s="14"/>
      <c r="S250" s="14"/>
      <c r="T250" s="14"/>
      <c r="U250" s="14"/>
      <c r="V250" s="14"/>
      <c r="W250" s="14"/>
      <c r="X250" s="14"/>
      <c r="Y250" s="14"/>
    </row>
    <row r="251" spans="1:25" ht="15.75" customHeight="1" x14ac:dyDescent="0.25">
      <c r="A251" s="14"/>
      <c r="B251" s="18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4"/>
      <c r="R251" s="14"/>
      <c r="S251" s="14"/>
      <c r="T251" s="14"/>
      <c r="U251" s="14"/>
      <c r="V251" s="14"/>
      <c r="W251" s="14"/>
      <c r="X251" s="14"/>
      <c r="Y251" s="14"/>
    </row>
    <row r="252" spans="1:25" ht="15.75" customHeight="1" x14ac:dyDescent="0.25">
      <c r="A252" s="14"/>
      <c r="B252" s="18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4"/>
      <c r="R252" s="14"/>
      <c r="S252" s="14"/>
      <c r="T252" s="14"/>
      <c r="U252" s="14"/>
      <c r="V252" s="14"/>
      <c r="W252" s="14"/>
      <c r="X252" s="14"/>
      <c r="Y252" s="14"/>
    </row>
    <row r="253" spans="1:25" ht="15.75" customHeight="1" x14ac:dyDescent="0.25">
      <c r="A253" s="14"/>
      <c r="B253" s="18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4"/>
      <c r="R253" s="14"/>
      <c r="S253" s="14"/>
      <c r="T253" s="14"/>
      <c r="U253" s="14"/>
      <c r="V253" s="14"/>
      <c r="W253" s="14"/>
      <c r="X253" s="14"/>
      <c r="Y253" s="14"/>
    </row>
    <row r="254" spans="1:25" ht="15.75" customHeight="1" x14ac:dyDescent="0.25">
      <c r="A254" s="14"/>
      <c r="B254" s="18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4"/>
      <c r="R254" s="14"/>
      <c r="S254" s="14"/>
      <c r="T254" s="14"/>
      <c r="U254" s="14"/>
      <c r="V254" s="14"/>
      <c r="W254" s="14"/>
      <c r="X254" s="14"/>
      <c r="Y254" s="14"/>
    </row>
    <row r="255" spans="1:25" ht="15.75" customHeight="1" x14ac:dyDescent="0.25">
      <c r="A255" s="14"/>
      <c r="B255" s="18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4"/>
      <c r="R255" s="14"/>
      <c r="S255" s="14"/>
      <c r="T255" s="14"/>
      <c r="U255" s="14"/>
      <c r="V255" s="14"/>
      <c r="W255" s="14"/>
      <c r="X255" s="14"/>
      <c r="Y255" s="14"/>
    </row>
    <row r="256" spans="1:25" ht="15.75" customHeight="1" x14ac:dyDescent="0.25">
      <c r="A256" s="14"/>
      <c r="B256" s="18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4"/>
      <c r="R256" s="14"/>
      <c r="S256" s="14"/>
      <c r="T256" s="14"/>
      <c r="U256" s="14"/>
      <c r="V256" s="14"/>
      <c r="W256" s="14"/>
      <c r="X256" s="14"/>
      <c r="Y256" s="14"/>
    </row>
    <row r="257" spans="1:25" ht="15.75" customHeight="1" x14ac:dyDescent="0.25">
      <c r="A257" s="14"/>
      <c r="B257" s="18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4"/>
      <c r="R257" s="14"/>
      <c r="S257" s="14"/>
      <c r="T257" s="14"/>
      <c r="U257" s="14"/>
      <c r="V257" s="14"/>
      <c r="W257" s="14"/>
      <c r="X257" s="14"/>
      <c r="Y257" s="14"/>
    </row>
    <row r="258" spans="1:25" ht="15.75" customHeight="1" x14ac:dyDescent="0.25">
      <c r="A258" s="14"/>
      <c r="B258" s="18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4"/>
      <c r="R258" s="14"/>
      <c r="S258" s="14"/>
      <c r="T258" s="14"/>
      <c r="U258" s="14"/>
      <c r="V258" s="14"/>
      <c r="W258" s="14"/>
      <c r="X258" s="14"/>
      <c r="Y258" s="14"/>
    </row>
    <row r="259" spans="1:25" ht="15.75" customHeight="1" x14ac:dyDescent="0.25">
      <c r="A259" s="14"/>
      <c r="B259" s="18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4"/>
      <c r="R259" s="14"/>
      <c r="S259" s="14"/>
      <c r="T259" s="14"/>
      <c r="U259" s="14"/>
      <c r="V259" s="14"/>
      <c r="W259" s="14"/>
      <c r="X259" s="14"/>
      <c r="Y259" s="14"/>
    </row>
    <row r="260" spans="1:25" ht="15.75" customHeight="1" x14ac:dyDescent="0.25">
      <c r="A260" s="14"/>
      <c r="B260" s="18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4"/>
      <c r="R260" s="14"/>
      <c r="S260" s="14"/>
      <c r="T260" s="14"/>
      <c r="U260" s="14"/>
      <c r="V260" s="14"/>
      <c r="W260" s="14"/>
      <c r="X260" s="14"/>
      <c r="Y260" s="14"/>
    </row>
    <row r="261" spans="1:25" ht="15.75" customHeight="1" x14ac:dyDescent="0.25">
      <c r="A261" s="14"/>
      <c r="B261" s="18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4"/>
      <c r="R261" s="14"/>
      <c r="S261" s="14"/>
      <c r="T261" s="14"/>
      <c r="U261" s="14"/>
      <c r="V261" s="14"/>
      <c r="W261" s="14"/>
      <c r="X261" s="14"/>
      <c r="Y261" s="14"/>
    </row>
    <row r="262" spans="1:25" ht="15.75" customHeight="1" x14ac:dyDescent="0.25">
      <c r="A262" s="14"/>
      <c r="B262" s="18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4"/>
      <c r="R262" s="14"/>
      <c r="S262" s="14"/>
      <c r="T262" s="14"/>
      <c r="U262" s="14"/>
      <c r="V262" s="14"/>
      <c r="W262" s="14"/>
      <c r="X262" s="14"/>
      <c r="Y262" s="14"/>
    </row>
    <row r="263" spans="1:25" ht="15.75" customHeight="1" x14ac:dyDescent="0.25">
      <c r="A263" s="14"/>
      <c r="B263" s="18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4"/>
      <c r="R263" s="14"/>
      <c r="S263" s="14"/>
      <c r="T263" s="14"/>
      <c r="U263" s="14"/>
      <c r="V263" s="14"/>
      <c r="W263" s="14"/>
      <c r="X263" s="14"/>
      <c r="Y263" s="14"/>
    </row>
    <row r="264" spans="1:25" ht="15.75" customHeight="1" x14ac:dyDescent="0.25">
      <c r="A264" s="14"/>
      <c r="B264" s="18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4"/>
      <c r="R264" s="14"/>
      <c r="S264" s="14"/>
      <c r="T264" s="14"/>
      <c r="U264" s="14"/>
      <c r="V264" s="14"/>
      <c r="W264" s="14"/>
      <c r="X264" s="14"/>
      <c r="Y264" s="14"/>
    </row>
    <row r="265" spans="1:25" ht="15.75" customHeight="1" x14ac:dyDescent="0.25">
      <c r="A265" s="14"/>
      <c r="B265" s="18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4"/>
      <c r="R265" s="14"/>
      <c r="S265" s="14"/>
      <c r="T265" s="14"/>
      <c r="U265" s="14"/>
      <c r="V265" s="14"/>
      <c r="W265" s="14"/>
      <c r="X265" s="14"/>
      <c r="Y265" s="14"/>
    </row>
    <row r="266" spans="1:25" ht="15.75" customHeight="1" x14ac:dyDescent="0.25">
      <c r="A266" s="14"/>
      <c r="B266" s="18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4"/>
      <c r="R266" s="14"/>
      <c r="S266" s="14"/>
      <c r="T266" s="14"/>
      <c r="U266" s="14"/>
      <c r="V266" s="14"/>
      <c r="W266" s="14"/>
      <c r="X266" s="14"/>
      <c r="Y266" s="14"/>
    </row>
    <row r="267" spans="1:25" ht="15.75" customHeight="1" x14ac:dyDescent="0.25">
      <c r="A267" s="14"/>
      <c r="B267" s="18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4"/>
      <c r="R267" s="14"/>
      <c r="S267" s="14"/>
      <c r="T267" s="14"/>
      <c r="U267" s="14"/>
      <c r="V267" s="14"/>
      <c r="W267" s="14"/>
      <c r="X267" s="14"/>
      <c r="Y267" s="14"/>
    </row>
    <row r="268" spans="1:25" ht="15.75" customHeight="1" x14ac:dyDescent="0.25">
      <c r="A268" s="14"/>
      <c r="B268" s="18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4"/>
      <c r="R268" s="14"/>
      <c r="S268" s="14"/>
      <c r="T268" s="14"/>
      <c r="U268" s="14"/>
      <c r="V268" s="14"/>
      <c r="W268" s="14"/>
      <c r="X268" s="14"/>
      <c r="Y268" s="14"/>
    </row>
    <row r="269" spans="1:25" ht="15.75" customHeight="1" x14ac:dyDescent="0.25">
      <c r="A269" s="14"/>
      <c r="B269" s="18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4"/>
      <c r="R269" s="14"/>
      <c r="S269" s="14"/>
      <c r="T269" s="14"/>
      <c r="U269" s="14"/>
      <c r="V269" s="14"/>
      <c r="W269" s="14"/>
      <c r="X269" s="14"/>
      <c r="Y269" s="14"/>
    </row>
    <row r="270" spans="1:25" ht="15.75" customHeight="1" x14ac:dyDescent="0.25">
      <c r="A270" s="14"/>
      <c r="B270" s="18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4"/>
      <c r="R270" s="14"/>
      <c r="S270" s="14"/>
      <c r="T270" s="14"/>
      <c r="U270" s="14"/>
      <c r="V270" s="14"/>
      <c r="W270" s="14"/>
      <c r="X270" s="14"/>
      <c r="Y270" s="14"/>
    </row>
    <row r="271" spans="1:25" ht="15.75" customHeight="1" x14ac:dyDescent="0.25">
      <c r="A271" s="14"/>
      <c r="B271" s="18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4"/>
      <c r="R271" s="14"/>
      <c r="S271" s="14"/>
      <c r="T271" s="14"/>
      <c r="U271" s="14"/>
      <c r="V271" s="14"/>
      <c r="W271" s="14"/>
      <c r="X271" s="14"/>
      <c r="Y271" s="14"/>
    </row>
    <row r="272" spans="1:25" ht="15.75" customHeight="1" x14ac:dyDescent="0.25">
      <c r="A272" s="14"/>
      <c r="B272" s="18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4"/>
      <c r="R272" s="14"/>
      <c r="S272" s="14"/>
      <c r="T272" s="14"/>
      <c r="U272" s="14"/>
      <c r="V272" s="14"/>
      <c r="W272" s="14"/>
      <c r="X272" s="14"/>
      <c r="Y272" s="14"/>
    </row>
    <row r="273" spans="1:25" ht="15.75" customHeight="1" x14ac:dyDescent="0.25">
      <c r="A273" s="14"/>
      <c r="B273" s="18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4"/>
      <c r="R273" s="14"/>
      <c r="S273" s="14"/>
      <c r="T273" s="14"/>
      <c r="U273" s="14"/>
      <c r="V273" s="14"/>
      <c r="W273" s="14"/>
      <c r="X273" s="14"/>
      <c r="Y273" s="14"/>
    </row>
    <row r="274" spans="1:25" ht="15.75" customHeight="1" x14ac:dyDescent="0.25">
      <c r="A274" s="14"/>
      <c r="B274" s="18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4"/>
      <c r="R274" s="14"/>
      <c r="S274" s="14"/>
      <c r="T274" s="14"/>
      <c r="U274" s="14"/>
      <c r="V274" s="14"/>
      <c r="W274" s="14"/>
      <c r="X274" s="14"/>
      <c r="Y274" s="14"/>
    </row>
    <row r="275" spans="1:25" ht="15.75" customHeight="1" x14ac:dyDescent="0.25">
      <c r="A275" s="14"/>
      <c r="B275" s="18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4"/>
      <c r="R275" s="14"/>
      <c r="S275" s="14"/>
      <c r="T275" s="14"/>
      <c r="U275" s="14"/>
      <c r="V275" s="14"/>
      <c r="W275" s="14"/>
      <c r="X275" s="14"/>
      <c r="Y275" s="14"/>
    </row>
    <row r="276" spans="1:25" ht="15.75" customHeight="1" x14ac:dyDescent="0.25">
      <c r="A276" s="14"/>
      <c r="B276" s="18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4"/>
      <c r="R276" s="14"/>
      <c r="S276" s="14"/>
      <c r="T276" s="14"/>
      <c r="U276" s="14"/>
      <c r="V276" s="14"/>
      <c r="W276" s="14"/>
      <c r="X276" s="14"/>
      <c r="Y276" s="14"/>
    </row>
    <row r="277" spans="1:25" ht="15.75" customHeight="1" x14ac:dyDescent="0.25">
      <c r="A277" s="14"/>
      <c r="B277" s="18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4"/>
      <c r="R277" s="14"/>
      <c r="S277" s="14"/>
      <c r="T277" s="14"/>
      <c r="U277" s="14"/>
      <c r="V277" s="14"/>
      <c r="W277" s="14"/>
      <c r="X277" s="14"/>
      <c r="Y277" s="14"/>
    </row>
    <row r="278" spans="1:25" ht="15.75" customHeight="1" x14ac:dyDescent="0.25">
      <c r="A278" s="14"/>
      <c r="B278" s="18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4"/>
      <c r="R278" s="14"/>
      <c r="S278" s="14"/>
      <c r="T278" s="14"/>
      <c r="U278" s="14"/>
      <c r="V278" s="14"/>
      <c r="W278" s="14"/>
      <c r="X278" s="14"/>
      <c r="Y278" s="14"/>
    </row>
    <row r="279" spans="1:25" ht="15.75" customHeight="1" x14ac:dyDescent="0.25">
      <c r="A279" s="14"/>
      <c r="B279" s="18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4"/>
      <c r="R279" s="14"/>
      <c r="S279" s="14"/>
      <c r="T279" s="14"/>
      <c r="U279" s="14"/>
      <c r="V279" s="14"/>
      <c r="W279" s="14"/>
      <c r="X279" s="14"/>
      <c r="Y279" s="14"/>
    </row>
    <row r="280" spans="1:25" ht="15.75" customHeight="1" x14ac:dyDescent="0.25">
      <c r="A280" s="14"/>
      <c r="B280" s="18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4"/>
      <c r="R280" s="14"/>
      <c r="S280" s="14"/>
      <c r="T280" s="14"/>
      <c r="U280" s="14"/>
      <c r="V280" s="14"/>
      <c r="W280" s="14"/>
      <c r="X280" s="14"/>
      <c r="Y280" s="14"/>
    </row>
    <row r="281" spans="1:25" ht="15.75" customHeight="1" x14ac:dyDescent="0.25">
      <c r="A281" s="14"/>
      <c r="B281" s="18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4"/>
      <c r="R281" s="14"/>
      <c r="S281" s="14"/>
      <c r="T281" s="14"/>
      <c r="U281" s="14"/>
      <c r="V281" s="14"/>
      <c r="W281" s="14"/>
      <c r="X281" s="14"/>
      <c r="Y281" s="14"/>
    </row>
    <row r="282" spans="1:25" ht="15.75" customHeight="1" x14ac:dyDescent="0.25">
      <c r="A282" s="14"/>
      <c r="B282" s="18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4"/>
      <c r="R282" s="14"/>
      <c r="S282" s="14"/>
      <c r="T282" s="14"/>
      <c r="U282" s="14"/>
      <c r="V282" s="14"/>
      <c r="W282" s="14"/>
      <c r="X282" s="14"/>
      <c r="Y282" s="14"/>
    </row>
    <row r="283" spans="1:25" ht="15.75" customHeight="1" x14ac:dyDescent="0.25">
      <c r="A283" s="14"/>
      <c r="B283" s="18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4"/>
      <c r="R283" s="14"/>
      <c r="S283" s="14"/>
      <c r="T283" s="14"/>
      <c r="U283" s="14"/>
      <c r="V283" s="14"/>
      <c r="W283" s="14"/>
      <c r="X283" s="14"/>
      <c r="Y283" s="14"/>
    </row>
    <row r="284" spans="1:25" ht="15.75" customHeight="1" x14ac:dyDescent="0.25">
      <c r="A284" s="14"/>
      <c r="B284" s="18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4"/>
      <c r="R284" s="14"/>
      <c r="S284" s="14"/>
      <c r="T284" s="14"/>
      <c r="U284" s="14"/>
      <c r="V284" s="14"/>
      <c r="W284" s="14"/>
      <c r="X284" s="14"/>
      <c r="Y284" s="14"/>
    </row>
    <row r="285" spans="1:25" ht="15.75" customHeight="1" x14ac:dyDescent="0.25">
      <c r="A285" s="14"/>
      <c r="B285" s="18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4"/>
      <c r="R285" s="14"/>
      <c r="S285" s="14"/>
      <c r="T285" s="14"/>
      <c r="U285" s="14"/>
      <c r="V285" s="14"/>
      <c r="W285" s="14"/>
      <c r="X285" s="14"/>
      <c r="Y285" s="14"/>
    </row>
    <row r="286" spans="1:25" ht="15.75" customHeight="1" x14ac:dyDescent="0.25">
      <c r="A286" s="14"/>
      <c r="B286" s="18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4"/>
      <c r="R286" s="14"/>
      <c r="S286" s="14"/>
      <c r="T286" s="14"/>
      <c r="U286" s="14"/>
      <c r="V286" s="14"/>
      <c r="W286" s="14"/>
      <c r="X286" s="14"/>
      <c r="Y286" s="14"/>
    </row>
    <row r="287" spans="1:25" ht="15.75" customHeight="1" x14ac:dyDescent="0.25">
      <c r="A287" s="14"/>
      <c r="B287" s="18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4"/>
      <c r="R287" s="14"/>
      <c r="S287" s="14"/>
      <c r="T287" s="14"/>
      <c r="U287" s="14"/>
      <c r="V287" s="14"/>
      <c r="W287" s="14"/>
      <c r="X287" s="14"/>
      <c r="Y287" s="14"/>
    </row>
    <row r="288" spans="1:25" ht="15.75" customHeight="1" x14ac:dyDescent="0.25">
      <c r="A288" s="14"/>
      <c r="B288" s="18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4"/>
      <c r="R288" s="14"/>
      <c r="S288" s="14"/>
      <c r="T288" s="14"/>
      <c r="U288" s="14"/>
      <c r="V288" s="14"/>
      <c r="W288" s="14"/>
      <c r="X288" s="14"/>
      <c r="Y288" s="14"/>
    </row>
    <row r="289" spans="1:25" ht="15.75" customHeight="1" x14ac:dyDescent="0.25">
      <c r="A289" s="14"/>
      <c r="B289" s="18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4"/>
      <c r="R289" s="14"/>
      <c r="S289" s="14"/>
      <c r="T289" s="14"/>
      <c r="U289" s="14"/>
      <c r="V289" s="14"/>
      <c r="W289" s="14"/>
      <c r="X289" s="14"/>
      <c r="Y289" s="14"/>
    </row>
    <row r="290" spans="1:25" ht="15.75" customHeight="1" x14ac:dyDescent="0.25">
      <c r="A290" s="14"/>
      <c r="B290" s="18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4"/>
      <c r="R290" s="14"/>
      <c r="S290" s="14"/>
      <c r="T290" s="14"/>
      <c r="U290" s="14"/>
      <c r="V290" s="14"/>
      <c r="W290" s="14"/>
      <c r="X290" s="14"/>
      <c r="Y290" s="14"/>
    </row>
    <row r="291" spans="1:25" ht="15.75" customHeight="1" x14ac:dyDescent="0.25">
      <c r="A291" s="14"/>
      <c r="B291" s="18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4"/>
      <c r="R291" s="14"/>
      <c r="S291" s="14"/>
      <c r="T291" s="14"/>
      <c r="U291" s="14"/>
      <c r="V291" s="14"/>
      <c r="W291" s="14"/>
      <c r="X291" s="14"/>
      <c r="Y291" s="14"/>
    </row>
    <row r="292" spans="1:25" ht="15.75" customHeight="1" x14ac:dyDescent="0.25">
      <c r="A292" s="14"/>
      <c r="B292" s="18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4"/>
      <c r="R292" s="14"/>
      <c r="S292" s="14"/>
      <c r="T292" s="14"/>
      <c r="U292" s="14"/>
      <c r="V292" s="14"/>
      <c r="W292" s="14"/>
      <c r="X292" s="14"/>
      <c r="Y292" s="14"/>
    </row>
    <row r="293" spans="1:25" ht="15.75" customHeight="1" x14ac:dyDescent="0.25">
      <c r="A293" s="14"/>
      <c r="B293" s="18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4"/>
      <c r="R293" s="14"/>
      <c r="S293" s="14"/>
      <c r="T293" s="14"/>
      <c r="U293" s="14"/>
      <c r="V293" s="14"/>
      <c r="W293" s="14"/>
      <c r="X293" s="14"/>
      <c r="Y293" s="14"/>
    </row>
    <row r="294" spans="1:25" ht="15.75" customHeight="1" x14ac:dyDescent="0.25">
      <c r="A294" s="14"/>
      <c r="B294" s="18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4"/>
      <c r="R294" s="14"/>
      <c r="S294" s="14"/>
      <c r="T294" s="14"/>
      <c r="U294" s="14"/>
      <c r="V294" s="14"/>
      <c r="W294" s="14"/>
      <c r="X294" s="14"/>
      <c r="Y294" s="14"/>
    </row>
    <row r="295" spans="1:25" ht="15.75" customHeight="1" x14ac:dyDescent="0.25">
      <c r="A295" s="14"/>
      <c r="B295" s="18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4"/>
      <c r="R295" s="14"/>
      <c r="S295" s="14"/>
      <c r="T295" s="14"/>
      <c r="U295" s="14"/>
      <c r="V295" s="14"/>
      <c r="W295" s="14"/>
      <c r="X295" s="14"/>
      <c r="Y295" s="14"/>
    </row>
    <row r="296" spans="1:25" ht="15.75" customHeight="1" x14ac:dyDescent="0.25">
      <c r="A296" s="14"/>
      <c r="B296" s="18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4"/>
      <c r="R296" s="14"/>
      <c r="S296" s="14"/>
      <c r="T296" s="14"/>
      <c r="U296" s="14"/>
      <c r="V296" s="14"/>
      <c r="W296" s="14"/>
      <c r="X296" s="14"/>
      <c r="Y296" s="14"/>
    </row>
    <row r="297" spans="1:25" ht="15.75" customHeight="1" x14ac:dyDescent="0.25">
      <c r="A297" s="14"/>
      <c r="B297" s="18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4"/>
      <c r="R297" s="14"/>
      <c r="S297" s="14"/>
      <c r="T297" s="14"/>
      <c r="U297" s="14"/>
      <c r="V297" s="14"/>
      <c r="W297" s="14"/>
      <c r="X297" s="14"/>
      <c r="Y297" s="14"/>
    </row>
    <row r="298" spans="1:25" ht="15.75" customHeight="1" x14ac:dyDescent="0.25">
      <c r="A298" s="14"/>
      <c r="B298" s="18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4"/>
      <c r="R298" s="14"/>
      <c r="S298" s="14"/>
      <c r="T298" s="14"/>
      <c r="U298" s="14"/>
      <c r="V298" s="14"/>
      <c r="W298" s="14"/>
      <c r="X298" s="14"/>
      <c r="Y298" s="14"/>
    </row>
    <row r="299" spans="1:25" ht="15.75" customHeight="1" x14ac:dyDescent="0.25">
      <c r="A299" s="14"/>
      <c r="B299" s="18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4"/>
      <c r="R299" s="14"/>
      <c r="S299" s="14"/>
      <c r="T299" s="14"/>
      <c r="U299" s="14"/>
      <c r="V299" s="14"/>
      <c r="W299" s="14"/>
      <c r="X299" s="14"/>
      <c r="Y299" s="14"/>
    </row>
    <row r="300" spans="1:25" ht="15.75" customHeight="1" x14ac:dyDescent="0.25">
      <c r="A300" s="14"/>
      <c r="B300" s="18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4"/>
      <c r="R300" s="14"/>
      <c r="S300" s="14"/>
      <c r="T300" s="14"/>
      <c r="U300" s="14"/>
      <c r="V300" s="14"/>
      <c r="W300" s="14"/>
      <c r="X300" s="14"/>
      <c r="Y300" s="14"/>
    </row>
    <row r="301" spans="1:25" ht="15.75" customHeight="1" x14ac:dyDescent="0.25">
      <c r="A301" s="14"/>
      <c r="B301" s="18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4"/>
      <c r="R301" s="14"/>
      <c r="S301" s="14"/>
      <c r="T301" s="14"/>
      <c r="U301" s="14"/>
      <c r="V301" s="14"/>
      <c r="W301" s="14"/>
      <c r="X301" s="14"/>
      <c r="Y301" s="14"/>
    </row>
    <row r="302" spans="1:25" ht="15.75" customHeight="1" x14ac:dyDescent="0.25">
      <c r="A302" s="14"/>
      <c r="B302" s="18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4"/>
      <c r="R302" s="14"/>
      <c r="S302" s="14"/>
      <c r="T302" s="14"/>
      <c r="U302" s="14"/>
      <c r="V302" s="14"/>
      <c r="W302" s="14"/>
      <c r="X302" s="14"/>
      <c r="Y302" s="14"/>
    </row>
    <row r="303" spans="1:25" ht="15.75" customHeight="1" x14ac:dyDescent="0.25">
      <c r="A303" s="14"/>
      <c r="B303" s="18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4"/>
      <c r="R303" s="14"/>
      <c r="S303" s="14"/>
      <c r="T303" s="14"/>
      <c r="U303" s="14"/>
      <c r="V303" s="14"/>
      <c r="W303" s="14"/>
      <c r="X303" s="14"/>
      <c r="Y303" s="14"/>
    </row>
    <row r="304" spans="1:25" ht="15.75" customHeight="1" x14ac:dyDescent="0.25">
      <c r="A304" s="14"/>
      <c r="B304" s="18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4"/>
      <c r="R304" s="14"/>
      <c r="S304" s="14"/>
      <c r="T304" s="14"/>
      <c r="U304" s="14"/>
      <c r="V304" s="14"/>
      <c r="W304" s="14"/>
      <c r="X304" s="14"/>
      <c r="Y304" s="14"/>
    </row>
    <row r="305" spans="1:25" ht="15.75" customHeight="1" x14ac:dyDescent="0.25">
      <c r="A305" s="14"/>
      <c r="B305" s="18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4"/>
      <c r="R305" s="14"/>
      <c r="S305" s="14"/>
      <c r="T305" s="14"/>
      <c r="U305" s="14"/>
      <c r="V305" s="14"/>
      <c r="W305" s="14"/>
      <c r="X305" s="14"/>
      <c r="Y305" s="14"/>
    </row>
    <row r="306" spans="1:25" ht="15.75" customHeight="1" x14ac:dyDescent="0.25">
      <c r="A306" s="14"/>
      <c r="B306" s="18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4"/>
      <c r="R306" s="14"/>
      <c r="S306" s="14"/>
      <c r="T306" s="14"/>
      <c r="U306" s="14"/>
      <c r="V306" s="14"/>
      <c r="W306" s="14"/>
      <c r="X306" s="14"/>
      <c r="Y306" s="14"/>
    </row>
    <row r="307" spans="1:25" ht="15.75" customHeight="1" x14ac:dyDescent="0.25">
      <c r="A307" s="14"/>
      <c r="B307" s="18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4"/>
      <c r="R307" s="14"/>
      <c r="S307" s="14"/>
      <c r="T307" s="14"/>
      <c r="U307" s="14"/>
      <c r="V307" s="14"/>
      <c r="W307" s="14"/>
      <c r="X307" s="14"/>
      <c r="Y307" s="14"/>
    </row>
    <row r="308" spans="1:25" ht="15.75" customHeight="1" x14ac:dyDescent="0.25">
      <c r="A308" s="14"/>
      <c r="B308" s="18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4"/>
      <c r="R308" s="14"/>
      <c r="S308" s="14"/>
      <c r="T308" s="14"/>
      <c r="U308" s="14"/>
      <c r="V308" s="14"/>
      <c r="W308" s="14"/>
      <c r="X308" s="14"/>
      <c r="Y308" s="14"/>
    </row>
    <row r="309" spans="1:25" ht="15.75" customHeight="1" x14ac:dyDescent="0.25">
      <c r="A309" s="14"/>
      <c r="B309" s="18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4"/>
      <c r="R309" s="14"/>
      <c r="S309" s="14"/>
      <c r="T309" s="14"/>
      <c r="U309" s="14"/>
      <c r="V309" s="14"/>
      <c r="W309" s="14"/>
      <c r="X309" s="14"/>
      <c r="Y309" s="14"/>
    </row>
    <row r="310" spans="1:25" ht="15.75" customHeight="1" x14ac:dyDescent="0.25">
      <c r="A310" s="14"/>
      <c r="B310" s="18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4"/>
      <c r="R310" s="14"/>
      <c r="S310" s="14"/>
      <c r="T310" s="14"/>
      <c r="U310" s="14"/>
      <c r="V310" s="14"/>
      <c r="W310" s="14"/>
      <c r="X310" s="14"/>
      <c r="Y310" s="14"/>
    </row>
    <row r="311" spans="1:25" ht="15.75" customHeight="1" x14ac:dyDescent="0.25">
      <c r="A311" s="14"/>
      <c r="B311" s="18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4"/>
      <c r="R311" s="14"/>
      <c r="S311" s="14"/>
      <c r="T311" s="14"/>
      <c r="U311" s="14"/>
      <c r="V311" s="14"/>
      <c r="W311" s="14"/>
      <c r="X311" s="14"/>
      <c r="Y311" s="14"/>
    </row>
    <row r="312" spans="1:25" ht="15.75" customHeight="1" x14ac:dyDescent="0.25">
      <c r="A312" s="14"/>
      <c r="B312" s="18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4"/>
      <c r="R312" s="14"/>
      <c r="S312" s="14"/>
      <c r="T312" s="14"/>
      <c r="U312" s="14"/>
      <c r="V312" s="14"/>
      <c r="W312" s="14"/>
      <c r="X312" s="14"/>
      <c r="Y312" s="14"/>
    </row>
    <row r="313" spans="1:25" ht="15.75" customHeight="1" x14ac:dyDescent="0.25">
      <c r="A313" s="14"/>
      <c r="B313" s="18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4"/>
      <c r="R313" s="14"/>
      <c r="S313" s="14"/>
      <c r="T313" s="14"/>
      <c r="U313" s="14"/>
      <c r="V313" s="14"/>
      <c r="W313" s="14"/>
      <c r="X313" s="14"/>
      <c r="Y313" s="14"/>
    </row>
    <row r="314" spans="1:25" ht="15.75" customHeight="1" x14ac:dyDescent="0.25">
      <c r="A314" s="14"/>
      <c r="B314" s="18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4"/>
      <c r="R314" s="14"/>
      <c r="S314" s="14"/>
      <c r="T314" s="14"/>
      <c r="U314" s="14"/>
      <c r="V314" s="14"/>
      <c r="W314" s="14"/>
      <c r="X314" s="14"/>
      <c r="Y314" s="14"/>
    </row>
    <row r="315" spans="1:25" ht="15.75" customHeight="1" x14ac:dyDescent="0.25">
      <c r="A315" s="14"/>
      <c r="B315" s="18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4"/>
      <c r="R315" s="14"/>
      <c r="S315" s="14"/>
      <c r="T315" s="14"/>
      <c r="U315" s="14"/>
      <c r="V315" s="14"/>
      <c r="W315" s="14"/>
      <c r="X315" s="14"/>
      <c r="Y315" s="14"/>
    </row>
    <row r="316" spans="1:25" ht="15.75" customHeight="1" x14ac:dyDescent="0.25">
      <c r="A316" s="14"/>
      <c r="B316" s="18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4"/>
      <c r="R316" s="14"/>
      <c r="S316" s="14"/>
      <c r="T316" s="14"/>
      <c r="U316" s="14"/>
      <c r="V316" s="14"/>
      <c r="W316" s="14"/>
      <c r="X316" s="14"/>
      <c r="Y316" s="14"/>
    </row>
    <row r="317" spans="1:25" ht="15.75" customHeight="1" x14ac:dyDescent="0.25">
      <c r="A317" s="14"/>
      <c r="B317" s="18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4"/>
      <c r="R317" s="14"/>
      <c r="S317" s="14"/>
      <c r="T317" s="14"/>
      <c r="U317" s="14"/>
      <c r="V317" s="14"/>
      <c r="W317" s="14"/>
      <c r="X317" s="14"/>
      <c r="Y317" s="14"/>
    </row>
    <row r="318" spans="1:25" ht="15.75" customHeight="1" x14ac:dyDescent="0.25">
      <c r="A318" s="14"/>
      <c r="B318" s="18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4"/>
      <c r="R318" s="14"/>
      <c r="S318" s="14"/>
      <c r="T318" s="14"/>
      <c r="U318" s="14"/>
      <c r="V318" s="14"/>
      <c r="W318" s="14"/>
      <c r="X318" s="14"/>
      <c r="Y318" s="14"/>
    </row>
    <row r="319" spans="1:25" ht="15.75" customHeight="1" x14ac:dyDescent="0.25">
      <c r="A319" s="14"/>
      <c r="B319" s="18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4"/>
      <c r="R319" s="14"/>
      <c r="S319" s="14"/>
      <c r="T319" s="14"/>
      <c r="U319" s="14"/>
      <c r="V319" s="14"/>
      <c r="W319" s="14"/>
      <c r="X319" s="14"/>
      <c r="Y319" s="14"/>
    </row>
    <row r="320" spans="1:25" ht="15.75" customHeight="1" x14ac:dyDescent="0.25">
      <c r="A320" s="14"/>
      <c r="B320" s="18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4"/>
      <c r="R320" s="14"/>
      <c r="S320" s="14"/>
      <c r="T320" s="14"/>
      <c r="U320" s="14"/>
      <c r="V320" s="14"/>
      <c r="W320" s="14"/>
      <c r="X320" s="14"/>
      <c r="Y320" s="14"/>
    </row>
    <row r="321" spans="1:25" ht="15.75" customHeight="1" x14ac:dyDescent="0.25">
      <c r="A321" s="14"/>
      <c r="B321" s="18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4"/>
      <c r="R321" s="14"/>
      <c r="S321" s="14"/>
      <c r="T321" s="14"/>
      <c r="U321" s="14"/>
      <c r="V321" s="14"/>
      <c r="W321" s="14"/>
      <c r="X321" s="14"/>
      <c r="Y321" s="14"/>
    </row>
    <row r="322" spans="1:25" ht="15.75" customHeight="1" x14ac:dyDescent="0.25">
      <c r="A322" s="14"/>
      <c r="B322" s="18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4"/>
      <c r="R322" s="14"/>
      <c r="S322" s="14"/>
      <c r="T322" s="14"/>
      <c r="U322" s="14"/>
      <c r="V322" s="14"/>
      <c r="W322" s="14"/>
      <c r="X322" s="14"/>
      <c r="Y322" s="14"/>
    </row>
    <row r="323" spans="1:25" ht="15.75" customHeight="1" x14ac:dyDescent="0.25">
      <c r="A323" s="14"/>
      <c r="B323" s="18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4"/>
      <c r="R323" s="14"/>
      <c r="S323" s="14"/>
      <c r="T323" s="14"/>
      <c r="U323" s="14"/>
      <c r="V323" s="14"/>
      <c r="W323" s="14"/>
      <c r="X323" s="14"/>
      <c r="Y323" s="14"/>
    </row>
    <row r="324" spans="1:25" ht="15.75" customHeight="1" x14ac:dyDescent="0.25">
      <c r="A324" s="14"/>
      <c r="B324" s="18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4"/>
      <c r="R324" s="14"/>
      <c r="S324" s="14"/>
      <c r="T324" s="14"/>
      <c r="U324" s="14"/>
      <c r="V324" s="14"/>
      <c r="W324" s="14"/>
      <c r="X324" s="14"/>
      <c r="Y324" s="14"/>
    </row>
    <row r="325" spans="1:25" ht="15.75" customHeight="1" x14ac:dyDescent="0.25">
      <c r="A325" s="14"/>
      <c r="B325" s="18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4"/>
      <c r="R325" s="14"/>
      <c r="S325" s="14"/>
      <c r="T325" s="14"/>
      <c r="U325" s="14"/>
      <c r="V325" s="14"/>
      <c r="W325" s="14"/>
      <c r="X325" s="14"/>
      <c r="Y325" s="14"/>
    </row>
    <row r="326" spans="1:25" ht="15.75" customHeight="1" x14ac:dyDescent="0.25">
      <c r="A326" s="14"/>
      <c r="B326" s="18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4"/>
      <c r="R326" s="14"/>
      <c r="S326" s="14"/>
      <c r="T326" s="14"/>
      <c r="U326" s="14"/>
      <c r="V326" s="14"/>
      <c r="W326" s="14"/>
      <c r="X326" s="14"/>
      <c r="Y326" s="14"/>
    </row>
    <row r="327" spans="1:25" ht="15.75" customHeight="1" x14ac:dyDescent="0.25">
      <c r="A327" s="14"/>
      <c r="B327" s="18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4"/>
      <c r="R327" s="14"/>
      <c r="S327" s="14"/>
      <c r="T327" s="14"/>
      <c r="U327" s="14"/>
      <c r="V327" s="14"/>
      <c r="W327" s="14"/>
      <c r="X327" s="14"/>
      <c r="Y327" s="14"/>
    </row>
    <row r="328" spans="1:25" ht="15.75" customHeight="1" x14ac:dyDescent="0.25">
      <c r="A328" s="14"/>
      <c r="B328" s="18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4"/>
      <c r="R328" s="14"/>
      <c r="S328" s="14"/>
      <c r="T328" s="14"/>
      <c r="U328" s="14"/>
      <c r="V328" s="14"/>
      <c r="W328" s="14"/>
      <c r="X328" s="14"/>
      <c r="Y328" s="14"/>
    </row>
    <row r="329" spans="1:25" ht="15.75" customHeight="1" x14ac:dyDescent="0.25">
      <c r="A329" s="14"/>
      <c r="B329" s="18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4"/>
      <c r="R329" s="14"/>
      <c r="S329" s="14"/>
      <c r="T329" s="14"/>
      <c r="U329" s="14"/>
      <c r="V329" s="14"/>
      <c r="W329" s="14"/>
      <c r="X329" s="14"/>
      <c r="Y329" s="14"/>
    </row>
    <row r="330" spans="1:25" ht="15.75" customHeight="1" x14ac:dyDescent="0.25">
      <c r="A330" s="14"/>
      <c r="B330" s="18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4"/>
      <c r="R330" s="14"/>
      <c r="S330" s="14"/>
      <c r="T330" s="14"/>
      <c r="U330" s="14"/>
      <c r="V330" s="14"/>
      <c r="W330" s="14"/>
      <c r="X330" s="14"/>
      <c r="Y330" s="14"/>
    </row>
    <row r="331" spans="1:25" ht="15.75" customHeight="1" x14ac:dyDescent="0.25">
      <c r="A331" s="14"/>
      <c r="B331" s="18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4"/>
      <c r="R331" s="14"/>
      <c r="S331" s="14"/>
      <c r="T331" s="14"/>
      <c r="U331" s="14"/>
      <c r="V331" s="14"/>
      <c r="W331" s="14"/>
      <c r="X331" s="14"/>
      <c r="Y331" s="14"/>
    </row>
    <row r="332" spans="1:25" ht="15.75" customHeight="1" x14ac:dyDescent="0.25">
      <c r="A332" s="14"/>
      <c r="B332" s="18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4"/>
      <c r="R332" s="14"/>
      <c r="S332" s="14"/>
      <c r="T332" s="14"/>
      <c r="U332" s="14"/>
      <c r="V332" s="14"/>
      <c r="W332" s="14"/>
      <c r="X332" s="14"/>
      <c r="Y332" s="14"/>
    </row>
    <row r="333" spans="1:25" ht="15.75" customHeight="1" x14ac:dyDescent="0.25">
      <c r="A333" s="14"/>
      <c r="B333" s="18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4"/>
      <c r="R333" s="14"/>
      <c r="S333" s="14"/>
      <c r="T333" s="14"/>
      <c r="U333" s="14"/>
      <c r="V333" s="14"/>
      <c r="W333" s="14"/>
      <c r="X333" s="14"/>
      <c r="Y333" s="14"/>
    </row>
    <row r="334" spans="1:25" ht="15.75" customHeight="1" x14ac:dyDescent="0.25">
      <c r="A334" s="14"/>
      <c r="B334" s="18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4"/>
      <c r="R334" s="14"/>
      <c r="S334" s="14"/>
      <c r="T334" s="14"/>
      <c r="U334" s="14"/>
      <c r="V334" s="14"/>
      <c r="W334" s="14"/>
      <c r="X334" s="14"/>
      <c r="Y334" s="14"/>
    </row>
    <row r="335" spans="1:25" ht="15.75" customHeight="1" x14ac:dyDescent="0.25">
      <c r="A335" s="14"/>
      <c r="B335" s="18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4"/>
      <c r="R335" s="14"/>
      <c r="S335" s="14"/>
      <c r="T335" s="14"/>
      <c r="U335" s="14"/>
      <c r="V335" s="14"/>
      <c r="W335" s="14"/>
      <c r="X335" s="14"/>
      <c r="Y335" s="14"/>
    </row>
    <row r="336" spans="1:25" ht="15.75" customHeight="1" x14ac:dyDescent="0.25">
      <c r="A336" s="14"/>
      <c r="B336" s="18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4"/>
      <c r="R336" s="14"/>
      <c r="S336" s="14"/>
      <c r="T336" s="14"/>
      <c r="U336" s="14"/>
      <c r="V336" s="14"/>
      <c r="W336" s="14"/>
      <c r="X336" s="14"/>
      <c r="Y336" s="14"/>
    </row>
    <row r="337" spans="1:25" ht="15.75" customHeight="1" x14ac:dyDescent="0.25">
      <c r="A337" s="14"/>
      <c r="B337" s="18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4"/>
      <c r="R337" s="14"/>
      <c r="S337" s="14"/>
      <c r="T337" s="14"/>
      <c r="U337" s="14"/>
      <c r="V337" s="14"/>
      <c r="W337" s="14"/>
      <c r="X337" s="14"/>
      <c r="Y337" s="14"/>
    </row>
    <row r="338" spans="1:25" ht="15.75" customHeight="1" x14ac:dyDescent="0.25">
      <c r="A338" s="14"/>
      <c r="B338" s="18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4"/>
      <c r="R338" s="14"/>
      <c r="S338" s="14"/>
      <c r="T338" s="14"/>
      <c r="U338" s="14"/>
      <c r="V338" s="14"/>
      <c r="W338" s="14"/>
      <c r="X338" s="14"/>
      <c r="Y338" s="14"/>
    </row>
    <row r="339" spans="1:25" ht="15.75" customHeight="1" x14ac:dyDescent="0.25">
      <c r="A339" s="14"/>
      <c r="B339" s="18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4"/>
      <c r="R339" s="14"/>
      <c r="S339" s="14"/>
      <c r="T339" s="14"/>
      <c r="U339" s="14"/>
      <c r="V339" s="14"/>
      <c r="W339" s="14"/>
      <c r="X339" s="14"/>
      <c r="Y339" s="14"/>
    </row>
    <row r="340" spans="1:25" ht="15.75" customHeight="1" x14ac:dyDescent="0.25">
      <c r="A340" s="14"/>
      <c r="B340" s="18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4"/>
      <c r="R340" s="14"/>
      <c r="S340" s="14"/>
      <c r="T340" s="14"/>
      <c r="U340" s="14"/>
      <c r="V340" s="14"/>
      <c r="W340" s="14"/>
      <c r="X340" s="14"/>
      <c r="Y340" s="14"/>
    </row>
    <row r="341" spans="1:25" ht="15.75" customHeight="1" x14ac:dyDescent="0.25">
      <c r="A341" s="14"/>
      <c r="B341" s="18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4"/>
      <c r="R341" s="14"/>
      <c r="S341" s="14"/>
      <c r="T341" s="14"/>
      <c r="U341" s="14"/>
      <c r="V341" s="14"/>
      <c r="W341" s="14"/>
      <c r="X341" s="14"/>
      <c r="Y341" s="14"/>
    </row>
    <row r="342" spans="1:25" ht="15.75" customHeight="1" x14ac:dyDescent="0.25">
      <c r="A342" s="14"/>
      <c r="B342" s="18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4"/>
      <c r="R342" s="14"/>
      <c r="S342" s="14"/>
      <c r="T342" s="14"/>
      <c r="U342" s="14"/>
      <c r="V342" s="14"/>
      <c r="W342" s="14"/>
      <c r="X342" s="14"/>
      <c r="Y342" s="14"/>
    </row>
    <row r="343" spans="1:25" ht="15.75" customHeight="1" x14ac:dyDescent="0.25">
      <c r="A343" s="14"/>
      <c r="B343" s="18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4"/>
      <c r="R343" s="14"/>
      <c r="S343" s="14"/>
      <c r="T343" s="14"/>
      <c r="U343" s="14"/>
      <c r="V343" s="14"/>
      <c r="W343" s="14"/>
      <c r="X343" s="14"/>
      <c r="Y343" s="14"/>
    </row>
    <row r="344" spans="1:25" ht="15.75" customHeight="1" x14ac:dyDescent="0.25">
      <c r="A344" s="14"/>
      <c r="B344" s="18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4"/>
      <c r="R344" s="14"/>
      <c r="S344" s="14"/>
      <c r="T344" s="14"/>
      <c r="U344" s="14"/>
      <c r="V344" s="14"/>
      <c r="W344" s="14"/>
      <c r="X344" s="14"/>
      <c r="Y344" s="14"/>
    </row>
    <row r="345" spans="1:25" ht="15.75" customHeight="1" x14ac:dyDescent="0.25">
      <c r="A345" s="14"/>
      <c r="B345" s="18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4"/>
      <c r="R345" s="14"/>
      <c r="S345" s="14"/>
      <c r="T345" s="14"/>
      <c r="U345" s="14"/>
      <c r="V345" s="14"/>
      <c r="W345" s="14"/>
      <c r="X345" s="14"/>
      <c r="Y345" s="14"/>
    </row>
    <row r="346" spans="1:25" ht="15.75" customHeight="1" x14ac:dyDescent="0.25">
      <c r="A346" s="14"/>
      <c r="B346" s="18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4"/>
      <c r="R346" s="14"/>
      <c r="S346" s="14"/>
      <c r="T346" s="14"/>
      <c r="U346" s="14"/>
      <c r="V346" s="14"/>
      <c r="W346" s="14"/>
      <c r="X346" s="14"/>
      <c r="Y346" s="14"/>
    </row>
    <row r="347" spans="1:25" ht="15.75" customHeight="1" x14ac:dyDescent="0.25">
      <c r="A347" s="14"/>
      <c r="B347" s="18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4"/>
      <c r="R347" s="14"/>
      <c r="S347" s="14"/>
      <c r="T347" s="14"/>
      <c r="U347" s="14"/>
      <c r="V347" s="14"/>
      <c r="W347" s="14"/>
      <c r="X347" s="14"/>
      <c r="Y347" s="14"/>
    </row>
    <row r="348" spans="1:25" ht="15.75" customHeight="1" x14ac:dyDescent="0.25">
      <c r="A348" s="14"/>
      <c r="B348" s="18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4"/>
      <c r="R348" s="14"/>
      <c r="S348" s="14"/>
      <c r="T348" s="14"/>
      <c r="U348" s="14"/>
      <c r="V348" s="14"/>
      <c r="W348" s="14"/>
      <c r="X348" s="14"/>
      <c r="Y348" s="14"/>
    </row>
    <row r="349" spans="1:25" ht="15.75" customHeight="1" x14ac:dyDescent="0.25">
      <c r="A349" s="14"/>
      <c r="B349" s="18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4"/>
      <c r="R349" s="14"/>
      <c r="S349" s="14"/>
      <c r="T349" s="14"/>
      <c r="U349" s="14"/>
      <c r="V349" s="14"/>
      <c r="W349" s="14"/>
      <c r="X349" s="14"/>
      <c r="Y349" s="14"/>
    </row>
    <row r="350" spans="1:25" ht="15.75" customHeight="1" x14ac:dyDescent="0.25">
      <c r="A350" s="14"/>
      <c r="B350" s="18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4"/>
      <c r="R350" s="14"/>
      <c r="S350" s="14"/>
      <c r="T350" s="14"/>
      <c r="U350" s="14"/>
      <c r="V350" s="14"/>
      <c r="W350" s="14"/>
      <c r="X350" s="14"/>
      <c r="Y350" s="14"/>
    </row>
    <row r="351" spans="1:25" ht="15.75" customHeight="1" x14ac:dyDescent="0.25">
      <c r="A351" s="14"/>
      <c r="B351" s="18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4"/>
      <c r="R351" s="14"/>
      <c r="S351" s="14"/>
      <c r="T351" s="14"/>
      <c r="U351" s="14"/>
      <c r="V351" s="14"/>
      <c r="W351" s="14"/>
      <c r="X351" s="14"/>
      <c r="Y351" s="14"/>
    </row>
    <row r="352" spans="1:25" ht="15.75" customHeight="1" x14ac:dyDescent="0.25">
      <c r="A352" s="14"/>
      <c r="B352" s="18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4"/>
      <c r="R352" s="14"/>
      <c r="S352" s="14"/>
      <c r="T352" s="14"/>
      <c r="U352" s="14"/>
      <c r="V352" s="14"/>
      <c r="W352" s="14"/>
      <c r="X352" s="14"/>
      <c r="Y352" s="14"/>
    </row>
    <row r="353" spans="1:25" ht="15.75" customHeight="1" x14ac:dyDescent="0.25">
      <c r="A353" s="14"/>
      <c r="B353" s="18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4"/>
      <c r="R353" s="14"/>
      <c r="S353" s="14"/>
      <c r="T353" s="14"/>
      <c r="U353" s="14"/>
      <c r="V353" s="14"/>
      <c r="W353" s="14"/>
      <c r="X353" s="14"/>
      <c r="Y353" s="14"/>
    </row>
    <row r="354" spans="1:25" ht="15.75" customHeight="1" x14ac:dyDescent="0.25">
      <c r="A354" s="14"/>
      <c r="B354" s="18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4"/>
      <c r="R354" s="14"/>
      <c r="S354" s="14"/>
      <c r="T354" s="14"/>
      <c r="U354" s="14"/>
      <c r="V354" s="14"/>
      <c r="W354" s="14"/>
      <c r="X354" s="14"/>
      <c r="Y354" s="14"/>
    </row>
    <row r="355" spans="1:25" ht="15.75" customHeight="1" x14ac:dyDescent="0.25">
      <c r="A355" s="14"/>
      <c r="B355" s="18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4"/>
      <c r="R355" s="14"/>
      <c r="S355" s="14"/>
      <c r="T355" s="14"/>
      <c r="U355" s="14"/>
      <c r="V355" s="14"/>
      <c r="W355" s="14"/>
      <c r="X355" s="14"/>
      <c r="Y355" s="14"/>
    </row>
    <row r="356" spans="1:25" ht="15.75" customHeight="1" x14ac:dyDescent="0.25">
      <c r="A356" s="14"/>
      <c r="B356" s="18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4"/>
      <c r="R356" s="14"/>
      <c r="S356" s="14"/>
      <c r="T356" s="14"/>
      <c r="U356" s="14"/>
      <c r="V356" s="14"/>
      <c r="W356" s="14"/>
      <c r="X356" s="14"/>
      <c r="Y356" s="14"/>
    </row>
    <row r="357" spans="1:25" ht="15.75" customHeight="1" x14ac:dyDescent="0.25">
      <c r="A357" s="14"/>
      <c r="B357" s="18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4"/>
      <c r="R357" s="14"/>
      <c r="S357" s="14"/>
      <c r="T357" s="14"/>
      <c r="U357" s="14"/>
      <c r="V357" s="14"/>
      <c r="W357" s="14"/>
      <c r="X357" s="14"/>
      <c r="Y357" s="14"/>
    </row>
    <row r="358" spans="1:25" ht="15.75" customHeight="1" x14ac:dyDescent="0.25">
      <c r="A358" s="14"/>
      <c r="B358" s="18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4"/>
      <c r="R358" s="14"/>
      <c r="S358" s="14"/>
      <c r="T358" s="14"/>
      <c r="U358" s="14"/>
      <c r="V358" s="14"/>
      <c r="W358" s="14"/>
      <c r="X358" s="14"/>
      <c r="Y358" s="14"/>
    </row>
    <row r="359" spans="1:25" ht="15.75" customHeight="1" x14ac:dyDescent="0.25">
      <c r="A359" s="14"/>
      <c r="B359" s="18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4"/>
      <c r="R359" s="14"/>
      <c r="S359" s="14"/>
      <c r="T359" s="14"/>
      <c r="U359" s="14"/>
      <c r="V359" s="14"/>
      <c r="W359" s="14"/>
      <c r="X359" s="14"/>
      <c r="Y359" s="14"/>
    </row>
    <row r="360" spans="1:25" ht="15.75" customHeight="1" x14ac:dyDescent="0.25">
      <c r="A360" s="14"/>
      <c r="B360" s="18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4"/>
      <c r="R360" s="14"/>
      <c r="S360" s="14"/>
      <c r="T360" s="14"/>
      <c r="U360" s="14"/>
      <c r="V360" s="14"/>
      <c r="W360" s="14"/>
      <c r="X360" s="14"/>
      <c r="Y360" s="14"/>
    </row>
    <row r="361" spans="1:25" ht="15.75" customHeight="1" x14ac:dyDescent="0.25">
      <c r="A361" s="14"/>
      <c r="B361" s="18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4"/>
      <c r="R361" s="14"/>
      <c r="S361" s="14"/>
      <c r="T361" s="14"/>
      <c r="U361" s="14"/>
      <c r="V361" s="14"/>
      <c r="W361" s="14"/>
      <c r="X361" s="14"/>
      <c r="Y361" s="14"/>
    </row>
    <row r="362" spans="1:25" ht="15.75" customHeight="1" x14ac:dyDescent="0.25">
      <c r="A362" s="14"/>
      <c r="B362" s="18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4"/>
      <c r="R362" s="14"/>
      <c r="S362" s="14"/>
      <c r="T362" s="14"/>
      <c r="U362" s="14"/>
      <c r="V362" s="14"/>
      <c r="W362" s="14"/>
      <c r="X362" s="14"/>
      <c r="Y362" s="14"/>
    </row>
    <row r="363" spans="1:25" ht="15.75" customHeight="1" x14ac:dyDescent="0.25">
      <c r="A363" s="14"/>
      <c r="B363" s="18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4"/>
      <c r="R363" s="14"/>
      <c r="S363" s="14"/>
      <c r="T363" s="14"/>
      <c r="U363" s="14"/>
      <c r="V363" s="14"/>
      <c r="W363" s="14"/>
      <c r="X363" s="14"/>
      <c r="Y363" s="14"/>
    </row>
    <row r="364" spans="1:25" ht="15.75" customHeight="1" x14ac:dyDescent="0.25">
      <c r="A364" s="14"/>
      <c r="B364" s="18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4"/>
      <c r="R364" s="14"/>
      <c r="S364" s="14"/>
      <c r="T364" s="14"/>
      <c r="U364" s="14"/>
      <c r="V364" s="14"/>
      <c r="W364" s="14"/>
      <c r="X364" s="14"/>
      <c r="Y364" s="14"/>
    </row>
    <row r="365" spans="1:25" ht="15.75" customHeight="1" x14ac:dyDescent="0.25">
      <c r="A365" s="14"/>
      <c r="B365" s="18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4"/>
      <c r="R365" s="14"/>
      <c r="S365" s="14"/>
      <c r="T365" s="14"/>
      <c r="U365" s="14"/>
      <c r="V365" s="14"/>
      <c r="W365" s="14"/>
      <c r="X365" s="14"/>
      <c r="Y365" s="14"/>
    </row>
    <row r="366" spans="1:25" ht="15.75" customHeight="1" x14ac:dyDescent="0.25">
      <c r="A366" s="14"/>
      <c r="B366" s="18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4"/>
      <c r="R366" s="14"/>
      <c r="S366" s="14"/>
      <c r="T366" s="14"/>
      <c r="U366" s="14"/>
      <c r="V366" s="14"/>
      <c r="W366" s="14"/>
      <c r="X366" s="14"/>
      <c r="Y366" s="14"/>
    </row>
    <row r="367" spans="1:25" ht="15.75" customHeight="1" x14ac:dyDescent="0.25">
      <c r="A367" s="14"/>
      <c r="B367" s="18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4"/>
      <c r="R367" s="14"/>
      <c r="S367" s="14"/>
      <c r="T367" s="14"/>
      <c r="U367" s="14"/>
      <c r="V367" s="14"/>
      <c r="W367" s="14"/>
      <c r="X367" s="14"/>
      <c r="Y367" s="14"/>
    </row>
    <row r="368" spans="1:25" ht="15.75" customHeight="1" x14ac:dyDescent="0.25">
      <c r="A368" s="14"/>
      <c r="B368" s="18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4"/>
      <c r="R368" s="14"/>
      <c r="S368" s="14"/>
      <c r="T368" s="14"/>
      <c r="U368" s="14"/>
      <c r="V368" s="14"/>
      <c r="W368" s="14"/>
      <c r="X368" s="14"/>
      <c r="Y368" s="14"/>
    </row>
    <row r="369" spans="1:25" ht="15.75" customHeight="1" x14ac:dyDescent="0.25">
      <c r="A369" s="14"/>
      <c r="B369" s="18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4"/>
      <c r="R369" s="14"/>
      <c r="S369" s="14"/>
      <c r="T369" s="14"/>
      <c r="U369" s="14"/>
      <c r="V369" s="14"/>
      <c r="W369" s="14"/>
      <c r="X369" s="14"/>
      <c r="Y369" s="14"/>
    </row>
    <row r="370" spans="1:25" ht="15.75" customHeight="1" x14ac:dyDescent="0.25">
      <c r="A370" s="14"/>
      <c r="B370" s="18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4"/>
      <c r="R370" s="14"/>
      <c r="S370" s="14"/>
      <c r="T370" s="14"/>
      <c r="U370" s="14"/>
      <c r="V370" s="14"/>
      <c r="W370" s="14"/>
      <c r="X370" s="14"/>
      <c r="Y370" s="14"/>
    </row>
    <row r="371" spans="1:25" ht="15.75" customHeight="1" x14ac:dyDescent="0.25">
      <c r="A371" s="14"/>
      <c r="B371" s="18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4"/>
      <c r="R371" s="14"/>
      <c r="S371" s="14"/>
      <c r="T371" s="14"/>
      <c r="U371" s="14"/>
      <c r="V371" s="14"/>
      <c r="W371" s="14"/>
      <c r="X371" s="14"/>
      <c r="Y371" s="14"/>
    </row>
    <row r="372" spans="1:25" ht="15.75" customHeight="1" x14ac:dyDescent="0.25">
      <c r="A372" s="14"/>
      <c r="B372" s="18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4"/>
      <c r="R372" s="14"/>
      <c r="S372" s="14"/>
      <c r="T372" s="14"/>
      <c r="U372" s="14"/>
      <c r="V372" s="14"/>
      <c r="W372" s="14"/>
      <c r="X372" s="14"/>
      <c r="Y372" s="14"/>
    </row>
    <row r="373" spans="1:25" ht="15.75" customHeight="1" x14ac:dyDescent="0.25">
      <c r="A373" s="14"/>
      <c r="B373" s="18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4"/>
      <c r="R373" s="14"/>
      <c r="S373" s="14"/>
      <c r="T373" s="14"/>
      <c r="U373" s="14"/>
      <c r="V373" s="14"/>
      <c r="W373" s="14"/>
      <c r="X373" s="14"/>
      <c r="Y373" s="14"/>
    </row>
    <row r="374" spans="1:25" ht="15.75" customHeight="1" x14ac:dyDescent="0.25">
      <c r="A374" s="14"/>
      <c r="B374" s="18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4"/>
      <c r="R374" s="14"/>
      <c r="S374" s="14"/>
      <c r="T374" s="14"/>
      <c r="U374" s="14"/>
      <c r="V374" s="14"/>
      <c r="W374" s="14"/>
      <c r="X374" s="14"/>
      <c r="Y374" s="14"/>
    </row>
    <row r="375" spans="1:25" ht="15.75" customHeight="1" x14ac:dyDescent="0.25">
      <c r="A375" s="14"/>
      <c r="B375" s="18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4"/>
      <c r="R375" s="14"/>
      <c r="S375" s="14"/>
      <c r="T375" s="14"/>
      <c r="U375" s="14"/>
      <c r="V375" s="14"/>
      <c r="W375" s="14"/>
      <c r="X375" s="14"/>
      <c r="Y375" s="14"/>
    </row>
    <row r="376" spans="1:25" ht="15.75" customHeight="1" x14ac:dyDescent="0.25">
      <c r="A376" s="14"/>
      <c r="B376" s="18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4"/>
      <c r="R376" s="14"/>
      <c r="S376" s="14"/>
      <c r="T376" s="14"/>
      <c r="U376" s="14"/>
      <c r="V376" s="14"/>
      <c r="W376" s="14"/>
      <c r="X376" s="14"/>
      <c r="Y376" s="14"/>
    </row>
    <row r="377" spans="1:25" ht="15.75" customHeight="1" x14ac:dyDescent="0.25">
      <c r="A377" s="14"/>
      <c r="B377" s="18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4"/>
      <c r="R377" s="14"/>
      <c r="S377" s="14"/>
      <c r="T377" s="14"/>
      <c r="U377" s="14"/>
      <c r="V377" s="14"/>
      <c r="W377" s="14"/>
      <c r="X377" s="14"/>
      <c r="Y377" s="14"/>
    </row>
    <row r="378" spans="1:25" ht="15.75" customHeight="1" x14ac:dyDescent="0.25">
      <c r="A378" s="14"/>
      <c r="B378" s="18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4"/>
      <c r="R378" s="14"/>
      <c r="S378" s="14"/>
      <c r="T378" s="14"/>
      <c r="U378" s="14"/>
      <c r="V378" s="14"/>
      <c r="W378" s="14"/>
      <c r="X378" s="14"/>
      <c r="Y378" s="14"/>
    </row>
    <row r="379" spans="1:25" ht="15.75" customHeight="1" x14ac:dyDescent="0.25">
      <c r="A379" s="14"/>
      <c r="B379" s="18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4"/>
      <c r="R379" s="14"/>
      <c r="S379" s="14"/>
      <c r="T379" s="14"/>
      <c r="U379" s="14"/>
      <c r="V379" s="14"/>
      <c r="W379" s="14"/>
      <c r="X379" s="14"/>
      <c r="Y379" s="14"/>
    </row>
    <row r="380" spans="1:25" ht="15.75" customHeight="1" x14ac:dyDescent="0.25">
      <c r="A380" s="14"/>
      <c r="B380" s="18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4"/>
      <c r="R380" s="14"/>
      <c r="S380" s="14"/>
      <c r="T380" s="14"/>
      <c r="U380" s="14"/>
      <c r="V380" s="14"/>
      <c r="W380" s="14"/>
      <c r="X380" s="14"/>
      <c r="Y380" s="14"/>
    </row>
    <row r="381" spans="1:25" ht="15.75" customHeight="1" x14ac:dyDescent="0.25">
      <c r="A381" s="14"/>
      <c r="B381" s="18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4"/>
      <c r="R381" s="14"/>
      <c r="S381" s="14"/>
      <c r="T381" s="14"/>
      <c r="U381" s="14"/>
      <c r="V381" s="14"/>
      <c r="W381" s="14"/>
      <c r="X381" s="14"/>
      <c r="Y381" s="14"/>
    </row>
    <row r="382" spans="1:25" ht="15.75" customHeight="1" x14ac:dyDescent="0.25">
      <c r="A382" s="14"/>
      <c r="B382" s="18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4"/>
      <c r="R382" s="14"/>
      <c r="S382" s="14"/>
      <c r="T382" s="14"/>
      <c r="U382" s="14"/>
      <c r="V382" s="14"/>
      <c r="W382" s="14"/>
      <c r="X382" s="14"/>
      <c r="Y382" s="14"/>
    </row>
    <row r="383" spans="1:25" ht="15.75" customHeight="1" x14ac:dyDescent="0.25">
      <c r="A383" s="14"/>
      <c r="B383" s="18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4"/>
      <c r="R383" s="14"/>
      <c r="S383" s="14"/>
      <c r="T383" s="14"/>
      <c r="U383" s="14"/>
      <c r="V383" s="14"/>
      <c r="W383" s="14"/>
      <c r="X383" s="14"/>
      <c r="Y383" s="14"/>
    </row>
    <row r="384" spans="1:25" ht="15.75" customHeight="1" x14ac:dyDescent="0.25">
      <c r="A384" s="14"/>
      <c r="B384" s="18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4"/>
      <c r="R384" s="14"/>
      <c r="S384" s="14"/>
      <c r="T384" s="14"/>
      <c r="U384" s="14"/>
      <c r="V384" s="14"/>
      <c r="W384" s="14"/>
      <c r="X384" s="14"/>
      <c r="Y384" s="14"/>
    </row>
    <row r="385" spans="1:25" ht="15.75" customHeight="1" x14ac:dyDescent="0.25">
      <c r="A385" s="14"/>
      <c r="B385" s="18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4"/>
      <c r="R385" s="14"/>
      <c r="S385" s="14"/>
      <c r="T385" s="14"/>
      <c r="U385" s="14"/>
      <c r="V385" s="14"/>
      <c r="W385" s="14"/>
      <c r="X385" s="14"/>
      <c r="Y385" s="14"/>
    </row>
    <row r="386" spans="1:25" ht="15.75" customHeight="1" x14ac:dyDescent="0.25">
      <c r="A386" s="14"/>
      <c r="B386" s="18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4"/>
      <c r="R386" s="14"/>
      <c r="S386" s="14"/>
      <c r="T386" s="14"/>
      <c r="U386" s="14"/>
      <c r="V386" s="14"/>
      <c r="W386" s="14"/>
      <c r="X386" s="14"/>
      <c r="Y386" s="14"/>
    </row>
    <row r="387" spans="1:25" ht="15.75" customHeight="1" x14ac:dyDescent="0.25">
      <c r="A387" s="14"/>
      <c r="B387" s="18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4"/>
      <c r="R387" s="14"/>
      <c r="S387" s="14"/>
      <c r="T387" s="14"/>
      <c r="U387" s="14"/>
      <c r="V387" s="14"/>
      <c r="W387" s="14"/>
      <c r="X387" s="14"/>
      <c r="Y387" s="14"/>
    </row>
    <row r="388" spans="1:25" ht="15.75" customHeight="1" x14ac:dyDescent="0.25">
      <c r="A388" s="14"/>
      <c r="B388" s="18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4"/>
      <c r="R388" s="14"/>
      <c r="S388" s="14"/>
      <c r="T388" s="14"/>
      <c r="U388" s="14"/>
      <c r="V388" s="14"/>
      <c r="W388" s="14"/>
      <c r="X388" s="14"/>
      <c r="Y388" s="14"/>
    </row>
    <row r="389" spans="1:25" ht="15.75" customHeight="1" x14ac:dyDescent="0.25">
      <c r="A389" s="14"/>
      <c r="B389" s="18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4"/>
      <c r="R389" s="14"/>
      <c r="S389" s="14"/>
      <c r="T389" s="14"/>
      <c r="U389" s="14"/>
      <c r="V389" s="14"/>
      <c r="W389" s="14"/>
      <c r="X389" s="14"/>
      <c r="Y389" s="14"/>
    </row>
    <row r="390" spans="1:25" ht="15.75" customHeight="1" x14ac:dyDescent="0.25">
      <c r="A390" s="14"/>
      <c r="B390" s="18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4"/>
      <c r="R390" s="14"/>
      <c r="S390" s="14"/>
      <c r="T390" s="14"/>
      <c r="U390" s="14"/>
      <c r="V390" s="14"/>
      <c r="W390" s="14"/>
      <c r="X390" s="14"/>
      <c r="Y390" s="14"/>
    </row>
    <row r="391" spans="1:25" ht="15.75" customHeight="1" x14ac:dyDescent="0.25">
      <c r="A391" s="14"/>
      <c r="B391" s="18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4"/>
      <c r="R391" s="14"/>
      <c r="S391" s="14"/>
      <c r="T391" s="14"/>
      <c r="U391" s="14"/>
      <c r="V391" s="14"/>
      <c r="W391" s="14"/>
      <c r="X391" s="14"/>
      <c r="Y391" s="14"/>
    </row>
    <row r="392" spans="1:25" ht="15.75" customHeight="1" x14ac:dyDescent="0.25">
      <c r="A392" s="14"/>
      <c r="B392" s="18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4"/>
      <c r="R392" s="14"/>
      <c r="S392" s="14"/>
      <c r="T392" s="14"/>
      <c r="U392" s="14"/>
      <c r="V392" s="14"/>
      <c r="W392" s="14"/>
      <c r="X392" s="14"/>
      <c r="Y392" s="14"/>
    </row>
    <row r="393" spans="1:25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</row>
    <row r="394" spans="1:25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</row>
    <row r="395" spans="1:25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</row>
    <row r="396" spans="1:25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</row>
    <row r="397" spans="1:25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</row>
    <row r="398" spans="1:25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</row>
    <row r="399" spans="1:25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</row>
    <row r="400" spans="1:25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</row>
    <row r="401" spans="1:25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</row>
    <row r="402" spans="1:25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</row>
    <row r="403" spans="1:25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</row>
    <row r="404" spans="1:25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</row>
    <row r="405" spans="1:25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</row>
    <row r="406" spans="1:25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</row>
    <row r="407" spans="1:25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</row>
    <row r="408" spans="1:25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</row>
    <row r="409" spans="1:25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</row>
    <row r="410" spans="1:25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</row>
    <row r="411" spans="1:25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</row>
    <row r="412" spans="1:25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</row>
    <row r="413" spans="1:25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</row>
    <row r="414" spans="1:25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</row>
    <row r="415" spans="1:25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</row>
    <row r="416" spans="1:25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</row>
    <row r="417" spans="1:25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</row>
    <row r="418" spans="1:25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</row>
    <row r="419" spans="1:25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</row>
    <row r="420" spans="1:25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</row>
    <row r="421" spans="1:25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</row>
    <row r="422" spans="1:25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</row>
    <row r="423" spans="1:25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</row>
    <row r="424" spans="1:25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</row>
    <row r="425" spans="1:25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</row>
    <row r="426" spans="1:25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</row>
    <row r="427" spans="1:25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</row>
    <row r="428" spans="1:25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</row>
    <row r="429" spans="1:25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</row>
    <row r="430" spans="1:25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</row>
    <row r="431" spans="1:25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</row>
    <row r="432" spans="1:25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</row>
    <row r="433" spans="1:25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</row>
    <row r="434" spans="1:25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</row>
    <row r="435" spans="1:25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</row>
    <row r="436" spans="1:25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</row>
    <row r="437" spans="1:25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</row>
    <row r="438" spans="1:25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</row>
    <row r="439" spans="1:25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</row>
    <row r="440" spans="1:25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</row>
    <row r="441" spans="1:25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</row>
    <row r="442" spans="1:25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</row>
    <row r="443" spans="1:25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</row>
    <row r="444" spans="1:25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</row>
    <row r="445" spans="1:25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</row>
    <row r="446" spans="1:25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</row>
    <row r="447" spans="1:25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</row>
    <row r="448" spans="1:25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</row>
    <row r="449" spans="1:25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</row>
    <row r="450" spans="1:25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</row>
    <row r="451" spans="1:25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</row>
    <row r="452" spans="1:25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</row>
    <row r="453" spans="1:25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</row>
    <row r="454" spans="1:25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</row>
    <row r="455" spans="1:25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</row>
    <row r="456" spans="1:25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</row>
    <row r="457" spans="1:25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</row>
    <row r="458" spans="1:25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</row>
    <row r="459" spans="1:25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</row>
    <row r="460" spans="1:25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</row>
    <row r="461" spans="1:25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</row>
    <row r="462" spans="1:25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</row>
    <row r="463" spans="1:25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</row>
    <row r="464" spans="1:25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</row>
    <row r="465" spans="1:25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</row>
    <row r="466" spans="1:25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</row>
    <row r="467" spans="1:25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</row>
    <row r="468" spans="1:25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</row>
    <row r="469" spans="1:25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</row>
    <row r="470" spans="1:25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</row>
    <row r="471" spans="1:25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</row>
    <row r="472" spans="1:25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</row>
    <row r="473" spans="1:25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</row>
    <row r="474" spans="1:25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</row>
    <row r="475" spans="1:25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</row>
    <row r="476" spans="1:25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</row>
    <row r="477" spans="1:25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</row>
    <row r="478" spans="1:25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</row>
    <row r="479" spans="1:25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</row>
    <row r="480" spans="1:25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</row>
    <row r="481" spans="1:25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</row>
    <row r="482" spans="1:25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</row>
    <row r="483" spans="1:25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</row>
    <row r="484" spans="1:25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</row>
    <row r="485" spans="1:25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</row>
    <row r="486" spans="1:25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</row>
    <row r="487" spans="1:25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</row>
    <row r="488" spans="1:25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</row>
    <row r="489" spans="1:25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</row>
    <row r="490" spans="1:25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</row>
    <row r="491" spans="1:25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</row>
    <row r="492" spans="1:25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</row>
    <row r="493" spans="1:25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</row>
    <row r="494" spans="1:25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</row>
    <row r="495" spans="1:25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</row>
    <row r="496" spans="1:25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</row>
    <row r="497" spans="1:25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</row>
    <row r="498" spans="1:25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</row>
    <row r="499" spans="1:25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</row>
    <row r="500" spans="1:25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</row>
    <row r="501" spans="1:25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</row>
    <row r="502" spans="1:25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</row>
    <row r="503" spans="1:25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</row>
    <row r="504" spans="1:25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</row>
    <row r="505" spans="1:25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</row>
    <row r="506" spans="1:25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</row>
    <row r="507" spans="1:25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</row>
    <row r="508" spans="1:25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</row>
    <row r="509" spans="1:25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</row>
    <row r="510" spans="1:25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</row>
    <row r="511" spans="1:25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</row>
    <row r="512" spans="1:25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</row>
    <row r="513" spans="1:25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</row>
    <row r="514" spans="1:25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</row>
    <row r="515" spans="1:25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</row>
    <row r="516" spans="1:25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</row>
    <row r="517" spans="1:25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</row>
    <row r="518" spans="1:25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</row>
    <row r="519" spans="1:25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</row>
    <row r="520" spans="1:25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</row>
    <row r="521" spans="1:25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</row>
    <row r="522" spans="1:25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</row>
    <row r="523" spans="1:25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</row>
    <row r="524" spans="1:25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</row>
    <row r="525" spans="1:25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</row>
    <row r="526" spans="1:25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</row>
    <row r="527" spans="1:25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</row>
    <row r="528" spans="1:25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</row>
    <row r="529" spans="1:25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</row>
    <row r="530" spans="1:25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</row>
    <row r="531" spans="1:25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</row>
    <row r="532" spans="1:25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</row>
    <row r="533" spans="1:25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</row>
    <row r="534" spans="1:25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</row>
    <row r="535" spans="1:25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</row>
    <row r="536" spans="1:25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</row>
    <row r="537" spans="1:25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</row>
    <row r="538" spans="1:25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</row>
    <row r="539" spans="1:25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</row>
    <row r="540" spans="1:25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</row>
    <row r="541" spans="1:25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</row>
    <row r="542" spans="1:25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</row>
    <row r="543" spans="1:25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</row>
    <row r="544" spans="1:25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</row>
    <row r="545" spans="1:25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</row>
    <row r="546" spans="1:25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</row>
    <row r="547" spans="1:25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</row>
    <row r="548" spans="1:25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</row>
    <row r="549" spans="1:25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</row>
    <row r="550" spans="1:25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</row>
    <row r="551" spans="1:25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</row>
    <row r="552" spans="1:25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</row>
    <row r="553" spans="1:25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</row>
    <row r="554" spans="1:25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</row>
    <row r="555" spans="1:25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</row>
    <row r="556" spans="1:25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</row>
    <row r="557" spans="1:25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</row>
    <row r="558" spans="1:25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</row>
    <row r="559" spans="1:25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</row>
    <row r="560" spans="1:25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</row>
    <row r="561" spans="1:25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</row>
    <row r="562" spans="1:25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</row>
    <row r="563" spans="1:25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</row>
    <row r="564" spans="1:25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</row>
    <row r="565" spans="1:25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</row>
    <row r="566" spans="1:25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</row>
    <row r="567" spans="1:25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</row>
    <row r="568" spans="1:25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</row>
    <row r="569" spans="1:25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</row>
    <row r="570" spans="1:25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</row>
    <row r="571" spans="1:25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</row>
    <row r="572" spans="1:25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</row>
    <row r="573" spans="1:25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</row>
    <row r="574" spans="1:25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</row>
    <row r="575" spans="1:25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</row>
    <row r="576" spans="1:25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spans="1:25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spans="1:25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spans="1:25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spans="1:25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spans="1:25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spans="1:25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spans="1:25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spans="1:25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spans="1:25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spans="1:25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spans="1:25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spans="1:25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spans="1:25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spans="1:25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spans="1:25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spans="1:25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</row>
    <row r="593" spans="1:25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</row>
    <row r="594" spans="1:25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</row>
    <row r="595" spans="1:25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</row>
    <row r="596" spans="1:25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</row>
    <row r="597" spans="1:25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</row>
    <row r="598" spans="1:25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</row>
    <row r="599" spans="1:25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</row>
    <row r="600" spans="1:25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</row>
    <row r="601" spans="1:25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</row>
    <row r="602" spans="1:25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</row>
    <row r="603" spans="1:25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</row>
    <row r="604" spans="1:25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</row>
    <row r="605" spans="1:25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</row>
    <row r="606" spans="1:25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</row>
    <row r="607" spans="1:25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</row>
    <row r="608" spans="1:25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</row>
    <row r="609" spans="1:25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</row>
    <row r="610" spans="1:25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</row>
    <row r="611" spans="1:25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</row>
    <row r="612" spans="1:25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</row>
    <row r="613" spans="1:25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</row>
    <row r="614" spans="1:25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</row>
    <row r="615" spans="1:25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</row>
    <row r="616" spans="1:25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</row>
    <row r="617" spans="1:25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</row>
    <row r="618" spans="1:25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</row>
    <row r="619" spans="1:25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</row>
    <row r="620" spans="1:25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</row>
    <row r="621" spans="1:25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</row>
    <row r="622" spans="1:25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</row>
    <row r="623" spans="1:25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</row>
    <row r="624" spans="1:25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</row>
    <row r="625" spans="1:25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</row>
    <row r="626" spans="1:25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</row>
    <row r="627" spans="1:25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</row>
    <row r="628" spans="1:25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</row>
    <row r="629" spans="1:25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</row>
    <row r="630" spans="1:25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</row>
    <row r="631" spans="1:25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</row>
    <row r="632" spans="1:25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</row>
    <row r="633" spans="1:25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</row>
    <row r="634" spans="1:25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</row>
    <row r="635" spans="1:25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</row>
    <row r="636" spans="1:25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</row>
    <row r="637" spans="1:25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</row>
    <row r="638" spans="1:25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</row>
    <row r="639" spans="1:25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</row>
    <row r="640" spans="1:25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</row>
    <row r="641" spans="1:25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</row>
    <row r="642" spans="1:25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</row>
    <row r="643" spans="1:25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</row>
    <row r="644" spans="1:25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</row>
    <row r="645" spans="1:25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</row>
    <row r="646" spans="1:25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</row>
    <row r="647" spans="1:25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</row>
    <row r="648" spans="1:25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</row>
    <row r="649" spans="1:25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</row>
    <row r="650" spans="1:25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</row>
    <row r="651" spans="1:25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</row>
    <row r="652" spans="1:25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</row>
    <row r="653" spans="1:25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</row>
    <row r="654" spans="1:25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</row>
    <row r="655" spans="1:25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</row>
    <row r="656" spans="1:25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</row>
    <row r="657" spans="1:25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</row>
    <row r="658" spans="1:25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</row>
    <row r="659" spans="1:25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</row>
    <row r="660" spans="1:25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</row>
    <row r="661" spans="1:25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</row>
    <row r="662" spans="1:25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</row>
    <row r="663" spans="1:25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</row>
    <row r="664" spans="1:25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</row>
    <row r="665" spans="1:25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</row>
    <row r="666" spans="1:25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</row>
    <row r="667" spans="1:25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</row>
    <row r="668" spans="1:25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</row>
    <row r="669" spans="1:25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</row>
    <row r="670" spans="1:25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</row>
    <row r="671" spans="1:25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</row>
    <row r="672" spans="1:25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</row>
    <row r="673" spans="1:25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</row>
    <row r="674" spans="1:25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</row>
    <row r="675" spans="1:25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</row>
    <row r="676" spans="1:25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</row>
    <row r="677" spans="1:25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</row>
    <row r="678" spans="1:25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</row>
    <row r="679" spans="1:25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</row>
    <row r="680" spans="1:25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</row>
    <row r="681" spans="1:25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</row>
    <row r="682" spans="1:25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</row>
    <row r="683" spans="1:25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</row>
    <row r="684" spans="1:25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</row>
    <row r="685" spans="1:25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</row>
    <row r="686" spans="1:25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</row>
    <row r="687" spans="1:25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</row>
    <row r="688" spans="1:25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</row>
    <row r="689" spans="1:25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</row>
    <row r="690" spans="1:25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</row>
    <row r="691" spans="1:25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</row>
    <row r="692" spans="1:25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</row>
    <row r="693" spans="1:25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</row>
    <row r="694" spans="1:25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</row>
    <row r="695" spans="1:25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</row>
    <row r="696" spans="1:25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</row>
    <row r="697" spans="1:25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</row>
    <row r="698" spans="1:25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</row>
    <row r="699" spans="1:25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</row>
    <row r="700" spans="1:25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</row>
    <row r="701" spans="1:25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</row>
    <row r="702" spans="1:25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</row>
    <row r="703" spans="1:25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</row>
    <row r="704" spans="1:25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</row>
    <row r="705" spans="1:25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</row>
    <row r="706" spans="1:25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</row>
    <row r="707" spans="1:25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1:25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1:25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1:25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1:25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1:25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1:25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1:25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1:25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1:25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1:25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1:25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1:25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1:25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1:25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1:25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1:25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1:25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1:25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1:25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1:25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1:25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1:25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1:25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1:25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1:25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1:25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1:25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1:25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1:25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1:25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1:25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1:25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1:25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1:25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1:25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1:25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1:25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1:25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1:25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1:25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1:25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1:25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1:25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1:25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1:25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1:25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1:25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1:25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1:25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1:25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1:25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1:25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1:25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1:25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1:25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1:25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1:25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1:25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1:25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1:25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1:25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1:25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1:25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1:25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1:25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1:25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1:25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1:25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1:25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1:25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1:25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1:25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1:25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1:25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1:25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1:25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1:25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1:25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1:25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1:25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1:25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1:25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1:25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1:25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1:25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1:25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1:25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1:25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1:25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1:25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1:25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1:25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1:25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1:25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1:25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1:25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1:25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1:25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1:25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1:25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1:25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1:25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1:25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1:25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1:25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1:25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1:25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1:25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1:25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1:25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1:25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1:25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1:25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1:25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1:25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1:25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1:25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1:25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1:25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1:25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1:25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1:25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1:25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1:25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1:25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1:25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1:25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1:25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1:25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1:25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1:25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1:25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1:25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1:25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1:25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1:25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1:25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1:25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1:25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1:25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1:25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1:25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1:25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1:25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1:25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1:25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1:25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1:25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1:25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1:25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1:25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1:25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1:25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1:25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spans="1:25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spans="1:25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spans="1:25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spans="1:25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spans="1:25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spans="1:25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spans="1:25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spans="1:25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spans="1:25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spans="1:25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spans="1:25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spans="1:25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spans="1:25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spans="1:25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spans="1:25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spans="1:25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spans="1:25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spans="1:25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spans="1:25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spans="1:25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spans="1:25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spans="1:25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spans="1:25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spans="1:25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spans="1:25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spans="1:25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spans="1:25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spans="1:25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spans="1:25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spans="1:25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spans="1:25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spans="1:25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spans="1:25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spans="1:25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spans="1:25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spans="1:25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spans="1:25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spans="1:25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spans="1:25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spans="1:25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spans="1:25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spans="1:25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spans="1:25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spans="1:25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spans="1:25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spans="1:25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spans="1:25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spans="1:25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spans="1:25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spans="1:25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spans="1:25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spans="1:25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spans="1:25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spans="1:25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spans="1:25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spans="1:25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spans="1:25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spans="1:25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spans="1:25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spans="1:25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spans="1:25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spans="1:25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spans="1:25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spans="1:25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spans="1:25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spans="1:25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spans="1:25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spans="1:25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spans="1:25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spans="1:25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spans="1:25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spans="1:25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spans="1:25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spans="1:25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spans="1:25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spans="1:25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spans="1:25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spans="1:25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spans="1:25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spans="1:25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spans="1:25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spans="1:25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spans="1:25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spans="1:25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spans="1:25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spans="1:25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spans="1:25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spans="1:25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spans="1:25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spans="1:25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spans="1:25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spans="1:25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spans="1:25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spans="1:25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spans="1:25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spans="1:25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spans="1:25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spans="1:25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spans="1:25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spans="1:25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spans="1:25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spans="1:25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spans="1:25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spans="1:25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spans="1:25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spans="1:25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spans="1:25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spans="1:25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spans="1:25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spans="1:25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spans="1:25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spans="1:25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spans="1:25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spans="1:25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spans="1:25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spans="1:25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spans="1:25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spans="1:25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spans="1:25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spans="1:25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spans="1:25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spans="1:25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spans="1:25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spans="1:25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spans="1:25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spans="1:25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spans="1:25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spans="1:25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spans="1:25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spans="1:25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spans="1:25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Combo-All Cashflows_Option 2</vt:lpstr>
      <vt:lpstr>Combo-Future Outflows_Option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 Operations Team 1</dc:creator>
  <cp:lastModifiedBy>Satprem Mohantty</cp:lastModifiedBy>
  <dcterms:created xsi:type="dcterms:W3CDTF">2025-08-25T15:20:25Z</dcterms:created>
  <dcterms:modified xsi:type="dcterms:W3CDTF">2026-05-18T09:45:57Z</dcterms:modified>
</cp:coreProperties>
</file>