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3k7F6OLZ_8-gXEgZ9J0L3j4KyTMk5mbJ\Stack 3 - Policy Assignment\Investors\PTC Issuance\PTC Workings\Live cases - WIP\"/>
    </mc:Choice>
  </mc:AlternateContent>
  <xr:revisionPtr revIDLastSave="0" documentId="13_ncr:1_{F512CF35-DF37-4703-9C7A-50F7886434D8}" xr6:coauthVersionLast="47" xr6:coauthVersionMax="47" xr10:uidLastSave="{00000000-0000-0000-0000-000000000000}"/>
  <bookViews>
    <workbookView xWindow="-120" yWindow="-120" windowWidth="20730" windowHeight="11040" xr2:uid="{F14B9AD4-1859-4A80-9A5A-03B93CEDAC14}"/>
  </bookViews>
  <sheets>
    <sheet name="Summary" sheetId="5" r:id="rId1"/>
    <sheet name="Investor Cashflow -Par" sheetId="3" r:id="rId2"/>
    <sheet name="Investor Futureoutflow -Par" sheetId="4" r:id="rId3"/>
  </sheets>
  <definedNames>
    <definedName name="_xlnm._FilterDatabase" localSheetId="2" hidden="1">'Investor Futureoutflow -Par'!$B$4:$AB$204</definedName>
    <definedName name="Nop_Combo" localSheetId="2">'Investor Futureoutflow -Par'!#REF!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3" l="1"/>
  <c r="C2" i="5"/>
  <c r="AD5" i="3"/>
  <c r="C8" i="5"/>
  <c r="C7" i="5"/>
  <c r="C6" i="5"/>
  <c r="C5" i="5"/>
  <c r="C4" i="5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4" i="3"/>
  <c r="AF4" i="3" s="1"/>
  <c r="AB2" i="4"/>
  <c r="C3" i="5" s="1"/>
  <c r="AE3" i="3" l="1"/>
  <c r="C10" i="5" s="1"/>
  <c r="D4" i="4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D3" i="3"/>
  <c r="E3" i="3" s="1"/>
  <c r="AF5" i="3" l="1"/>
  <c r="AD6" i="3"/>
  <c r="F3" i="3"/>
  <c r="AD7" i="3" l="1"/>
  <c r="AF6" i="3"/>
  <c r="G3" i="3"/>
  <c r="AD8" i="3" l="1"/>
  <c r="AF7" i="3"/>
  <c r="H3" i="3"/>
  <c r="AD9" i="3" l="1"/>
  <c r="AF8" i="3"/>
  <c r="A4" i="3"/>
  <c r="I3" i="3"/>
  <c r="AD10" i="3" l="1"/>
  <c r="AF9" i="3"/>
  <c r="J3" i="3"/>
  <c r="AD11" i="3" l="1"/>
  <c r="AF10" i="3"/>
  <c r="K3" i="3"/>
  <c r="AD12" i="3" l="1"/>
  <c r="AF11" i="3"/>
  <c r="L3" i="3"/>
  <c r="AD13" i="3" l="1"/>
  <c r="AF12" i="3"/>
  <c r="M3" i="3"/>
  <c r="AD14" i="3" l="1"/>
  <c r="AF13" i="3"/>
  <c r="N3" i="3"/>
  <c r="AD15" i="3" l="1"/>
  <c r="AF14" i="3"/>
  <c r="O3" i="3"/>
  <c r="AD16" i="3" l="1"/>
  <c r="AF15" i="3"/>
  <c r="P3" i="3"/>
  <c r="AD17" i="3" l="1"/>
  <c r="AF16" i="3"/>
  <c r="Q3" i="3"/>
  <c r="AD18" i="3" l="1"/>
  <c r="AF17" i="3"/>
  <c r="R3" i="3"/>
  <c r="AD19" i="3" l="1"/>
  <c r="AF18" i="3"/>
  <c r="S3" i="3"/>
  <c r="AD20" i="3" l="1"/>
  <c r="AF19" i="3"/>
  <c r="T3" i="3"/>
  <c r="AD21" i="3" l="1"/>
  <c r="AF20" i="3"/>
  <c r="U3" i="3"/>
  <c r="AD22" i="3" l="1"/>
  <c r="AF21" i="3"/>
  <c r="V3" i="3"/>
  <c r="AD23" i="3" l="1"/>
  <c r="AF22" i="3"/>
  <c r="W3" i="3"/>
  <c r="AD24" i="3" l="1"/>
  <c r="AF23" i="3"/>
  <c r="X3" i="3"/>
  <c r="AD25" i="3" l="1"/>
  <c r="AF24" i="3"/>
  <c r="Y3" i="3"/>
  <c r="AD26" i="3" l="1"/>
  <c r="AF25" i="3"/>
  <c r="Z3" i="3"/>
  <c r="AD27" i="3" l="1"/>
  <c r="AF26" i="3"/>
  <c r="AD28" i="3" l="1"/>
  <c r="AF27" i="3"/>
  <c r="AB20" i="3"/>
  <c r="AB19" i="3"/>
  <c r="AB18" i="3"/>
  <c r="AB17" i="3"/>
  <c r="AB15" i="3"/>
  <c r="AB14" i="3"/>
  <c r="AB13" i="3"/>
  <c r="AB12" i="3"/>
  <c r="AB11" i="3"/>
  <c r="AB10" i="3"/>
  <c r="AB9" i="3"/>
  <c r="AB8" i="3"/>
  <c r="AB7" i="3"/>
  <c r="AB6" i="3"/>
  <c r="AB5" i="3"/>
  <c r="AB16" i="3"/>
  <c r="AD29" i="3" l="1"/>
  <c r="AF28" i="3"/>
  <c r="AB21" i="3"/>
  <c r="AD30" i="3" l="1"/>
  <c r="AF29" i="3"/>
  <c r="AB22" i="3"/>
  <c r="AD31" i="3" l="1"/>
  <c r="AF30" i="3"/>
  <c r="AB23" i="3"/>
  <c r="AD32" i="3" l="1"/>
  <c r="AF31" i="3"/>
  <c r="AB24" i="3"/>
  <c r="AD33" i="3" l="1"/>
  <c r="AF32" i="3"/>
  <c r="AB25" i="3"/>
  <c r="AD34" i="3" l="1"/>
  <c r="AF33" i="3"/>
  <c r="AB26" i="3"/>
  <c r="AD35" i="3" l="1"/>
  <c r="AF34" i="3"/>
  <c r="AB27" i="3"/>
  <c r="AD36" i="3" l="1"/>
  <c r="AF35" i="3"/>
  <c r="AB28" i="3"/>
  <c r="AD37" i="3" l="1"/>
  <c r="AF36" i="3"/>
  <c r="AB29" i="3"/>
  <c r="AD38" i="3" l="1"/>
  <c r="AF37" i="3"/>
  <c r="AB30" i="3"/>
  <c r="AD39" i="3" l="1"/>
  <c r="AF38" i="3"/>
  <c r="AB31" i="3"/>
  <c r="AD40" i="3" l="1"/>
  <c r="AF39" i="3"/>
  <c r="AB32" i="3"/>
  <c r="AD41" i="3" l="1"/>
  <c r="AF40" i="3"/>
  <c r="AB33" i="3"/>
  <c r="AD42" i="3" l="1"/>
  <c r="AF41" i="3"/>
  <c r="AB34" i="3"/>
  <c r="AD43" i="3" l="1"/>
  <c r="AF42" i="3"/>
  <c r="AB35" i="3"/>
  <c r="AD44" i="3" l="1"/>
  <c r="AF43" i="3"/>
  <c r="AB36" i="3"/>
  <c r="AD45" i="3" l="1"/>
  <c r="AF44" i="3"/>
  <c r="AB37" i="3"/>
  <c r="AD46" i="3" l="1"/>
  <c r="AF45" i="3"/>
  <c r="AB38" i="3"/>
  <c r="AD47" i="3" l="1"/>
  <c r="AF46" i="3"/>
  <c r="AB39" i="3"/>
  <c r="AD48" i="3" l="1"/>
  <c r="AF47" i="3"/>
  <c r="AB40" i="3"/>
  <c r="AD49" i="3" l="1"/>
  <c r="AF48" i="3"/>
  <c r="AB41" i="3"/>
  <c r="AD50" i="3" l="1"/>
  <c r="AF49" i="3"/>
  <c r="AB42" i="3"/>
  <c r="AD51" i="3" l="1"/>
  <c r="AF50" i="3"/>
  <c r="AB43" i="3"/>
  <c r="AD52" i="3" l="1"/>
  <c r="AF51" i="3"/>
  <c r="AB44" i="3"/>
  <c r="AD53" i="3" l="1"/>
  <c r="AF52" i="3"/>
  <c r="AB45" i="3"/>
  <c r="AD54" i="3" l="1"/>
  <c r="AF53" i="3"/>
  <c r="AB46" i="3"/>
  <c r="AD55" i="3" l="1"/>
  <c r="AF54" i="3"/>
  <c r="AB47" i="3"/>
  <c r="AD56" i="3" l="1"/>
  <c r="AF55" i="3"/>
  <c r="AB48" i="3"/>
  <c r="AD57" i="3" l="1"/>
  <c r="AF56" i="3"/>
  <c r="AB49" i="3"/>
  <c r="AD58" i="3" l="1"/>
  <c r="AF57" i="3"/>
  <c r="AB50" i="3"/>
  <c r="AD59" i="3" l="1"/>
  <c r="AF58" i="3"/>
  <c r="AB51" i="3"/>
  <c r="AD60" i="3" l="1"/>
  <c r="AF59" i="3"/>
  <c r="AB52" i="3"/>
  <c r="AD61" i="3" l="1"/>
  <c r="AF60" i="3"/>
  <c r="AB53" i="3"/>
  <c r="AD62" i="3" l="1"/>
  <c r="AF61" i="3"/>
  <c r="AB54" i="3"/>
  <c r="AD63" i="3" l="1"/>
  <c r="AF62" i="3"/>
  <c r="AB55" i="3"/>
  <c r="AD64" i="3" l="1"/>
  <c r="AF63" i="3"/>
  <c r="AB56" i="3"/>
  <c r="AD65" i="3" l="1"/>
  <c r="AF64" i="3"/>
  <c r="AB57" i="3"/>
  <c r="AD66" i="3" l="1"/>
  <c r="AF65" i="3"/>
  <c r="AB58" i="3"/>
  <c r="AD67" i="3" l="1"/>
  <c r="AF66" i="3"/>
  <c r="AB59" i="3"/>
  <c r="AD68" i="3" l="1"/>
  <c r="AF67" i="3"/>
  <c r="AB60" i="3"/>
  <c r="AD69" i="3" l="1"/>
  <c r="AF68" i="3"/>
  <c r="AB61" i="3"/>
  <c r="AD70" i="3" l="1"/>
  <c r="AF69" i="3"/>
  <c r="AB62" i="3"/>
  <c r="AD71" i="3" l="1"/>
  <c r="AF70" i="3"/>
  <c r="AB63" i="3"/>
  <c r="AD72" i="3" l="1"/>
  <c r="AF71" i="3"/>
  <c r="AB64" i="3"/>
  <c r="AD73" i="3" l="1"/>
  <c r="AF72" i="3"/>
  <c r="AB65" i="3"/>
  <c r="AD74" i="3" l="1"/>
  <c r="AF73" i="3"/>
  <c r="AB66" i="3"/>
  <c r="AD75" i="3" l="1"/>
  <c r="AF74" i="3"/>
  <c r="AB67" i="3"/>
  <c r="AD76" i="3" l="1"/>
  <c r="AF75" i="3"/>
  <c r="AB68" i="3"/>
  <c r="AD77" i="3" l="1"/>
  <c r="AF76" i="3"/>
  <c r="AB69" i="3"/>
  <c r="AD78" i="3" l="1"/>
  <c r="AF77" i="3"/>
  <c r="AB70" i="3"/>
  <c r="AD79" i="3" l="1"/>
  <c r="AF78" i="3"/>
  <c r="AB71" i="3"/>
  <c r="AD80" i="3" l="1"/>
  <c r="AF79" i="3"/>
  <c r="AB72" i="3"/>
  <c r="AD81" i="3" l="1"/>
  <c r="AF80" i="3"/>
  <c r="AB73" i="3"/>
  <c r="AD82" i="3" l="1"/>
  <c r="AF81" i="3"/>
  <c r="AB74" i="3"/>
  <c r="AD83" i="3" l="1"/>
  <c r="AF82" i="3"/>
  <c r="AB75" i="3"/>
  <c r="AD84" i="3" l="1"/>
  <c r="AF83" i="3"/>
  <c r="AB76" i="3"/>
  <c r="AD85" i="3" l="1"/>
  <c r="AF84" i="3"/>
  <c r="AB77" i="3"/>
  <c r="AD86" i="3" l="1"/>
  <c r="AF85" i="3"/>
  <c r="AB78" i="3"/>
  <c r="AD87" i="3" l="1"/>
  <c r="AF86" i="3"/>
  <c r="AB79" i="3"/>
  <c r="AD88" i="3" l="1"/>
  <c r="AF87" i="3"/>
  <c r="AB80" i="3"/>
  <c r="AD89" i="3" l="1"/>
  <c r="AF88" i="3"/>
  <c r="AB81" i="3"/>
  <c r="AD90" i="3" l="1"/>
  <c r="AF89" i="3"/>
  <c r="AB82" i="3"/>
  <c r="AD91" i="3" l="1"/>
  <c r="AF90" i="3"/>
  <c r="AB83" i="3"/>
  <c r="AD92" i="3" l="1"/>
  <c r="AF91" i="3"/>
  <c r="AB84" i="3"/>
  <c r="AD93" i="3" l="1"/>
  <c r="AF92" i="3"/>
  <c r="AB85" i="3"/>
  <c r="AD94" i="3" l="1"/>
  <c r="AF93" i="3"/>
  <c r="AB86" i="3"/>
  <c r="AD95" i="3" l="1"/>
  <c r="AF94" i="3"/>
  <c r="AB87" i="3"/>
  <c r="AD96" i="3" l="1"/>
  <c r="AF95" i="3"/>
  <c r="AB88" i="3"/>
  <c r="AD97" i="3" l="1"/>
  <c r="AF96" i="3"/>
  <c r="AB89" i="3"/>
  <c r="AD98" i="3" l="1"/>
  <c r="AF97" i="3"/>
  <c r="AB90" i="3"/>
  <c r="AD99" i="3" l="1"/>
  <c r="AF98" i="3"/>
  <c r="AB91" i="3"/>
  <c r="AD100" i="3" l="1"/>
  <c r="AF99" i="3"/>
  <c r="AB92" i="3"/>
  <c r="AD101" i="3" l="1"/>
  <c r="AF100" i="3"/>
  <c r="AB93" i="3"/>
  <c r="AD102" i="3" l="1"/>
  <c r="AF101" i="3"/>
  <c r="AB94" i="3"/>
  <c r="AD103" i="3" l="1"/>
  <c r="AF102" i="3"/>
  <c r="AB95" i="3"/>
  <c r="AD104" i="3" l="1"/>
  <c r="AF103" i="3"/>
  <c r="AB96" i="3"/>
  <c r="AD105" i="3" l="1"/>
  <c r="AF104" i="3"/>
  <c r="AB97" i="3"/>
  <c r="AD106" i="3" l="1"/>
  <c r="AF105" i="3"/>
  <c r="AB98" i="3"/>
  <c r="AD107" i="3" l="1"/>
  <c r="AF106" i="3"/>
  <c r="AB99" i="3"/>
  <c r="AD108" i="3" l="1"/>
  <c r="AF107" i="3"/>
  <c r="AB100" i="3"/>
  <c r="AD109" i="3" l="1"/>
  <c r="AF108" i="3"/>
  <c r="AB101" i="3"/>
  <c r="AD110" i="3" l="1"/>
  <c r="AF109" i="3"/>
  <c r="AB102" i="3"/>
  <c r="AD111" i="3" l="1"/>
  <c r="AF110" i="3"/>
  <c r="AB103" i="3"/>
  <c r="AD112" i="3" l="1"/>
  <c r="AF111" i="3"/>
  <c r="AB104" i="3"/>
  <c r="AD113" i="3" l="1"/>
  <c r="AF112" i="3"/>
  <c r="AB105" i="3"/>
  <c r="AD114" i="3" l="1"/>
  <c r="AF113" i="3"/>
  <c r="AB106" i="3"/>
  <c r="AD115" i="3" l="1"/>
  <c r="AF114" i="3"/>
  <c r="AB107" i="3"/>
  <c r="AD116" i="3" l="1"/>
  <c r="AF115" i="3"/>
  <c r="AB108" i="3"/>
  <c r="AD117" i="3" l="1"/>
  <c r="AF116" i="3"/>
  <c r="AB109" i="3"/>
  <c r="AD118" i="3" l="1"/>
  <c r="AF117" i="3"/>
  <c r="AB110" i="3"/>
  <c r="AB111" i="3"/>
  <c r="AD119" i="3" l="1"/>
  <c r="AF118" i="3"/>
  <c r="AD120" i="3" l="1"/>
  <c r="AF119" i="3"/>
  <c r="AB112" i="3"/>
  <c r="AD121" i="3" l="1"/>
  <c r="AF120" i="3"/>
  <c r="AB113" i="3"/>
  <c r="AD122" i="3" l="1"/>
  <c r="AF121" i="3"/>
  <c r="AB114" i="3"/>
  <c r="AD123" i="3" l="1"/>
  <c r="AF122" i="3"/>
  <c r="AB115" i="3"/>
  <c r="AD124" i="3" l="1"/>
  <c r="AF123" i="3"/>
  <c r="AB116" i="3"/>
  <c r="AD125" i="3" l="1"/>
  <c r="AF124" i="3"/>
  <c r="AB117" i="3"/>
  <c r="AD126" i="3" l="1"/>
  <c r="AF125" i="3"/>
  <c r="AB118" i="3"/>
  <c r="AD127" i="3" l="1"/>
  <c r="AF126" i="3"/>
  <c r="AB119" i="3"/>
  <c r="AD128" i="3" l="1"/>
  <c r="AF127" i="3"/>
  <c r="AB120" i="3"/>
  <c r="AD129" i="3" l="1"/>
  <c r="AF128" i="3"/>
  <c r="AB121" i="3"/>
  <c r="AD130" i="3" l="1"/>
  <c r="AF129" i="3"/>
  <c r="AB122" i="3"/>
  <c r="AD131" i="3" l="1"/>
  <c r="AF130" i="3"/>
  <c r="AB123" i="3"/>
  <c r="AD132" i="3" l="1"/>
  <c r="AF131" i="3"/>
  <c r="AB124" i="3"/>
  <c r="AD133" i="3" l="1"/>
  <c r="AF132" i="3"/>
  <c r="AB125" i="3"/>
  <c r="AD134" i="3" l="1"/>
  <c r="AF133" i="3"/>
  <c r="AB126" i="3"/>
  <c r="AD135" i="3" l="1"/>
  <c r="AF134" i="3"/>
  <c r="AB127" i="3"/>
  <c r="AD136" i="3" l="1"/>
  <c r="AF135" i="3"/>
  <c r="AB128" i="3"/>
  <c r="AD137" i="3" l="1"/>
  <c r="AF136" i="3"/>
  <c r="AB129" i="3"/>
  <c r="AD138" i="3" l="1"/>
  <c r="AF137" i="3"/>
  <c r="AB130" i="3"/>
  <c r="AD139" i="3" l="1"/>
  <c r="AF138" i="3"/>
  <c r="AB131" i="3"/>
  <c r="AD140" i="3" l="1"/>
  <c r="AF139" i="3"/>
  <c r="AB132" i="3"/>
  <c r="AD141" i="3" l="1"/>
  <c r="AF140" i="3"/>
  <c r="AB133" i="3"/>
  <c r="AD142" i="3" l="1"/>
  <c r="AF141" i="3"/>
  <c r="AB134" i="3"/>
  <c r="AD143" i="3" l="1"/>
  <c r="AF142" i="3"/>
  <c r="AB135" i="3"/>
  <c r="AD144" i="3" l="1"/>
  <c r="AF143" i="3"/>
  <c r="AB136" i="3"/>
  <c r="AD145" i="3" l="1"/>
  <c r="AF144" i="3"/>
  <c r="AB137" i="3"/>
  <c r="AD146" i="3" l="1"/>
  <c r="AF145" i="3"/>
  <c r="AB138" i="3"/>
  <c r="AD147" i="3" l="1"/>
  <c r="AF146" i="3"/>
  <c r="AB139" i="3"/>
  <c r="AD148" i="3" l="1"/>
  <c r="AF147" i="3"/>
  <c r="AB140" i="3"/>
  <c r="AD149" i="3" l="1"/>
  <c r="AF148" i="3"/>
  <c r="AB141" i="3"/>
  <c r="AD150" i="3" l="1"/>
  <c r="AF149" i="3"/>
  <c r="AB142" i="3"/>
  <c r="AD151" i="3" l="1"/>
  <c r="AF150" i="3"/>
  <c r="AB143" i="3"/>
  <c r="AD152" i="3" l="1"/>
  <c r="AF151" i="3"/>
  <c r="AB144" i="3"/>
  <c r="AD153" i="3" l="1"/>
  <c r="AF152" i="3"/>
  <c r="AB145" i="3"/>
  <c r="AD154" i="3" l="1"/>
  <c r="AF153" i="3"/>
  <c r="AB146" i="3"/>
  <c r="AD155" i="3" l="1"/>
  <c r="AF154" i="3"/>
  <c r="AB147" i="3"/>
  <c r="AD156" i="3" l="1"/>
  <c r="AF155" i="3"/>
  <c r="AB148" i="3"/>
  <c r="AD157" i="3" l="1"/>
  <c r="AF156" i="3"/>
  <c r="AB149" i="3"/>
  <c r="AD158" i="3" l="1"/>
  <c r="AF157" i="3"/>
  <c r="AB150" i="3"/>
  <c r="AD159" i="3" l="1"/>
  <c r="AF158" i="3"/>
  <c r="AB151" i="3"/>
  <c r="AD160" i="3" l="1"/>
  <c r="AF159" i="3"/>
  <c r="AB152" i="3"/>
  <c r="AD161" i="3" l="1"/>
  <c r="AF160" i="3"/>
  <c r="AB153" i="3"/>
  <c r="AD162" i="3" l="1"/>
  <c r="AF161" i="3"/>
  <c r="AB154" i="3"/>
  <c r="AD163" i="3" l="1"/>
  <c r="AF162" i="3"/>
  <c r="AB155" i="3"/>
  <c r="AD164" i="3" l="1"/>
  <c r="AF163" i="3"/>
  <c r="AB156" i="3"/>
  <c r="AD165" i="3" l="1"/>
  <c r="AF164" i="3"/>
  <c r="AB157" i="3"/>
  <c r="AD166" i="3" l="1"/>
  <c r="AF165" i="3"/>
  <c r="AB158" i="3"/>
  <c r="AD167" i="3" l="1"/>
  <c r="AF166" i="3"/>
  <c r="AB159" i="3"/>
  <c r="AD168" i="3" l="1"/>
  <c r="AF167" i="3"/>
  <c r="AB160" i="3"/>
  <c r="AD169" i="3" l="1"/>
  <c r="AF168" i="3"/>
  <c r="AB161" i="3"/>
  <c r="AD170" i="3" l="1"/>
  <c r="AF169" i="3"/>
  <c r="AB162" i="3"/>
  <c r="AD171" i="3" l="1"/>
  <c r="AF170" i="3"/>
  <c r="AB163" i="3"/>
  <c r="AD172" i="3" l="1"/>
  <c r="AF171" i="3"/>
  <c r="AB164" i="3"/>
  <c r="AD173" i="3" l="1"/>
  <c r="AF172" i="3"/>
  <c r="AB165" i="3"/>
  <c r="AD174" i="3" l="1"/>
  <c r="AF173" i="3"/>
  <c r="AB166" i="3"/>
  <c r="AD175" i="3" l="1"/>
  <c r="AF174" i="3"/>
  <c r="AB167" i="3"/>
  <c r="AD176" i="3" l="1"/>
  <c r="AF175" i="3"/>
  <c r="AB168" i="3"/>
  <c r="AD177" i="3" l="1"/>
  <c r="AF176" i="3"/>
  <c r="AB169" i="3"/>
  <c r="AD178" i="3" l="1"/>
  <c r="AF177" i="3"/>
  <c r="AB170" i="3"/>
  <c r="AD179" i="3" l="1"/>
  <c r="AF178" i="3"/>
  <c r="AB171" i="3"/>
  <c r="AD180" i="3" l="1"/>
  <c r="AF179" i="3"/>
  <c r="AB172" i="3"/>
  <c r="AD181" i="3" l="1"/>
  <c r="AF180" i="3"/>
  <c r="AB173" i="3"/>
  <c r="AD182" i="3" l="1"/>
  <c r="AF181" i="3"/>
  <c r="AB174" i="3"/>
  <c r="AD183" i="3" l="1"/>
  <c r="AF182" i="3"/>
  <c r="AB175" i="3"/>
  <c r="AD184" i="3" l="1"/>
  <c r="AF183" i="3"/>
  <c r="AB176" i="3"/>
  <c r="AD185" i="3" l="1"/>
  <c r="AF184" i="3"/>
  <c r="AB177" i="3"/>
  <c r="AD186" i="3" l="1"/>
  <c r="AF185" i="3"/>
  <c r="AB178" i="3"/>
  <c r="AD187" i="3" l="1"/>
  <c r="AF186" i="3"/>
  <c r="AB179" i="3"/>
  <c r="AD188" i="3" l="1"/>
  <c r="AF187" i="3"/>
  <c r="AB180" i="3"/>
  <c r="AD189" i="3" l="1"/>
  <c r="AF188" i="3"/>
  <c r="AB181" i="3"/>
  <c r="AD190" i="3" l="1"/>
  <c r="AF189" i="3"/>
  <c r="AB182" i="3"/>
  <c r="AD191" i="3" l="1"/>
  <c r="AF190" i="3"/>
  <c r="AB183" i="3"/>
  <c r="AD192" i="3" l="1"/>
  <c r="AF191" i="3"/>
  <c r="AB184" i="3"/>
  <c r="AD193" i="3" l="1"/>
  <c r="AF192" i="3"/>
  <c r="AB185" i="3"/>
  <c r="AD194" i="3" l="1"/>
  <c r="AF193" i="3"/>
  <c r="AB186" i="3"/>
  <c r="AD195" i="3" l="1"/>
  <c r="AF194" i="3"/>
  <c r="AB187" i="3"/>
  <c r="AD196" i="3" l="1"/>
  <c r="AF195" i="3"/>
  <c r="AB188" i="3"/>
  <c r="AD197" i="3" l="1"/>
  <c r="AF196" i="3"/>
  <c r="AB189" i="3"/>
  <c r="AD198" i="3" l="1"/>
  <c r="AF197" i="3"/>
  <c r="AB190" i="3"/>
  <c r="AD199" i="3" l="1"/>
  <c r="AF198" i="3"/>
  <c r="AB191" i="3"/>
  <c r="AD200" i="3" l="1"/>
  <c r="AF200" i="3" s="1"/>
  <c r="AF199" i="3"/>
  <c r="AF3" i="3" s="1"/>
  <c r="C11" i="5" s="1"/>
  <c r="AB192" i="3"/>
  <c r="AB193" i="3" l="1"/>
  <c r="AB194" i="3" l="1"/>
  <c r="AB195" i="3" l="1"/>
  <c r="AB196" i="3" l="1"/>
  <c r="AB197" i="3" l="1"/>
  <c r="AB198" i="3" l="1"/>
  <c r="AB200" i="3" l="1"/>
  <c r="AB199" i="3"/>
  <c r="AB2" i="3" l="1"/>
  <c r="C9" i="5" s="1"/>
</calcChain>
</file>

<file path=xl/sharedStrings.xml><?xml version="1.0" encoding="utf-8"?>
<sst xmlns="http://schemas.openxmlformats.org/spreadsheetml/2006/main" count="411" uniqueCount="213">
  <si>
    <t>t</t>
  </si>
  <si>
    <t>Sum of Cashflows</t>
  </si>
  <si>
    <t>Sum</t>
  </si>
  <si>
    <t>Initial Outflow</t>
  </si>
  <si>
    <t>Future Outflows</t>
  </si>
  <si>
    <t>XIRR</t>
  </si>
  <si>
    <t>Total inflows</t>
  </si>
  <si>
    <t>Money Weighted Duration of inflows in years</t>
  </si>
  <si>
    <t>Yr 1</t>
  </si>
  <si>
    <t>Yr 2</t>
  </si>
  <si>
    <t>Yr 3</t>
  </si>
  <si>
    <t>Yr 4</t>
  </si>
  <si>
    <t>Yr 5+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</si>
  <si>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</si>
  <si>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</si>
  <si>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</si>
  <si>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</si>
  <si>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</si>
  <si>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</si>
  <si>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</si>
  <si>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</si>
  <si>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1-2027</t>
  </si>
  <si>
    <t>2-2027</t>
  </si>
  <si>
    <t>3-2027</t>
  </si>
  <si>
    <t>4-2027</t>
  </si>
  <si>
    <t>5-2027</t>
  </si>
  <si>
    <t>6-2027</t>
  </si>
  <si>
    <t>7-2027</t>
  </si>
  <si>
    <t>8-2027</t>
  </si>
  <si>
    <t>9-2027</t>
  </si>
  <si>
    <t>10-2027</t>
  </si>
  <si>
    <t>11-2027</t>
  </si>
  <si>
    <t>12-2027</t>
  </si>
  <si>
    <t>1-2028</t>
  </si>
  <si>
    <t>2-2028</t>
  </si>
  <si>
    <t>3-2028</t>
  </si>
  <si>
    <t>4-2028</t>
  </si>
  <si>
    <t>5-2028</t>
  </si>
  <si>
    <t>6-2028</t>
  </si>
  <si>
    <t>7-2028</t>
  </si>
  <si>
    <t>8-2028</t>
  </si>
  <si>
    <t>9-2028</t>
  </si>
  <si>
    <t>10-2028</t>
  </si>
  <si>
    <t>11-2028</t>
  </si>
  <si>
    <t>12-2028</t>
  </si>
  <si>
    <t>1-2029</t>
  </si>
  <si>
    <t>2-2029</t>
  </si>
  <si>
    <t>3-2029</t>
  </si>
  <si>
    <t>4-2029</t>
  </si>
  <si>
    <t>5-2029</t>
  </si>
  <si>
    <t>6-2029</t>
  </si>
  <si>
    <t>7-2029</t>
  </si>
  <si>
    <t>8-2029</t>
  </si>
  <si>
    <t>9-2029</t>
  </si>
  <si>
    <t>10-2029</t>
  </si>
  <si>
    <t>11-2029</t>
  </si>
  <si>
    <t>12-2029</t>
  </si>
  <si>
    <t>1-2030</t>
  </si>
  <si>
    <t>2-2030</t>
  </si>
  <si>
    <t>3-2030</t>
  </si>
  <si>
    <t>4-2030</t>
  </si>
  <si>
    <t>5-2030</t>
  </si>
  <si>
    <t>6-2030</t>
  </si>
  <si>
    <t>7-2030</t>
  </si>
  <si>
    <t>8-2030</t>
  </si>
  <si>
    <t>9-2030</t>
  </si>
  <si>
    <t>10-2030</t>
  </si>
  <si>
    <t>11-2030</t>
  </si>
  <si>
    <t>12-2030</t>
  </si>
  <si>
    <t>1-2031</t>
  </si>
  <si>
    <t>2-2031</t>
  </si>
  <si>
    <t>3-2031</t>
  </si>
  <si>
    <t>4-2031</t>
  </si>
  <si>
    <t>5-2031</t>
  </si>
  <si>
    <t>6-2031</t>
  </si>
  <si>
    <t>7-2031</t>
  </si>
  <si>
    <t>8-2031</t>
  </si>
  <si>
    <t>9-2031</t>
  </si>
  <si>
    <t>10-2031</t>
  </si>
  <si>
    <t>11-2031</t>
  </si>
  <si>
    <t>12-2031</t>
  </si>
  <si>
    <t>1-2032</t>
  </si>
  <si>
    <t>2-2032</t>
  </si>
  <si>
    <t>3-2032</t>
  </si>
  <si>
    <t>4-2032</t>
  </si>
  <si>
    <t>5-2032</t>
  </si>
  <si>
    <t>6-2032</t>
  </si>
  <si>
    <t>7-2032</t>
  </si>
  <si>
    <t>8-2032</t>
  </si>
  <si>
    <t>9-2032</t>
  </si>
  <si>
    <t>10-2032</t>
  </si>
  <si>
    <t>11-2032</t>
  </si>
  <si>
    <t>12-2032</t>
  </si>
  <si>
    <t>1-2033</t>
  </si>
  <si>
    <t>2-2033</t>
  </si>
  <si>
    <t>3-2033</t>
  </si>
  <si>
    <t>4-2033</t>
  </si>
  <si>
    <t>5-2033</t>
  </si>
  <si>
    <t>6-2033</t>
  </si>
  <si>
    <t>7-2033</t>
  </si>
  <si>
    <t>8-2033</t>
  </si>
  <si>
    <t>9-2033</t>
  </si>
  <si>
    <t>10-2033</t>
  </si>
  <si>
    <t>11-2033</t>
  </si>
  <si>
    <t>12-2033</t>
  </si>
  <si>
    <t>1-2034</t>
  </si>
  <si>
    <t>2-2034</t>
  </si>
  <si>
    <t>3-2034</t>
  </si>
  <si>
    <t>4-2034</t>
  </si>
  <si>
    <t>5-2034</t>
  </si>
  <si>
    <t>6-2034</t>
  </si>
  <si>
    <t>7-2034</t>
  </si>
  <si>
    <t>8-2034</t>
  </si>
  <si>
    <t>9-2034</t>
  </si>
  <si>
    <t>10-2034</t>
  </si>
  <si>
    <t>11-2034</t>
  </si>
  <si>
    <t>12-2034</t>
  </si>
  <si>
    <t>1-2035</t>
  </si>
  <si>
    <t>2-2035</t>
  </si>
  <si>
    <t>3-2035</t>
  </si>
  <si>
    <t>4-2035</t>
  </si>
  <si>
    <t>5-2035</t>
  </si>
  <si>
    <t>6-2035</t>
  </si>
  <si>
    <t>7-2035</t>
  </si>
  <si>
    <t>8-2035</t>
  </si>
  <si>
    <t>9-2035</t>
  </si>
  <si>
    <t>10-2035</t>
  </si>
  <si>
    <t>11-2035</t>
  </si>
  <si>
    <t>12-2035</t>
  </si>
  <si>
    <t>1-2036</t>
  </si>
  <si>
    <t>2-2036</t>
  </si>
  <si>
    <t>3-2036</t>
  </si>
  <si>
    <t>4-2036</t>
  </si>
  <si>
    <t>5-2036</t>
  </si>
  <si>
    <t>6-2036</t>
  </si>
  <si>
    <t>7-2036</t>
  </si>
  <si>
    <t>8-2036</t>
  </si>
  <si>
    <t>9-2036</t>
  </si>
  <si>
    <t>10-2036</t>
  </si>
  <si>
    <t>11-2036</t>
  </si>
  <si>
    <t>12-2036</t>
  </si>
  <si>
    <t>1-2037</t>
  </si>
  <si>
    <t>2-2037</t>
  </si>
  <si>
    <t>3-2037</t>
  </si>
  <si>
    <t>4-2037</t>
  </si>
  <si>
    <t>5-2037</t>
  </si>
  <si>
    <t>6-2037</t>
  </si>
  <si>
    <t>7-2037</t>
  </si>
  <si>
    <t>8-2037</t>
  </si>
  <si>
    <t>9-2037</t>
  </si>
  <si>
    <t>10-2037</t>
  </si>
  <si>
    <t>11-2037</t>
  </si>
  <si>
    <t>12-2037</t>
  </si>
  <si>
    <t>1-2038</t>
  </si>
  <si>
    <t>2-2038</t>
  </si>
  <si>
    <t>3-2038</t>
  </si>
  <si>
    <t>4-2038</t>
  </si>
  <si>
    <t>5-2038</t>
  </si>
  <si>
    <t>6-2038</t>
  </si>
  <si>
    <t>7-2038</t>
  </si>
  <si>
    <t>8-2038</t>
  </si>
  <si>
    <t>9-2038</t>
  </si>
  <si>
    <t>10-2038</t>
  </si>
  <si>
    <t>11-2038</t>
  </si>
  <si>
    <t>12-2038</t>
  </si>
  <si>
    <t>1-2039</t>
  </si>
  <si>
    <t>2-2039</t>
  </si>
  <si>
    <t>3-2039</t>
  </si>
  <si>
    <t>4-2039</t>
  </si>
  <si>
    <t>5-2039</t>
  </si>
  <si>
    <t>6-2039</t>
  </si>
  <si>
    <t>7-2039</t>
  </si>
  <si>
    <t>8-2039</t>
  </si>
  <si>
    <t>9-2039</t>
  </si>
  <si>
    <t>10-2039</t>
  </si>
  <si>
    <t>11-2039</t>
  </si>
  <si>
    <t>12-2039</t>
  </si>
  <si>
    <t>1-2040</t>
  </si>
  <si>
    <t>2-2040</t>
  </si>
  <si>
    <t>3-2040</t>
  </si>
  <si>
    <t>4-2040</t>
  </si>
  <si>
    <t>5-2040</t>
  </si>
  <si>
    <t>6-2040</t>
  </si>
  <si>
    <t>7-2040</t>
  </si>
  <si>
    <t>8-2040</t>
  </si>
  <si>
    <t>9-2040</t>
  </si>
  <si>
    <t>10-2040</t>
  </si>
  <si>
    <t>11-2040</t>
  </si>
  <si>
    <t>12-2040</t>
  </si>
  <si>
    <t>1-2041</t>
  </si>
  <si>
    <t>2-2041</t>
  </si>
  <si>
    <t>3-2041</t>
  </si>
  <si>
    <t>4-2041</t>
  </si>
  <si>
    <t>5-2041</t>
  </si>
  <si>
    <t>6-2041</t>
  </si>
  <si>
    <t>7-2041</t>
  </si>
  <si>
    <t>8-2041</t>
  </si>
  <si>
    <t>9-2041</t>
  </si>
  <si>
    <t>10-2041</t>
  </si>
  <si>
    <t>11-2041</t>
  </si>
  <si>
    <t>12-2041</t>
  </si>
  <si>
    <t>1-2042</t>
  </si>
  <si>
    <t>2-2042</t>
  </si>
  <si>
    <t>3-2042</t>
  </si>
  <si>
    <t>4-2042</t>
  </si>
  <si>
    <t>5-2042</t>
  </si>
  <si>
    <t>6-2042</t>
  </si>
  <si>
    <t>7-2042</t>
  </si>
  <si>
    <t>8-2042</t>
  </si>
  <si>
    <t>9-2042</t>
  </si>
  <si>
    <t>10-2042</t>
  </si>
  <si>
    <t>11-2042</t>
  </si>
  <si>
    <t>12-2042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</si>
</sst>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_ * #,##0.0_ ;_ * \-#,##0.0_ ;_ * &quot;-&quot;??_ ;_ @_ "/>
    <numFmt numFmtId="170" formatCode="_ * #,##0.00_ ;_ * \-#,##0.00_ ;_ * &quot;-&quot;??_ ;_ @_ "/>
  </numFmts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7"/>
      <color theme="1"/>
      <name val="Aptos Narrow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43" fontId="0" fillId="0" borderId="0" xfId="1" applyFont="1"/>
    <xf numFmtId="0" fontId="0" fillId="3" borderId="0" xfId="0" applyFill="1"/>
    <xf numFmtId="165" fontId="0" fillId="3" borderId="0" xfId="0" applyNumberFormat="1" applyFill="1"/>
    <xf numFmtId="0" fontId="10" fillId="0" borderId="5" xfId="0" applyFont="1" applyBorder="1"/>
    <xf numFmtId="165" fontId="10" fillId="0" borderId="5" xfId="1" applyNumberFormat="1" applyFont="1" applyBorder="1"/>
    <xf numFmtId="10" fontId="10" fillId="0" borderId="5" xfId="0" applyNumberFormat="1" applyFont="1" applyBorder="1"/>
    <xf numFmtId="0" fontId="10" fillId="0" borderId="5" xfId="0" applyFont="1" applyBorder="1" applyAlignment="1">
      <alignment wrapText="1"/>
    </xf>
    <xf numFmtId="166" fontId="10" fillId="0" borderId="5" xfId="1" applyNumberFormat="1" applyFont="1" applyBorder="1"/>
    <xf numFmtId="0" fontId="11" fillId="0" borderId="5" xfId="3" applyFont="1" applyBorder="1" applyAlignment="1">
      <alignment horizontal="right" wrapText="1"/>
    </xf>
    <xf numFmtId="165" fontId="0" fillId="0" borderId="5" xfId="2" applyNumberFormat="1" applyFont="1" applyBorder="1"/>
  </cellXfs>
  <cellStyles count="6">
    <cellStyle name="Comma" xfId="2" builtinId="3"/>
    <cellStyle name="Comma 2" xfId="1" xr:uid="{0F0D91F2-561E-4AD3-AD72-2C39C2BCC756}"/>
    <cellStyle name="Comma 3" xfId="4" xr:uid="{B074054E-080B-494A-9052-5FD712DE3F99}"/>
    <cellStyle name="Normal" xfId="0" builtinId="0"/>
    <cellStyle name="Normal 2" xfId="3" xr:uid="{45B436D7-6F7D-4C58-83DB-35A365FB00DF}"/>
    <cellStyle name="Percent 2" xfId="5" xr:uid="{E3F1A579-20A3-4E89-8D20-E7D63DC00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01CD-78A3-4BC6-8C3A-F5EC8A1AA445}">
  <dimension ref="A1:E12"/>
  <sheetViews>
    <sheetView tabSelected="1" workbookViewId="0">
      <selection activeCell="C11" sqref="C11"/>
    </sheetView>
  </sheetViews>
  <sheetFormatPr defaultColWidth="0" defaultRowHeight="15" customHeight="1" zeroHeight="1" x14ac:dyDescent="0.25"/>
  <cols>
    <col min="1" max="1" width="9.140625" style="24" customWidth="1"/>
    <col min="2" max="2" width="20.28515625" style="24" customWidth="1"/>
    <col min="3" max="3" width="13.42578125" style="24" bestFit="1" customWidth="1"/>
    <col min="4" max="4" width="10" style="24" bestFit="1" customWidth="1"/>
    <col min="5" max="5" width="9.140625" style="24" customWidth="1"/>
    <col min="6" max="16384" width="9.140625" hidden="1"/>
  </cols>
  <sheetData>
    <row r="1" spans="2:4" x14ac:dyDescent="0.25"/>
    <row r="2" spans="2:4" x14ac:dyDescent="0.25">
      <c r="B2" s="26" t="s">
        <v>3</v>
      </c>
      <c r="C2" s="27">
        <f>-'Investor Cashflow -Par'!AB4</f>
        <v>6723841.3641641159</v>
      </c>
    </row>
    <row r="3" spans="2:4" x14ac:dyDescent="0.25">
      <c r="B3" s="26" t="s">
        <v>4</v>
      </c>
      <c r="C3" s="27">
        <f>-'Investor Futureoutflow -Par'!AB2</f>
        <v>1606154</v>
      </c>
    </row>
    <row r="4" spans="2:4" x14ac:dyDescent="0.25">
      <c r="B4" s="31" t="s">
        <v>8</v>
      </c>
      <c r="C4" s="32">
        <f>-SUM('Investor Futureoutflow -Par'!AB5:AB16)</f>
        <v>470674</v>
      </c>
    </row>
    <row r="5" spans="2:4" x14ac:dyDescent="0.25">
      <c r="B5" s="31" t="s">
        <v>9</v>
      </c>
      <c r="C5" s="32">
        <f>-SUM('Investor Futureoutflow -Par'!AB17:AB28)</f>
        <v>370674</v>
      </c>
    </row>
    <row r="6" spans="2:4" x14ac:dyDescent="0.25">
      <c r="B6" s="31" t="s">
        <v>10</v>
      </c>
      <c r="C6" s="32">
        <f>-SUM('Investor Futureoutflow -Par'!AB29:AB40)</f>
        <v>269812</v>
      </c>
    </row>
    <row r="7" spans="2:4" x14ac:dyDescent="0.25">
      <c r="B7" s="31" t="s">
        <v>11</v>
      </c>
      <c r="C7" s="32">
        <f>-SUM('Investor Futureoutflow -Par'!AB41:AB52)</f>
        <v>164148</v>
      </c>
    </row>
    <row r="8" spans="2:4" x14ac:dyDescent="0.25">
      <c r="B8" s="31" t="s">
        <v>12</v>
      </c>
      <c r="C8" s="32">
        <f>-SUM('Investor Futureoutflow -Par'!AB53:AB204)</f>
        <v>330846</v>
      </c>
    </row>
    <row r="9" spans="2:4" x14ac:dyDescent="0.25">
      <c r="B9" s="26" t="s">
        <v>5</v>
      </c>
      <c r="C9" s="28">
        <f>'Investor Cashflow -Par'!AB2</f>
        <v>8.4972010552883143E-2</v>
      </c>
    </row>
    <row r="10" spans="2:4" x14ac:dyDescent="0.25">
      <c r="B10" s="26" t="s">
        <v>6</v>
      </c>
      <c r="C10" s="27">
        <f>'Investor Cashflow -Par'!AE3</f>
        <v>13059100.88698261</v>
      </c>
      <c r="D10" s="25"/>
    </row>
    <row r="11" spans="2:4" ht="45" x14ac:dyDescent="0.25">
      <c r="B11" s="29" t="s">
        <v>7</v>
      </c>
      <c r="C11" s="30">
        <f>'Investor Cashflow -Par'!AF3/12</f>
        <v>6.1657551350864308</v>
      </c>
    </row>
    <row r="12" spans="2:4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659A-505C-4A82-8FAB-A3211368F354}">
  <dimension ref="A1:BE994"/>
  <sheetViews>
    <sheetView topLeftCell="A2" workbookViewId="0">
      <selection activeCell="A4" sqref="A4"/>
    </sheetView>
  </sheetViews>
  <sheetFormatPr defaultColWidth="12.5703125" defaultRowHeight="15" customHeight="1" x14ac:dyDescent="0.25"/>
  <cols>
    <col min="1" max="1" width="12.7109375" customWidth="1"/>
    <col min="2" max="2" width="12.140625" customWidth="1"/>
    <col min="3" max="6" width="17.28515625" customWidth="1"/>
    <col min="7" max="10" width="14.28515625" customWidth="1"/>
    <col min="11" max="11" width="13.28515625" customWidth="1"/>
    <col min="12" max="27" width="14.28515625" customWidth="1"/>
    <col min="28" max="28" width="17.140625" customWidth="1"/>
  </cols>
  <sheetData>
    <row r="1" spans="1:57" ht="15.75" x14ac:dyDescent="0.25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57" ht="15.75" x14ac:dyDescent="0.25">
      <c r="A2" s="3"/>
      <c r="B2" s="1"/>
      <c r="C2" s="6"/>
      <c r="D2" s="6"/>
      <c r="E2" s="6"/>
      <c r="F2" s="7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8"/>
      <c r="Y2" s="8"/>
      <c r="Z2" s="8"/>
      <c r="AA2" s="8"/>
      <c r="AB2" s="20">
        <f>XIRR(AB4:AB1053,$B$4:$B$1053,7.5%)</f>
        <v>8.4972010552883143E-2</v>
      </c>
      <c r="AD2" s="21"/>
    </row>
    <row r="3" spans="1:57" ht="15.75" x14ac:dyDescent="0.25">
      <c r="A3" s="9"/>
      <c r="B3" s="10" t="s">
        <v>0</v>
      </c>
      <c r="C3" s="11">
        <v>1</v>
      </c>
      <c r="D3" s="11">
        <f>C3+1</f>
        <v>2</v>
      </c>
      <c r="E3" s="11">
        <f t="shared" ref="E3:Z3" si="0">D3+1</f>
        <v>3</v>
      </c>
      <c r="F3" s="11">
        <f t="shared" si="0"/>
        <v>4</v>
      </c>
      <c r="G3" s="11">
        <f t="shared" si="0"/>
        <v>5</v>
      </c>
      <c r="H3" s="11">
        <f t="shared" si="0"/>
        <v>6</v>
      </c>
      <c r="I3" s="11">
        <f t="shared" si="0"/>
        <v>7</v>
      </c>
      <c r="J3" s="11">
        <f t="shared" si="0"/>
        <v>8</v>
      </c>
      <c r="K3" s="11">
        <f t="shared" si="0"/>
        <v>9</v>
      </c>
      <c r="L3" s="11">
        <f t="shared" si="0"/>
        <v>10</v>
      </c>
      <c r="M3" s="11">
        <f t="shared" si="0"/>
        <v>11</v>
      </c>
      <c r="N3" s="11">
        <f t="shared" si="0"/>
        <v>12</v>
      </c>
      <c r="O3" s="11">
        <f t="shared" si="0"/>
        <v>13</v>
      </c>
      <c r="P3" s="11">
        <f t="shared" si="0"/>
        <v>14</v>
      </c>
      <c r="Q3" s="11">
        <f t="shared" si="0"/>
        <v>15</v>
      </c>
      <c r="R3" s="11">
        <f t="shared" si="0"/>
        <v>16</v>
      </c>
      <c r="S3" s="11">
        <f t="shared" si="0"/>
        <v>17</v>
      </c>
      <c r="T3" s="11">
        <f t="shared" si="0"/>
        <v>18</v>
      </c>
      <c r="U3" s="11">
        <f t="shared" si="0"/>
        <v>19</v>
      </c>
      <c r="V3" s="11">
        <f t="shared" si="0"/>
        <v>20</v>
      </c>
      <c r="W3" s="11">
        <f t="shared" si="0"/>
        <v>21</v>
      </c>
      <c r="X3" s="11">
        <f t="shared" si="0"/>
        <v>22</v>
      </c>
      <c r="Y3" s="11">
        <f t="shared" si="0"/>
        <v>23</v>
      </c>
      <c r="Z3" s="11">
        <f t="shared" si="0"/>
        <v>24</v>
      </c>
      <c r="AA3" s="11"/>
      <c r="AB3" s="11" t="s">
        <v>1</v>
      </c>
      <c r="AE3" s="22">
        <f>SUM(AE4:AE199)</f>
        <v>13059100.88698261</v>
      </c>
      <c r="AF3" s="23">
        <f>SUM(AF4:AF199)/AE3</f>
        <v>73.989061621037166</v>
      </c>
    </row>
    <row r="4" spans="1:57" ht="15.75" x14ac:dyDescent="0.25">
      <c r="A4" s="2" t="str">
        <f t="shared" ref="A4" si="1">MONTH(B4)&amp;"-"&amp;YEAR(B4)</f>
        <v>5-2026</v>
      </c>
      <c r="B4" s="13">
        <v>46149</v>
      </c>
      <c r="C4" s="12">
        <v>-212242.44577808233</v>
      </c>
      <c r="D4" s="12">
        <v>-140612.0678810681</v>
      </c>
      <c r="E4" s="12">
        <v>-85823.130920625452</v>
      </c>
      <c r="F4" s="12">
        <v>-101855.45805703655</v>
      </c>
      <c r="G4" s="12">
        <v>-111931.07129328043</v>
      </c>
      <c r="H4" s="12">
        <v>-183507.31543046024</v>
      </c>
      <c r="I4" s="12">
        <v>-370671.8106308339</v>
      </c>
      <c r="J4" s="12">
        <v>-196720.36774249884</v>
      </c>
      <c r="K4" s="12">
        <v>-547843.24186115526</v>
      </c>
      <c r="L4" s="12">
        <v>-188586.37713849096</v>
      </c>
      <c r="M4" s="12">
        <v>-361989.19248661568</v>
      </c>
      <c r="N4" s="12">
        <v>-816213.62707438867</v>
      </c>
      <c r="O4" s="12">
        <v>-285421.4639010994</v>
      </c>
      <c r="P4" s="12">
        <v>-188855.87510213236</v>
      </c>
      <c r="Q4" s="12">
        <v>-495101.12055001932</v>
      </c>
      <c r="R4" s="12">
        <v>-59611.859066226272</v>
      </c>
      <c r="S4" s="12">
        <v>-264964.44751709001</v>
      </c>
      <c r="T4" s="12">
        <v>-544709.81179613143</v>
      </c>
      <c r="U4" s="12">
        <v>-363183.24753146415</v>
      </c>
      <c r="V4" s="12">
        <v>-229681.52932517341</v>
      </c>
      <c r="W4" s="12">
        <v>-108299.4988705373</v>
      </c>
      <c r="X4" s="12">
        <v>-460168.93359812256</v>
      </c>
      <c r="Y4" s="12">
        <v>-167563.96372757957</v>
      </c>
      <c r="Z4" s="12">
        <v>-238283.50688400239</v>
      </c>
      <c r="AA4" s="12"/>
      <c r="AB4" s="12">
        <f>SUM(C4:AA4)</f>
        <v>-6723841.3641641159</v>
      </c>
      <c r="AD4" s="21">
        <v>0</v>
      </c>
      <c r="AE4" s="21">
        <f>SUMIF(C4:Z4,"&gt;0",C4:Z4)</f>
        <v>0</v>
      </c>
      <c r="AF4" s="21">
        <f>AD4*AE4</f>
        <v>0</v>
      </c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ht="15.75" x14ac:dyDescent="0.25">
      <c r="A5" s="2" t="s">
        <v>13</v>
      </c>
      <c r="B5" s="13">
        <v>46172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-5277</v>
      </c>
      <c r="M5" s="12">
        <v>0</v>
      </c>
      <c r="N5" s="12">
        <v>0</v>
      </c>
      <c r="O5" s="12">
        <v>0</v>
      </c>
      <c r="P5" s="12">
        <v>0</v>
      </c>
      <c r="Q5" s="12">
        <v>-17344</v>
      </c>
      <c r="R5" s="12">
        <v>0</v>
      </c>
      <c r="S5" s="12">
        <v>-8477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/>
      <c r="AB5" s="12">
        <f t="shared" ref="AB5:AB200" si="2">SUM(C5:AA5)</f>
        <v>-31098</v>
      </c>
      <c r="AD5" s="21">
        <f>AD4+1</f>
        <v>1</v>
      </c>
      <c r="AE5" s="21">
        <f t="shared" ref="AE5:AE67" si="3">SUMIF(C5:Z5,"&gt;0",C5:Z5)</f>
        <v>0</v>
      </c>
      <c r="AF5" s="21">
        <f t="shared" ref="AF5:AF67" si="4">AD5*AE5</f>
        <v>0</v>
      </c>
    </row>
    <row r="6" spans="1:57" ht="15.75" x14ac:dyDescent="0.25">
      <c r="A6" s="2" t="s">
        <v>14</v>
      </c>
      <c r="B6" s="13">
        <v>46203</v>
      </c>
      <c r="C6" s="12">
        <v>0</v>
      </c>
      <c r="D6" s="12">
        <v>0</v>
      </c>
      <c r="E6" s="12">
        <v>-3149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-8477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-13956</v>
      </c>
      <c r="AA6" s="12"/>
      <c r="AB6" s="12">
        <f t="shared" si="2"/>
        <v>-25582</v>
      </c>
      <c r="AD6" s="21">
        <f t="shared" ref="AD6:AD68" si="5">AD5+1</f>
        <v>2</v>
      </c>
      <c r="AE6" s="21">
        <f t="shared" si="3"/>
        <v>0</v>
      </c>
      <c r="AF6" s="21">
        <f t="shared" si="4"/>
        <v>0</v>
      </c>
    </row>
    <row r="7" spans="1:57" ht="15.75" x14ac:dyDescent="0.25">
      <c r="A7" s="2" t="s">
        <v>15</v>
      </c>
      <c r="B7" s="13">
        <v>46233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-8477</v>
      </c>
      <c r="T7" s="12">
        <v>0</v>
      </c>
      <c r="U7" s="12">
        <v>-100000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/>
      <c r="AB7" s="12">
        <f t="shared" si="2"/>
        <v>-108477</v>
      </c>
      <c r="AD7" s="21">
        <f t="shared" si="5"/>
        <v>3</v>
      </c>
      <c r="AE7" s="21">
        <f t="shared" si="3"/>
        <v>0</v>
      </c>
      <c r="AF7" s="21">
        <f t="shared" si="4"/>
        <v>0</v>
      </c>
    </row>
    <row r="8" spans="1:57" ht="15.75" x14ac:dyDescent="0.25">
      <c r="A8" s="2" t="s">
        <v>16</v>
      </c>
      <c r="B8" s="13">
        <v>46264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-8477</v>
      </c>
      <c r="T8" s="12">
        <v>0</v>
      </c>
      <c r="U8" s="12">
        <v>0</v>
      </c>
      <c r="V8" s="12">
        <v>0</v>
      </c>
      <c r="W8" s="12">
        <v>-10992</v>
      </c>
      <c r="X8" s="12">
        <v>0</v>
      </c>
      <c r="Y8" s="12">
        <v>0</v>
      </c>
      <c r="Z8" s="12">
        <v>0</v>
      </c>
      <c r="AA8" s="12"/>
      <c r="AB8" s="12">
        <f t="shared" si="2"/>
        <v>-19469</v>
      </c>
      <c r="AD8" s="21">
        <f t="shared" si="5"/>
        <v>4</v>
      </c>
      <c r="AE8" s="21">
        <f t="shared" si="3"/>
        <v>0</v>
      </c>
      <c r="AF8" s="21">
        <f t="shared" si="4"/>
        <v>0</v>
      </c>
    </row>
    <row r="9" spans="1:57" ht="15.75" x14ac:dyDescent="0.25">
      <c r="A9" s="2" t="s">
        <v>17</v>
      </c>
      <c r="B9" s="13">
        <v>46295</v>
      </c>
      <c r="C9" s="12">
        <v>-17606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-8477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/>
      <c r="AB9" s="12">
        <f t="shared" si="2"/>
        <v>-26083</v>
      </c>
      <c r="AD9" s="21">
        <f t="shared" si="5"/>
        <v>5</v>
      </c>
      <c r="AE9" s="21">
        <f t="shared" si="3"/>
        <v>0</v>
      </c>
      <c r="AF9" s="21">
        <f t="shared" si="4"/>
        <v>0</v>
      </c>
    </row>
    <row r="10" spans="1:57" ht="15.75" x14ac:dyDescent="0.25">
      <c r="A10" s="2" t="s">
        <v>18</v>
      </c>
      <c r="B10" s="13">
        <v>46325</v>
      </c>
      <c r="C10" s="12">
        <v>0</v>
      </c>
      <c r="D10" s="12">
        <v>-42632.7</v>
      </c>
      <c r="E10" s="12">
        <v>0</v>
      </c>
      <c r="F10" s="12">
        <v>0</v>
      </c>
      <c r="G10" s="12">
        <v>7730.7000000000007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-24375</v>
      </c>
      <c r="N10" s="12">
        <v>0</v>
      </c>
      <c r="O10" s="12">
        <v>0</v>
      </c>
      <c r="P10" s="12">
        <v>0</v>
      </c>
      <c r="Q10" s="12">
        <v>0</v>
      </c>
      <c r="R10" s="12">
        <v>-5133</v>
      </c>
      <c r="S10" s="12">
        <v>-8477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-12093</v>
      </c>
      <c r="Z10" s="12">
        <v>0</v>
      </c>
      <c r="AA10" s="12"/>
      <c r="AB10" s="12">
        <f t="shared" si="2"/>
        <v>-84980</v>
      </c>
      <c r="AD10" s="21">
        <f t="shared" si="5"/>
        <v>6</v>
      </c>
      <c r="AE10" s="21">
        <f t="shared" si="3"/>
        <v>7730.7000000000007</v>
      </c>
      <c r="AF10" s="21">
        <f t="shared" si="4"/>
        <v>46384.200000000004</v>
      </c>
    </row>
    <row r="11" spans="1:57" ht="15.75" x14ac:dyDescent="0.25">
      <c r="A11" s="2" t="s">
        <v>19</v>
      </c>
      <c r="B11" s="13">
        <v>46356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-5277</v>
      </c>
      <c r="M11" s="12">
        <v>0</v>
      </c>
      <c r="N11" s="12">
        <v>60454.649999999994</v>
      </c>
      <c r="O11" s="12">
        <v>0</v>
      </c>
      <c r="P11" s="12">
        <v>0</v>
      </c>
      <c r="Q11" s="12">
        <v>0</v>
      </c>
      <c r="R11" s="12">
        <v>0</v>
      </c>
      <c r="S11" s="12">
        <v>-8477</v>
      </c>
      <c r="T11" s="12">
        <v>0</v>
      </c>
      <c r="U11" s="12">
        <v>0</v>
      </c>
      <c r="V11" s="12">
        <v>0</v>
      </c>
      <c r="W11" s="12">
        <v>0</v>
      </c>
      <c r="X11" s="12">
        <v>399110</v>
      </c>
      <c r="Y11" s="12">
        <v>0</v>
      </c>
      <c r="Z11" s="12">
        <v>0</v>
      </c>
      <c r="AA11" s="12"/>
      <c r="AB11" s="12">
        <f t="shared" si="2"/>
        <v>445810.65</v>
      </c>
      <c r="AD11" s="21">
        <f t="shared" si="5"/>
        <v>7</v>
      </c>
      <c r="AE11" s="21">
        <f t="shared" si="3"/>
        <v>459564.65</v>
      </c>
      <c r="AF11" s="21">
        <f t="shared" si="4"/>
        <v>3216952.5500000003</v>
      </c>
    </row>
    <row r="12" spans="1:57" ht="15.75" x14ac:dyDescent="0.25">
      <c r="A12" s="2" t="s">
        <v>20</v>
      </c>
      <c r="B12" s="13">
        <v>46386</v>
      </c>
      <c r="C12" s="12">
        <v>0</v>
      </c>
      <c r="D12" s="12">
        <v>0</v>
      </c>
      <c r="E12" s="12">
        <v>3351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-8477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/>
      <c r="AB12" s="12">
        <f t="shared" si="2"/>
        <v>-5126</v>
      </c>
      <c r="AD12" s="21">
        <f t="shared" si="5"/>
        <v>8</v>
      </c>
      <c r="AE12" s="21">
        <f t="shared" si="3"/>
        <v>3351</v>
      </c>
      <c r="AF12" s="21">
        <f t="shared" si="4"/>
        <v>26808</v>
      </c>
    </row>
    <row r="13" spans="1:57" ht="15.75" x14ac:dyDescent="0.25">
      <c r="A13" s="2" t="s">
        <v>21</v>
      </c>
      <c r="B13" s="13">
        <v>46417</v>
      </c>
      <c r="C13" s="12">
        <v>0</v>
      </c>
      <c r="D13" s="12">
        <v>0</v>
      </c>
      <c r="E13" s="12">
        <v>0</v>
      </c>
      <c r="F13" s="12">
        <v>10033.400000000001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-8477</v>
      </c>
      <c r="T13" s="12">
        <v>-13677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/>
      <c r="AB13" s="12">
        <f t="shared" si="2"/>
        <v>-12120.599999999999</v>
      </c>
      <c r="AD13" s="21">
        <f t="shared" si="5"/>
        <v>9</v>
      </c>
      <c r="AE13" s="21">
        <f t="shared" si="3"/>
        <v>10033.400000000001</v>
      </c>
      <c r="AF13" s="21">
        <f t="shared" si="4"/>
        <v>90300.6</v>
      </c>
    </row>
    <row r="14" spans="1:57" ht="15.75" x14ac:dyDescent="0.25">
      <c r="A14" s="2" t="s">
        <v>22</v>
      </c>
      <c r="B14" s="13">
        <v>46446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-8477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/>
      <c r="AB14" s="12">
        <f t="shared" si="2"/>
        <v>-8477</v>
      </c>
      <c r="AD14" s="21">
        <f t="shared" si="5"/>
        <v>10</v>
      </c>
      <c r="AE14" s="21">
        <f t="shared" si="3"/>
        <v>0</v>
      </c>
      <c r="AF14" s="21">
        <f t="shared" si="4"/>
        <v>0</v>
      </c>
    </row>
    <row r="15" spans="1:57" ht="15.75" customHeight="1" x14ac:dyDescent="0.25">
      <c r="A15" s="2" t="s">
        <v>23</v>
      </c>
      <c r="B15" s="13">
        <v>46474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13954.05</v>
      </c>
      <c r="I15" s="12">
        <v>0</v>
      </c>
      <c r="J15" s="12">
        <v>-14490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-13162</v>
      </c>
      <c r="Q15" s="12">
        <v>0</v>
      </c>
      <c r="R15" s="12">
        <v>0</v>
      </c>
      <c r="S15" s="12">
        <v>-8477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/>
      <c r="AB15" s="12">
        <f t="shared" si="2"/>
        <v>-22174.95</v>
      </c>
      <c r="AD15" s="21">
        <f t="shared" si="5"/>
        <v>11</v>
      </c>
      <c r="AE15" s="21">
        <f t="shared" si="3"/>
        <v>13954.05</v>
      </c>
      <c r="AF15" s="21">
        <f t="shared" si="4"/>
        <v>153494.54999999999</v>
      </c>
    </row>
    <row r="16" spans="1:57" ht="15.75" customHeight="1" x14ac:dyDescent="0.25">
      <c r="A16" s="2" t="s">
        <v>24</v>
      </c>
      <c r="B16" s="13">
        <v>46505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-34200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-8477</v>
      </c>
      <c r="T16" s="12">
        <v>0</v>
      </c>
      <c r="U16" s="12">
        <v>0</v>
      </c>
      <c r="V16" s="12">
        <v>-25070</v>
      </c>
      <c r="W16" s="12">
        <v>0</v>
      </c>
      <c r="X16" s="12">
        <v>0</v>
      </c>
      <c r="Y16" s="12">
        <v>0</v>
      </c>
      <c r="Z16" s="12">
        <v>0</v>
      </c>
      <c r="AA16" s="12"/>
      <c r="AB16" s="12">
        <f t="shared" si="2"/>
        <v>-67747</v>
      </c>
      <c r="AD16" s="21">
        <f t="shared" si="5"/>
        <v>12</v>
      </c>
      <c r="AE16" s="21">
        <f t="shared" si="3"/>
        <v>0</v>
      </c>
      <c r="AF16" s="21">
        <f t="shared" si="4"/>
        <v>0</v>
      </c>
    </row>
    <row r="17" spans="1:32" ht="15.75" customHeight="1" x14ac:dyDescent="0.25">
      <c r="A17" s="2" t="s">
        <v>25</v>
      </c>
      <c r="B17" s="13">
        <v>46535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-5277</v>
      </c>
      <c r="M17" s="12">
        <v>0</v>
      </c>
      <c r="N17" s="12">
        <v>0</v>
      </c>
      <c r="O17" s="12">
        <v>0</v>
      </c>
      <c r="P17" s="12">
        <v>0</v>
      </c>
      <c r="Q17" s="12">
        <v>-17344</v>
      </c>
      <c r="R17" s="12">
        <v>0</v>
      </c>
      <c r="S17" s="12">
        <v>-8477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/>
      <c r="AB17" s="12">
        <f t="shared" si="2"/>
        <v>-31098</v>
      </c>
      <c r="AD17" s="21">
        <f t="shared" si="5"/>
        <v>13</v>
      </c>
      <c r="AE17" s="21">
        <f t="shared" si="3"/>
        <v>0</v>
      </c>
      <c r="AF17" s="21">
        <f t="shared" si="4"/>
        <v>0</v>
      </c>
    </row>
    <row r="18" spans="1:32" ht="15.75" customHeight="1" x14ac:dyDescent="0.25">
      <c r="A18" s="2" t="s">
        <v>26</v>
      </c>
      <c r="B18" s="13">
        <v>46566</v>
      </c>
      <c r="C18" s="12">
        <v>0</v>
      </c>
      <c r="D18" s="12">
        <v>0</v>
      </c>
      <c r="E18" s="12">
        <v>-3149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-8477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-13956</v>
      </c>
      <c r="AA18" s="12"/>
      <c r="AB18" s="12">
        <f t="shared" si="2"/>
        <v>-25582</v>
      </c>
      <c r="AD18" s="21">
        <f t="shared" si="5"/>
        <v>14</v>
      </c>
      <c r="AE18" s="21">
        <f t="shared" si="3"/>
        <v>0</v>
      </c>
      <c r="AF18" s="21">
        <f t="shared" si="4"/>
        <v>0</v>
      </c>
    </row>
    <row r="19" spans="1:32" ht="15.75" customHeight="1" x14ac:dyDescent="0.25">
      <c r="A19" s="2" t="s">
        <v>27</v>
      </c>
      <c r="B19" s="13">
        <v>46596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-8477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/>
      <c r="AB19" s="12">
        <f t="shared" si="2"/>
        <v>-8477</v>
      </c>
      <c r="AD19" s="21">
        <f t="shared" si="5"/>
        <v>15</v>
      </c>
      <c r="AE19" s="21">
        <f t="shared" si="3"/>
        <v>0</v>
      </c>
      <c r="AF19" s="21">
        <f t="shared" si="4"/>
        <v>0</v>
      </c>
    </row>
    <row r="20" spans="1:32" ht="15.75" customHeight="1" x14ac:dyDescent="0.25">
      <c r="A20" s="2" t="s">
        <v>28</v>
      </c>
      <c r="B20" s="13">
        <v>46627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-8477</v>
      </c>
      <c r="T20" s="12">
        <v>0</v>
      </c>
      <c r="U20" s="12">
        <v>0</v>
      </c>
      <c r="V20" s="12">
        <v>0</v>
      </c>
      <c r="W20" s="12">
        <v>-10992</v>
      </c>
      <c r="X20" s="12">
        <v>0</v>
      </c>
      <c r="Y20" s="12">
        <v>0</v>
      </c>
      <c r="Z20" s="12">
        <v>0</v>
      </c>
      <c r="AA20" s="12"/>
      <c r="AB20" s="12">
        <f t="shared" si="2"/>
        <v>-19469</v>
      </c>
      <c r="AD20" s="21">
        <f t="shared" si="5"/>
        <v>16</v>
      </c>
      <c r="AE20" s="21">
        <f t="shared" si="3"/>
        <v>0</v>
      </c>
      <c r="AF20" s="21">
        <f t="shared" si="4"/>
        <v>0</v>
      </c>
    </row>
    <row r="21" spans="1:32" ht="15.75" customHeight="1" x14ac:dyDescent="0.25">
      <c r="A21" s="2" t="s">
        <v>29</v>
      </c>
      <c r="B21" s="13">
        <v>46658</v>
      </c>
      <c r="C21" s="12">
        <v>-17606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-8477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/>
      <c r="AB21" s="12">
        <f t="shared" si="2"/>
        <v>-26083</v>
      </c>
      <c r="AD21" s="21">
        <f t="shared" si="5"/>
        <v>17</v>
      </c>
      <c r="AE21" s="21">
        <f t="shared" si="3"/>
        <v>0</v>
      </c>
      <c r="AF21" s="21">
        <f t="shared" si="4"/>
        <v>0</v>
      </c>
    </row>
    <row r="22" spans="1:32" ht="15.75" customHeight="1" x14ac:dyDescent="0.25">
      <c r="A22" s="2" t="s">
        <v>30</v>
      </c>
      <c r="B22" s="13">
        <v>46688</v>
      </c>
      <c r="C22" s="12">
        <v>0</v>
      </c>
      <c r="D22" s="12">
        <v>-42632.7</v>
      </c>
      <c r="E22" s="12">
        <v>0</v>
      </c>
      <c r="F22" s="12">
        <v>0</v>
      </c>
      <c r="G22" s="12">
        <v>7730.7000000000007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-24375</v>
      </c>
      <c r="N22" s="12">
        <v>0</v>
      </c>
      <c r="O22" s="12">
        <v>0</v>
      </c>
      <c r="P22" s="12">
        <v>0</v>
      </c>
      <c r="Q22" s="12">
        <v>0</v>
      </c>
      <c r="R22" s="12">
        <v>-5133</v>
      </c>
      <c r="S22" s="12">
        <v>-8477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-12093</v>
      </c>
      <c r="Z22" s="12">
        <v>0</v>
      </c>
      <c r="AA22" s="12"/>
      <c r="AB22" s="12">
        <f t="shared" si="2"/>
        <v>-84980</v>
      </c>
      <c r="AD22" s="21">
        <f t="shared" si="5"/>
        <v>18</v>
      </c>
      <c r="AE22" s="21">
        <f t="shared" si="3"/>
        <v>7730.7000000000007</v>
      </c>
      <c r="AF22" s="21">
        <f t="shared" si="4"/>
        <v>139152.6</v>
      </c>
    </row>
    <row r="23" spans="1:32" ht="15.75" customHeight="1" x14ac:dyDescent="0.25">
      <c r="A23" s="2" t="s">
        <v>31</v>
      </c>
      <c r="B23" s="13">
        <v>46719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-5277</v>
      </c>
      <c r="M23" s="12">
        <v>0</v>
      </c>
      <c r="N23" s="12">
        <v>60454.649999999994</v>
      </c>
      <c r="O23" s="12">
        <v>0</v>
      </c>
      <c r="P23" s="12">
        <v>0</v>
      </c>
      <c r="Q23" s="12">
        <v>0</v>
      </c>
      <c r="R23" s="12">
        <v>0</v>
      </c>
      <c r="S23" s="12">
        <v>-8477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/>
      <c r="AB23" s="12">
        <f t="shared" si="2"/>
        <v>46700.649999999994</v>
      </c>
      <c r="AD23" s="21">
        <f t="shared" si="5"/>
        <v>19</v>
      </c>
      <c r="AE23" s="21">
        <f t="shared" si="3"/>
        <v>60454.649999999994</v>
      </c>
      <c r="AF23" s="21">
        <f t="shared" si="4"/>
        <v>1148638.3499999999</v>
      </c>
    </row>
    <row r="24" spans="1:32" ht="15.75" customHeight="1" x14ac:dyDescent="0.25">
      <c r="A24" s="2" t="s">
        <v>32</v>
      </c>
      <c r="B24" s="13">
        <v>46749</v>
      </c>
      <c r="C24" s="12">
        <v>0</v>
      </c>
      <c r="D24" s="12">
        <v>0</v>
      </c>
      <c r="E24" s="12">
        <v>-3149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-8477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/>
      <c r="AB24" s="12">
        <f t="shared" si="2"/>
        <v>-11626</v>
      </c>
      <c r="AD24" s="21">
        <f t="shared" si="5"/>
        <v>20</v>
      </c>
      <c r="AE24" s="21">
        <f t="shared" si="3"/>
        <v>0</v>
      </c>
      <c r="AF24" s="21">
        <f t="shared" si="4"/>
        <v>0</v>
      </c>
    </row>
    <row r="25" spans="1:32" ht="15.75" customHeight="1" x14ac:dyDescent="0.25">
      <c r="A25" s="2" t="s">
        <v>33</v>
      </c>
      <c r="B25" s="13">
        <v>46780</v>
      </c>
      <c r="C25" s="12">
        <v>0</v>
      </c>
      <c r="D25" s="12">
        <v>0</v>
      </c>
      <c r="E25" s="12">
        <v>0</v>
      </c>
      <c r="F25" s="12">
        <v>10033.400000000001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-8477</v>
      </c>
      <c r="T25" s="12">
        <v>-13677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/>
      <c r="AB25" s="12">
        <f t="shared" si="2"/>
        <v>-12120.599999999999</v>
      </c>
      <c r="AD25" s="21">
        <f t="shared" si="5"/>
        <v>21</v>
      </c>
      <c r="AE25" s="21">
        <f t="shared" si="3"/>
        <v>10033.400000000001</v>
      </c>
      <c r="AF25" s="21">
        <f t="shared" si="4"/>
        <v>210701.40000000002</v>
      </c>
    </row>
    <row r="26" spans="1:32" ht="15.75" customHeight="1" x14ac:dyDescent="0.25">
      <c r="A26" s="2" t="s">
        <v>34</v>
      </c>
      <c r="B26" s="13">
        <v>46811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-8477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/>
      <c r="AB26" s="12">
        <f t="shared" si="2"/>
        <v>-8477</v>
      </c>
      <c r="AD26" s="21">
        <f t="shared" si="5"/>
        <v>22</v>
      </c>
      <c r="AE26" s="21">
        <f t="shared" si="3"/>
        <v>0</v>
      </c>
      <c r="AF26" s="21">
        <f t="shared" si="4"/>
        <v>0</v>
      </c>
    </row>
    <row r="27" spans="1:32" ht="15.75" customHeight="1" x14ac:dyDescent="0.25">
      <c r="A27" s="2" t="s">
        <v>35</v>
      </c>
      <c r="B27" s="13">
        <v>46840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13954.05</v>
      </c>
      <c r="I27" s="12">
        <v>0</v>
      </c>
      <c r="J27" s="12">
        <v>-14490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-13162</v>
      </c>
      <c r="Q27" s="12">
        <v>0</v>
      </c>
      <c r="R27" s="12">
        <v>0</v>
      </c>
      <c r="S27" s="12">
        <v>-8477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/>
      <c r="AB27" s="12">
        <f t="shared" si="2"/>
        <v>-22174.95</v>
      </c>
      <c r="AD27" s="21">
        <f t="shared" si="5"/>
        <v>23</v>
      </c>
      <c r="AE27" s="21">
        <f t="shared" si="3"/>
        <v>13954.05</v>
      </c>
      <c r="AF27" s="21">
        <f t="shared" si="4"/>
        <v>320943.14999999997</v>
      </c>
    </row>
    <row r="28" spans="1:32" ht="15.75" customHeight="1" x14ac:dyDescent="0.25">
      <c r="A28" s="2" t="s">
        <v>36</v>
      </c>
      <c r="B28" s="13">
        <v>46871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-34200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-8477</v>
      </c>
      <c r="T28" s="12">
        <v>0</v>
      </c>
      <c r="U28" s="12">
        <v>0</v>
      </c>
      <c r="V28" s="12">
        <v>-25070</v>
      </c>
      <c r="W28" s="12">
        <v>0</v>
      </c>
      <c r="X28" s="12">
        <v>0</v>
      </c>
      <c r="Y28" s="12">
        <v>0</v>
      </c>
      <c r="Z28" s="12">
        <v>0</v>
      </c>
      <c r="AA28" s="12"/>
      <c r="AB28" s="12">
        <f t="shared" si="2"/>
        <v>-67747</v>
      </c>
      <c r="AD28" s="21">
        <f t="shared" si="5"/>
        <v>24</v>
      </c>
      <c r="AE28" s="21">
        <f t="shared" si="3"/>
        <v>0</v>
      </c>
      <c r="AF28" s="21">
        <f t="shared" si="4"/>
        <v>0</v>
      </c>
    </row>
    <row r="29" spans="1:32" ht="15.75" customHeight="1" x14ac:dyDescent="0.25">
      <c r="A29" s="2" t="s">
        <v>37</v>
      </c>
      <c r="B29" s="13">
        <v>46901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-5277</v>
      </c>
      <c r="M29" s="12">
        <v>0</v>
      </c>
      <c r="N29" s="12">
        <v>0</v>
      </c>
      <c r="O29" s="12">
        <v>0</v>
      </c>
      <c r="P29" s="12">
        <v>0</v>
      </c>
      <c r="Q29" s="12">
        <v>-17344</v>
      </c>
      <c r="R29" s="12">
        <v>0</v>
      </c>
      <c r="S29" s="12">
        <v>-8477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/>
      <c r="AB29" s="12">
        <f t="shared" si="2"/>
        <v>-31098</v>
      </c>
      <c r="AD29" s="21">
        <f t="shared" si="5"/>
        <v>25</v>
      </c>
      <c r="AE29" s="21">
        <f t="shared" si="3"/>
        <v>0</v>
      </c>
      <c r="AF29" s="21">
        <f t="shared" si="4"/>
        <v>0</v>
      </c>
    </row>
    <row r="30" spans="1:32" ht="15.75" customHeight="1" x14ac:dyDescent="0.25">
      <c r="A30" s="2" t="s">
        <v>38</v>
      </c>
      <c r="B30" s="13">
        <v>46932</v>
      </c>
      <c r="C30" s="12">
        <v>0</v>
      </c>
      <c r="D30" s="12">
        <v>0</v>
      </c>
      <c r="E30" s="12">
        <v>-3149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-8477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-13956</v>
      </c>
      <c r="AA30" s="12"/>
      <c r="AB30" s="12">
        <f t="shared" si="2"/>
        <v>-25582</v>
      </c>
      <c r="AD30" s="21">
        <f t="shared" si="5"/>
        <v>26</v>
      </c>
      <c r="AE30" s="21">
        <f t="shared" si="3"/>
        <v>0</v>
      </c>
      <c r="AF30" s="21">
        <f t="shared" si="4"/>
        <v>0</v>
      </c>
    </row>
    <row r="31" spans="1:32" ht="15.75" customHeight="1" x14ac:dyDescent="0.25">
      <c r="A31" s="2" t="s">
        <v>39</v>
      </c>
      <c r="B31" s="13">
        <v>46962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-8477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/>
      <c r="AB31" s="12">
        <f t="shared" si="2"/>
        <v>-8477</v>
      </c>
      <c r="AD31" s="21">
        <f t="shared" si="5"/>
        <v>27</v>
      </c>
      <c r="AE31" s="21">
        <f t="shared" si="3"/>
        <v>0</v>
      </c>
      <c r="AF31" s="21">
        <f t="shared" si="4"/>
        <v>0</v>
      </c>
    </row>
    <row r="32" spans="1:32" ht="15.75" customHeight="1" x14ac:dyDescent="0.25">
      <c r="A32" s="2" t="s">
        <v>40</v>
      </c>
      <c r="B32" s="13">
        <v>46993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-8477</v>
      </c>
      <c r="T32" s="12">
        <v>0</v>
      </c>
      <c r="U32" s="12">
        <v>0</v>
      </c>
      <c r="V32" s="12">
        <v>0</v>
      </c>
      <c r="W32" s="12">
        <v>508</v>
      </c>
      <c r="X32" s="12">
        <v>0</v>
      </c>
      <c r="Y32" s="12">
        <v>0</v>
      </c>
      <c r="Z32" s="12">
        <v>0</v>
      </c>
      <c r="AA32" s="12"/>
      <c r="AB32" s="12">
        <f t="shared" si="2"/>
        <v>-7969</v>
      </c>
      <c r="AD32" s="21">
        <f t="shared" si="5"/>
        <v>28</v>
      </c>
      <c r="AE32" s="21">
        <f t="shared" si="3"/>
        <v>508</v>
      </c>
      <c r="AF32" s="21">
        <f t="shared" si="4"/>
        <v>14224</v>
      </c>
    </row>
    <row r="33" spans="1:32" ht="15.75" customHeight="1" x14ac:dyDescent="0.25">
      <c r="A33" s="2" t="s">
        <v>41</v>
      </c>
      <c r="B33" s="13">
        <v>47024</v>
      </c>
      <c r="C33" s="12">
        <v>2394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-8477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/>
      <c r="AB33" s="12">
        <f t="shared" si="2"/>
        <v>-6083</v>
      </c>
      <c r="AD33" s="21">
        <f t="shared" si="5"/>
        <v>29</v>
      </c>
      <c r="AE33" s="21">
        <f t="shared" si="3"/>
        <v>2394</v>
      </c>
      <c r="AF33" s="21">
        <f t="shared" si="4"/>
        <v>69426</v>
      </c>
    </row>
    <row r="34" spans="1:32" ht="15.75" customHeight="1" x14ac:dyDescent="0.25">
      <c r="A34" s="2" t="s">
        <v>42</v>
      </c>
      <c r="B34" s="13">
        <v>47054</v>
      </c>
      <c r="C34" s="12">
        <v>0</v>
      </c>
      <c r="D34" s="12">
        <v>7367.3</v>
      </c>
      <c r="E34" s="12">
        <v>0</v>
      </c>
      <c r="F34" s="12">
        <v>0</v>
      </c>
      <c r="G34" s="12">
        <v>7730.7000000000007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-24375</v>
      </c>
      <c r="N34" s="12">
        <v>0</v>
      </c>
      <c r="O34" s="12">
        <v>0</v>
      </c>
      <c r="P34" s="12">
        <v>0</v>
      </c>
      <c r="Q34" s="12">
        <v>0</v>
      </c>
      <c r="R34" s="12">
        <v>367</v>
      </c>
      <c r="S34" s="12">
        <v>-8477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-12093</v>
      </c>
      <c r="Z34" s="12">
        <v>0</v>
      </c>
      <c r="AA34" s="12"/>
      <c r="AB34" s="12">
        <f t="shared" si="2"/>
        <v>-29480</v>
      </c>
      <c r="AD34" s="21">
        <f t="shared" si="5"/>
        <v>30</v>
      </c>
      <c r="AE34" s="21">
        <f t="shared" si="3"/>
        <v>15465</v>
      </c>
      <c r="AF34" s="21">
        <f t="shared" si="4"/>
        <v>463950</v>
      </c>
    </row>
    <row r="35" spans="1:32" ht="15.75" customHeight="1" x14ac:dyDescent="0.25">
      <c r="A35" s="2" t="s">
        <v>43</v>
      </c>
      <c r="B35" s="13">
        <v>47085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-5277</v>
      </c>
      <c r="M35" s="12">
        <v>0</v>
      </c>
      <c r="N35" s="12">
        <v>60454.649999999994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/>
      <c r="AB35" s="12">
        <f t="shared" si="2"/>
        <v>55177.649999999994</v>
      </c>
      <c r="AD35" s="21">
        <f t="shared" si="5"/>
        <v>31</v>
      </c>
      <c r="AE35" s="21">
        <f t="shared" si="3"/>
        <v>60454.649999999994</v>
      </c>
      <c r="AF35" s="21">
        <f t="shared" si="4"/>
        <v>1874094.15</v>
      </c>
    </row>
    <row r="36" spans="1:32" ht="15.75" customHeight="1" x14ac:dyDescent="0.25">
      <c r="A36" s="2" t="s">
        <v>44</v>
      </c>
      <c r="B36" s="13">
        <v>47115</v>
      </c>
      <c r="C36" s="12">
        <v>0</v>
      </c>
      <c r="D36" s="12">
        <v>0</v>
      </c>
      <c r="E36" s="12">
        <v>-3149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/>
      <c r="AB36" s="12">
        <f t="shared" si="2"/>
        <v>-3149</v>
      </c>
      <c r="AD36" s="21">
        <f t="shared" si="5"/>
        <v>32</v>
      </c>
      <c r="AE36" s="21">
        <f t="shared" si="3"/>
        <v>0</v>
      </c>
      <c r="AF36" s="21">
        <f t="shared" si="4"/>
        <v>0</v>
      </c>
    </row>
    <row r="37" spans="1:32" ht="15.75" customHeight="1" x14ac:dyDescent="0.25">
      <c r="A37" s="2" t="s">
        <v>45</v>
      </c>
      <c r="B37" s="13">
        <v>47146</v>
      </c>
      <c r="C37" s="12">
        <v>0</v>
      </c>
      <c r="D37" s="12">
        <v>0</v>
      </c>
      <c r="E37" s="12">
        <v>0</v>
      </c>
      <c r="F37" s="12">
        <v>10033.400000000001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-13677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/>
      <c r="AB37" s="12">
        <f t="shared" si="2"/>
        <v>-3643.5999999999985</v>
      </c>
      <c r="AD37" s="21">
        <f t="shared" si="5"/>
        <v>33</v>
      </c>
      <c r="AE37" s="21">
        <f t="shared" si="3"/>
        <v>10033.400000000001</v>
      </c>
      <c r="AF37" s="21">
        <f t="shared" si="4"/>
        <v>331102.20000000007</v>
      </c>
    </row>
    <row r="38" spans="1:32" ht="15.75" customHeight="1" x14ac:dyDescent="0.25">
      <c r="A38" s="2" t="s">
        <v>46</v>
      </c>
      <c r="B38" s="13">
        <v>47177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/>
      <c r="AB38" s="12">
        <f t="shared" si="2"/>
        <v>0</v>
      </c>
      <c r="AD38" s="21">
        <f t="shared" si="5"/>
        <v>34</v>
      </c>
      <c r="AE38" s="21">
        <f t="shared" si="3"/>
        <v>0</v>
      </c>
      <c r="AF38" s="21">
        <f t="shared" si="4"/>
        <v>0</v>
      </c>
    </row>
    <row r="39" spans="1:32" ht="15.75" customHeight="1" x14ac:dyDescent="0.25">
      <c r="A39" s="2" t="s">
        <v>47</v>
      </c>
      <c r="B39" s="13">
        <v>47205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13954.05</v>
      </c>
      <c r="I39" s="12">
        <v>0</v>
      </c>
      <c r="J39" s="12">
        <v>-14490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-13162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/>
      <c r="AB39" s="12">
        <f t="shared" si="2"/>
        <v>-13697.95</v>
      </c>
      <c r="AD39" s="21">
        <f t="shared" si="5"/>
        <v>35</v>
      </c>
      <c r="AE39" s="21">
        <f t="shared" si="3"/>
        <v>13954.05</v>
      </c>
      <c r="AF39" s="21">
        <f t="shared" si="4"/>
        <v>488391.75</v>
      </c>
    </row>
    <row r="40" spans="1:32" ht="15.75" customHeight="1" x14ac:dyDescent="0.25">
      <c r="A40" s="2" t="s">
        <v>48</v>
      </c>
      <c r="B40" s="13">
        <v>47236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-34200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-25070</v>
      </c>
      <c r="W40" s="12">
        <v>0</v>
      </c>
      <c r="X40" s="12">
        <v>0</v>
      </c>
      <c r="Y40" s="12">
        <v>0</v>
      </c>
      <c r="Z40" s="12">
        <v>0</v>
      </c>
      <c r="AA40" s="12"/>
      <c r="AB40" s="12">
        <f t="shared" si="2"/>
        <v>-59270</v>
      </c>
      <c r="AD40" s="21">
        <f t="shared" si="5"/>
        <v>36</v>
      </c>
      <c r="AE40" s="21">
        <f t="shared" si="3"/>
        <v>0</v>
      </c>
      <c r="AF40" s="21">
        <f t="shared" si="4"/>
        <v>0</v>
      </c>
    </row>
    <row r="41" spans="1:32" ht="15.75" customHeight="1" x14ac:dyDescent="0.25">
      <c r="A41" s="2" t="s">
        <v>49</v>
      </c>
      <c r="B41" s="13">
        <v>47266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-5277</v>
      </c>
      <c r="M41" s="12">
        <v>0</v>
      </c>
      <c r="N41" s="12">
        <v>0</v>
      </c>
      <c r="O41" s="12">
        <v>0</v>
      </c>
      <c r="P41" s="12">
        <v>0</v>
      </c>
      <c r="Q41" s="12">
        <v>-17344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/>
      <c r="AB41" s="12">
        <f t="shared" si="2"/>
        <v>-22621</v>
      </c>
      <c r="AD41" s="21">
        <f t="shared" si="5"/>
        <v>37</v>
      </c>
      <c r="AE41" s="21">
        <f t="shared" si="3"/>
        <v>0</v>
      </c>
      <c r="AF41" s="21">
        <f t="shared" si="4"/>
        <v>0</v>
      </c>
    </row>
    <row r="42" spans="1:32" ht="15.75" customHeight="1" x14ac:dyDescent="0.25">
      <c r="A42" s="2" t="s">
        <v>50</v>
      </c>
      <c r="B42" s="13">
        <v>47297</v>
      </c>
      <c r="C42" s="12">
        <v>0</v>
      </c>
      <c r="D42" s="12">
        <v>0</v>
      </c>
      <c r="E42" s="12">
        <v>-3149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-13956</v>
      </c>
      <c r="AA42" s="12"/>
      <c r="AB42" s="12">
        <f t="shared" si="2"/>
        <v>-17105</v>
      </c>
      <c r="AD42" s="21">
        <f t="shared" si="5"/>
        <v>38</v>
      </c>
      <c r="AE42" s="21">
        <f t="shared" si="3"/>
        <v>0</v>
      </c>
      <c r="AF42" s="21">
        <f t="shared" si="4"/>
        <v>0</v>
      </c>
    </row>
    <row r="43" spans="1:32" ht="15.75" customHeight="1" x14ac:dyDescent="0.25">
      <c r="A43" s="2" t="s">
        <v>51</v>
      </c>
      <c r="B43" s="13">
        <v>47327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/>
      <c r="AB43" s="12">
        <f t="shared" si="2"/>
        <v>0</v>
      </c>
      <c r="AD43" s="21">
        <f t="shared" si="5"/>
        <v>39</v>
      </c>
      <c r="AE43" s="21">
        <f t="shared" si="3"/>
        <v>0</v>
      </c>
      <c r="AF43" s="21">
        <f t="shared" si="4"/>
        <v>0</v>
      </c>
    </row>
    <row r="44" spans="1:32" ht="15.75" customHeight="1" x14ac:dyDescent="0.25">
      <c r="A44" s="2" t="s">
        <v>52</v>
      </c>
      <c r="B44" s="13">
        <v>47358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-10992</v>
      </c>
      <c r="X44" s="12">
        <v>0</v>
      </c>
      <c r="Y44" s="12">
        <v>0</v>
      </c>
      <c r="Z44" s="12">
        <v>0</v>
      </c>
      <c r="AA44" s="12"/>
      <c r="AB44" s="12">
        <f t="shared" si="2"/>
        <v>-10992</v>
      </c>
      <c r="AD44" s="21">
        <f t="shared" si="5"/>
        <v>40</v>
      </c>
      <c r="AE44" s="21">
        <f t="shared" si="3"/>
        <v>0</v>
      </c>
      <c r="AF44" s="21">
        <f t="shared" si="4"/>
        <v>0</v>
      </c>
    </row>
    <row r="45" spans="1:32" ht="15.75" customHeight="1" x14ac:dyDescent="0.25">
      <c r="A45" s="2" t="s">
        <v>53</v>
      </c>
      <c r="B45" s="13">
        <v>47389</v>
      </c>
      <c r="C45" s="12">
        <v>-17606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/>
      <c r="AB45" s="12">
        <f t="shared" si="2"/>
        <v>-17606</v>
      </c>
      <c r="AD45" s="21">
        <f t="shared" si="5"/>
        <v>41</v>
      </c>
      <c r="AE45" s="21">
        <f t="shared" si="3"/>
        <v>0</v>
      </c>
      <c r="AF45" s="21">
        <f t="shared" si="4"/>
        <v>0</v>
      </c>
    </row>
    <row r="46" spans="1:32" ht="15.75" customHeight="1" x14ac:dyDescent="0.25">
      <c r="A46" s="2" t="s">
        <v>54</v>
      </c>
      <c r="B46" s="13">
        <v>47419</v>
      </c>
      <c r="C46" s="12">
        <v>0</v>
      </c>
      <c r="D46" s="12">
        <v>7367.3</v>
      </c>
      <c r="E46" s="12">
        <v>0</v>
      </c>
      <c r="F46" s="12">
        <v>0</v>
      </c>
      <c r="G46" s="12">
        <v>7730.7000000000007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-24375</v>
      </c>
      <c r="N46" s="12">
        <v>0</v>
      </c>
      <c r="O46" s="12">
        <v>0</v>
      </c>
      <c r="P46" s="12">
        <v>0</v>
      </c>
      <c r="Q46" s="12">
        <v>0</v>
      </c>
      <c r="R46" s="12">
        <v>-5133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252812.5</v>
      </c>
      <c r="Z46" s="12">
        <v>0</v>
      </c>
      <c r="AA46" s="12"/>
      <c r="AB46" s="12">
        <f t="shared" si="2"/>
        <v>238402.5</v>
      </c>
      <c r="AD46" s="21">
        <f t="shared" si="5"/>
        <v>42</v>
      </c>
      <c r="AE46" s="21">
        <f t="shared" si="3"/>
        <v>267910.5</v>
      </c>
      <c r="AF46" s="21">
        <f t="shared" si="4"/>
        <v>11252241</v>
      </c>
    </row>
    <row r="47" spans="1:32" ht="15.75" customHeight="1" x14ac:dyDescent="0.25">
      <c r="A47" s="2" t="s">
        <v>55</v>
      </c>
      <c r="B47" s="13">
        <v>47450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-5277</v>
      </c>
      <c r="M47" s="12">
        <v>0</v>
      </c>
      <c r="N47" s="12">
        <v>60454.649999999994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/>
      <c r="AB47" s="12">
        <f t="shared" si="2"/>
        <v>55177.649999999994</v>
      </c>
      <c r="AD47" s="21">
        <f t="shared" si="5"/>
        <v>43</v>
      </c>
      <c r="AE47" s="21">
        <f t="shared" si="3"/>
        <v>60454.649999999994</v>
      </c>
      <c r="AF47" s="21">
        <f t="shared" si="4"/>
        <v>2599549.9499999997</v>
      </c>
    </row>
    <row r="48" spans="1:32" ht="15.75" customHeight="1" x14ac:dyDescent="0.25">
      <c r="A48" s="2" t="s">
        <v>56</v>
      </c>
      <c r="B48" s="13">
        <v>47480</v>
      </c>
      <c r="C48" s="12">
        <v>0</v>
      </c>
      <c r="D48" s="12">
        <v>0</v>
      </c>
      <c r="E48" s="12">
        <v>159023.73342818211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/>
      <c r="AB48" s="12">
        <f t="shared" si="2"/>
        <v>159023.73342818211</v>
      </c>
      <c r="AD48" s="21">
        <f t="shared" si="5"/>
        <v>44</v>
      </c>
      <c r="AE48" s="21">
        <f t="shared" si="3"/>
        <v>159023.73342818211</v>
      </c>
      <c r="AF48" s="21">
        <f t="shared" si="4"/>
        <v>6997044.2708400125</v>
      </c>
    </row>
    <row r="49" spans="1:32" ht="15.75" customHeight="1" x14ac:dyDescent="0.25">
      <c r="A49" s="2" t="s">
        <v>57</v>
      </c>
      <c r="B49" s="13">
        <v>47511</v>
      </c>
      <c r="C49" s="12">
        <v>0</v>
      </c>
      <c r="D49" s="12">
        <v>0</v>
      </c>
      <c r="E49" s="12">
        <v>0</v>
      </c>
      <c r="F49" s="12">
        <v>10033.400000000001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-13677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/>
      <c r="AB49" s="12">
        <f t="shared" si="2"/>
        <v>-3643.5999999999985</v>
      </c>
      <c r="AD49" s="21">
        <f t="shared" si="5"/>
        <v>45</v>
      </c>
      <c r="AE49" s="21">
        <f t="shared" si="3"/>
        <v>10033.400000000001</v>
      </c>
      <c r="AF49" s="21">
        <f t="shared" si="4"/>
        <v>451503.00000000006</v>
      </c>
    </row>
    <row r="50" spans="1:32" ht="15.75" customHeight="1" x14ac:dyDescent="0.25">
      <c r="A50" s="2" t="s">
        <v>58</v>
      </c>
      <c r="B50" s="13">
        <v>47542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/>
      <c r="AB50" s="12">
        <f t="shared" si="2"/>
        <v>0</v>
      </c>
      <c r="AD50" s="21">
        <f t="shared" si="5"/>
        <v>46</v>
      </c>
      <c r="AE50" s="21">
        <f t="shared" si="3"/>
        <v>0</v>
      </c>
      <c r="AF50" s="21">
        <f t="shared" si="4"/>
        <v>0</v>
      </c>
    </row>
    <row r="51" spans="1:32" ht="15.75" customHeight="1" x14ac:dyDescent="0.25">
      <c r="A51" s="2" t="s">
        <v>59</v>
      </c>
      <c r="B51" s="13">
        <v>47570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13954.05</v>
      </c>
      <c r="I51" s="12">
        <v>0</v>
      </c>
      <c r="J51" s="12">
        <v>314115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-13162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/>
      <c r="AB51" s="12">
        <f t="shared" si="2"/>
        <v>314907.05</v>
      </c>
      <c r="AD51" s="21">
        <f t="shared" si="5"/>
        <v>47</v>
      </c>
      <c r="AE51" s="21">
        <f t="shared" si="3"/>
        <v>328069.05</v>
      </c>
      <c r="AF51" s="21">
        <f t="shared" si="4"/>
        <v>15419245.35</v>
      </c>
    </row>
    <row r="52" spans="1:32" ht="15.75" customHeight="1" x14ac:dyDescent="0.25">
      <c r="A52" s="2" t="s">
        <v>60</v>
      </c>
      <c r="B52" s="13">
        <v>47601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-34200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400073</v>
      </c>
      <c r="W52" s="12">
        <v>0</v>
      </c>
      <c r="X52" s="12">
        <v>0</v>
      </c>
      <c r="Y52" s="12">
        <v>0</v>
      </c>
      <c r="Z52" s="12">
        <v>0</v>
      </c>
      <c r="AA52" s="12"/>
      <c r="AB52" s="12">
        <f t="shared" si="2"/>
        <v>365873</v>
      </c>
      <c r="AD52" s="21">
        <f t="shared" si="5"/>
        <v>48</v>
      </c>
      <c r="AE52" s="21">
        <f t="shared" si="3"/>
        <v>400073</v>
      </c>
      <c r="AF52" s="21">
        <f t="shared" si="4"/>
        <v>19203504</v>
      </c>
    </row>
    <row r="53" spans="1:32" ht="15.75" customHeight="1" x14ac:dyDescent="0.25">
      <c r="A53" s="2" t="s">
        <v>61</v>
      </c>
      <c r="B53" s="13">
        <v>47631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-5277</v>
      </c>
      <c r="M53" s="12">
        <v>0</v>
      </c>
      <c r="N53" s="12">
        <v>0</v>
      </c>
      <c r="O53" s="12">
        <v>0</v>
      </c>
      <c r="P53" s="12">
        <v>0</v>
      </c>
      <c r="Q53" s="12">
        <v>-17344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/>
      <c r="AB53" s="12">
        <f t="shared" si="2"/>
        <v>-22621</v>
      </c>
      <c r="AD53" s="21">
        <f t="shared" si="5"/>
        <v>49</v>
      </c>
      <c r="AE53" s="21">
        <f t="shared" si="3"/>
        <v>0</v>
      </c>
      <c r="AF53" s="21">
        <f t="shared" si="4"/>
        <v>0</v>
      </c>
    </row>
    <row r="54" spans="1:32" ht="15.75" customHeight="1" x14ac:dyDescent="0.25">
      <c r="A54" s="2" t="s">
        <v>62</v>
      </c>
      <c r="B54" s="13">
        <v>47662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-13956</v>
      </c>
      <c r="AA54" s="12"/>
      <c r="AB54" s="12">
        <f t="shared" si="2"/>
        <v>-13956</v>
      </c>
      <c r="AD54" s="21">
        <f t="shared" si="5"/>
        <v>50</v>
      </c>
      <c r="AE54" s="21">
        <f t="shared" si="3"/>
        <v>0</v>
      </c>
      <c r="AF54" s="21">
        <f t="shared" si="4"/>
        <v>0</v>
      </c>
    </row>
    <row r="55" spans="1:32" ht="15.75" customHeight="1" x14ac:dyDescent="0.25">
      <c r="A55" s="2" t="s">
        <v>63</v>
      </c>
      <c r="B55" s="13">
        <v>47692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/>
      <c r="AB55" s="12">
        <f t="shared" si="2"/>
        <v>0</v>
      </c>
      <c r="AD55" s="21">
        <f t="shared" si="5"/>
        <v>51</v>
      </c>
      <c r="AE55" s="21">
        <f t="shared" si="3"/>
        <v>0</v>
      </c>
      <c r="AF55" s="21">
        <f t="shared" si="4"/>
        <v>0</v>
      </c>
    </row>
    <row r="56" spans="1:32" ht="15.75" customHeight="1" x14ac:dyDescent="0.25">
      <c r="A56" s="2" t="s">
        <v>64</v>
      </c>
      <c r="B56" s="13">
        <v>47723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-10992</v>
      </c>
      <c r="X56" s="12">
        <v>0</v>
      </c>
      <c r="Y56" s="12">
        <v>0</v>
      </c>
      <c r="Z56" s="12">
        <v>0</v>
      </c>
      <c r="AA56" s="12"/>
      <c r="AB56" s="12">
        <f t="shared" si="2"/>
        <v>-10992</v>
      </c>
      <c r="AD56" s="21">
        <f t="shared" si="5"/>
        <v>52</v>
      </c>
      <c r="AE56" s="21">
        <f t="shared" si="3"/>
        <v>0</v>
      </c>
      <c r="AF56" s="21">
        <f t="shared" si="4"/>
        <v>0</v>
      </c>
    </row>
    <row r="57" spans="1:32" ht="15.75" customHeight="1" x14ac:dyDescent="0.25">
      <c r="A57" s="2" t="s">
        <v>65</v>
      </c>
      <c r="B57" s="13">
        <v>47754</v>
      </c>
      <c r="C57" s="12">
        <v>-17606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/>
      <c r="AB57" s="12">
        <f t="shared" si="2"/>
        <v>-17606</v>
      </c>
      <c r="AD57" s="21">
        <f t="shared" si="5"/>
        <v>53</v>
      </c>
      <c r="AE57" s="21">
        <f t="shared" si="3"/>
        <v>0</v>
      </c>
      <c r="AF57" s="21">
        <f t="shared" si="4"/>
        <v>0</v>
      </c>
    </row>
    <row r="58" spans="1:32" ht="15.75" customHeight="1" x14ac:dyDescent="0.25">
      <c r="A58" s="2" t="s">
        <v>66</v>
      </c>
      <c r="B58" s="13">
        <v>47784</v>
      </c>
      <c r="C58" s="12">
        <v>0</v>
      </c>
      <c r="D58" s="12">
        <v>7367.3</v>
      </c>
      <c r="E58" s="12">
        <v>0</v>
      </c>
      <c r="F58" s="12">
        <v>0</v>
      </c>
      <c r="G58" s="12">
        <v>7730.7000000000007</v>
      </c>
      <c r="H58" s="12">
        <v>0</v>
      </c>
      <c r="I58" s="12">
        <v>707754</v>
      </c>
      <c r="J58" s="12">
        <v>0</v>
      </c>
      <c r="K58" s="12">
        <v>0</v>
      </c>
      <c r="L58" s="12">
        <v>0</v>
      </c>
      <c r="M58" s="12">
        <v>-24375</v>
      </c>
      <c r="N58" s="12">
        <v>0</v>
      </c>
      <c r="O58" s="12">
        <v>0</v>
      </c>
      <c r="P58" s="12">
        <v>0</v>
      </c>
      <c r="Q58" s="12">
        <v>0</v>
      </c>
      <c r="R58" s="12">
        <v>-5133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/>
      <c r="AB58" s="12">
        <f t="shared" si="2"/>
        <v>693344</v>
      </c>
      <c r="AD58" s="21">
        <f t="shared" si="5"/>
        <v>54</v>
      </c>
      <c r="AE58" s="21">
        <f t="shared" si="3"/>
        <v>722852</v>
      </c>
      <c r="AF58" s="21">
        <f t="shared" si="4"/>
        <v>39034008</v>
      </c>
    </row>
    <row r="59" spans="1:32" ht="15.75" customHeight="1" x14ac:dyDescent="0.25">
      <c r="A59" s="2" t="s">
        <v>67</v>
      </c>
      <c r="B59" s="13">
        <v>47815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-5277</v>
      </c>
      <c r="M59" s="12">
        <v>0</v>
      </c>
      <c r="N59" s="12">
        <v>60454.649999999994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/>
      <c r="AB59" s="12">
        <f t="shared" si="2"/>
        <v>55177.649999999994</v>
      </c>
      <c r="AD59" s="21">
        <f t="shared" si="5"/>
        <v>55</v>
      </c>
      <c r="AE59" s="21">
        <f t="shared" si="3"/>
        <v>60454.649999999994</v>
      </c>
      <c r="AF59" s="21">
        <f t="shared" si="4"/>
        <v>3325005.7499999995</v>
      </c>
    </row>
    <row r="60" spans="1:32" ht="15.75" customHeight="1" x14ac:dyDescent="0.25">
      <c r="A60" s="2" t="s">
        <v>68</v>
      </c>
      <c r="B60" s="13">
        <v>47845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362964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/>
      <c r="AB60" s="12">
        <f t="shared" si="2"/>
        <v>362964</v>
      </c>
      <c r="AD60" s="21">
        <f t="shared" si="5"/>
        <v>56</v>
      </c>
      <c r="AE60" s="21">
        <f t="shared" si="3"/>
        <v>362964</v>
      </c>
      <c r="AF60" s="21">
        <f t="shared" si="4"/>
        <v>20325984</v>
      </c>
    </row>
    <row r="61" spans="1:32" ht="15.75" customHeight="1" x14ac:dyDescent="0.25">
      <c r="A61" s="2" t="s">
        <v>69</v>
      </c>
      <c r="B61" s="13">
        <v>47876</v>
      </c>
      <c r="C61" s="12">
        <v>0</v>
      </c>
      <c r="D61" s="12">
        <v>0</v>
      </c>
      <c r="E61" s="12">
        <v>0</v>
      </c>
      <c r="F61" s="12">
        <v>10033.400000000001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-13677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/>
      <c r="AB61" s="12">
        <f t="shared" si="2"/>
        <v>-3643.5999999999985</v>
      </c>
      <c r="AD61" s="21">
        <f t="shared" si="5"/>
        <v>57</v>
      </c>
      <c r="AE61" s="21">
        <f t="shared" si="3"/>
        <v>10033.400000000001</v>
      </c>
      <c r="AF61" s="21">
        <f t="shared" si="4"/>
        <v>571903.80000000005</v>
      </c>
    </row>
    <row r="62" spans="1:32" ht="15.75" customHeight="1" x14ac:dyDescent="0.25">
      <c r="A62" s="2" t="s">
        <v>70</v>
      </c>
      <c r="B62" s="13">
        <v>47907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/>
      <c r="AB62" s="12">
        <f t="shared" si="2"/>
        <v>0</v>
      </c>
      <c r="AD62" s="21">
        <f t="shared" si="5"/>
        <v>58</v>
      </c>
      <c r="AE62" s="21">
        <f t="shared" si="3"/>
        <v>0</v>
      </c>
      <c r="AF62" s="21">
        <f t="shared" si="4"/>
        <v>0</v>
      </c>
    </row>
    <row r="63" spans="1:32" ht="15.75" customHeight="1" x14ac:dyDescent="0.25">
      <c r="A63" s="2" t="s">
        <v>71</v>
      </c>
      <c r="B63" s="13">
        <v>47935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13954.05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-13162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/>
      <c r="AB63" s="12">
        <f t="shared" si="2"/>
        <v>792.04999999999927</v>
      </c>
      <c r="AD63" s="21">
        <f t="shared" si="5"/>
        <v>59</v>
      </c>
      <c r="AE63" s="21">
        <f t="shared" si="3"/>
        <v>13954.05</v>
      </c>
      <c r="AF63" s="21">
        <f t="shared" si="4"/>
        <v>823288.95</v>
      </c>
    </row>
    <row r="64" spans="1:32" ht="15.75" customHeight="1" x14ac:dyDescent="0.25">
      <c r="A64" s="2" t="s">
        <v>72</v>
      </c>
      <c r="B64" s="13">
        <v>47966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-34200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/>
      <c r="AB64" s="12">
        <f t="shared" si="2"/>
        <v>-34200</v>
      </c>
      <c r="AD64" s="21">
        <f t="shared" si="5"/>
        <v>60</v>
      </c>
      <c r="AE64" s="21">
        <f t="shared" si="3"/>
        <v>0</v>
      </c>
      <c r="AF64" s="21">
        <f t="shared" si="4"/>
        <v>0</v>
      </c>
    </row>
    <row r="65" spans="1:32" ht="15.75" customHeight="1" x14ac:dyDescent="0.25">
      <c r="A65" s="2" t="s">
        <v>73</v>
      </c>
      <c r="B65" s="13">
        <v>47996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-5277</v>
      </c>
      <c r="M65" s="12">
        <v>0</v>
      </c>
      <c r="N65" s="12">
        <v>0</v>
      </c>
      <c r="O65" s="12">
        <v>0</v>
      </c>
      <c r="P65" s="12">
        <v>0</v>
      </c>
      <c r="Q65" s="12">
        <v>-17344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/>
      <c r="AB65" s="12">
        <f t="shared" si="2"/>
        <v>-22621</v>
      </c>
      <c r="AD65" s="21">
        <f t="shared" si="5"/>
        <v>61</v>
      </c>
      <c r="AE65" s="21">
        <f t="shared" si="3"/>
        <v>0</v>
      </c>
      <c r="AF65" s="21">
        <f t="shared" si="4"/>
        <v>0</v>
      </c>
    </row>
    <row r="66" spans="1:32" ht="15.75" customHeight="1" x14ac:dyDescent="0.25">
      <c r="A66" s="2" t="s">
        <v>74</v>
      </c>
      <c r="B66" s="13">
        <v>48027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-13956</v>
      </c>
      <c r="AA66" s="12"/>
      <c r="AB66" s="12">
        <f t="shared" si="2"/>
        <v>-13956</v>
      </c>
      <c r="AD66" s="21">
        <f t="shared" si="5"/>
        <v>62</v>
      </c>
      <c r="AE66" s="21">
        <f t="shared" si="3"/>
        <v>0</v>
      </c>
      <c r="AF66" s="21">
        <f t="shared" si="4"/>
        <v>0</v>
      </c>
    </row>
    <row r="67" spans="1:32" ht="15.75" customHeight="1" x14ac:dyDescent="0.25">
      <c r="A67" s="2" t="s">
        <v>75</v>
      </c>
      <c r="B67" s="13">
        <v>48057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/>
      <c r="AB67" s="12">
        <f t="shared" si="2"/>
        <v>0</v>
      </c>
      <c r="AD67" s="21">
        <f t="shared" si="5"/>
        <v>63</v>
      </c>
      <c r="AE67" s="21">
        <f t="shared" si="3"/>
        <v>0</v>
      </c>
      <c r="AF67" s="21">
        <f t="shared" si="4"/>
        <v>0</v>
      </c>
    </row>
    <row r="68" spans="1:32" ht="15.75" customHeight="1" x14ac:dyDescent="0.25">
      <c r="A68" s="2" t="s">
        <v>76</v>
      </c>
      <c r="B68" s="13">
        <v>48088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508</v>
      </c>
      <c r="X68" s="12">
        <v>0</v>
      </c>
      <c r="Y68" s="12">
        <v>0</v>
      </c>
      <c r="Z68" s="12">
        <v>0</v>
      </c>
      <c r="AA68" s="12"/>
      <c r="AB68" s="12">
        <f t="shared" si="2"/>
        <v>508</v>
      </c>
      <c r="AD68" s="21">
        <f t="shared" si="5"/>
        <v>64</v>
      </c>
      <c r="AE68" s="21">
        <f t="shared" ref="AE68:AE131" si="6">SUMIF(C68:Z68,"&gt;0",C68:Z68)</f>
        <v>508</v>
      </c>
      <c r="AF68" s="21">
        <f t="shared" ref="AF68:AF131" si="7">AD68*AE68</f>
        <v>32512</v>
      </c>
    </row>
    <row r="69" spans="1:32" ht="15.75" customHeight="1" x14ac:dyDescent="0.25">
      <c r="A69" s="2" t="s">
        <v>77</v>
      </c>
      <c r="B69" s="13">
        <v>48119</v>
      </c>
      <c r="C69" s="12">
        <v>474544.56898723205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/>
      <c r="AB69" s="12">
        <f t="shared" si="2"/>
        <v>474544.56898723205</v>
      </c>
      <c r="AD69" s="21">
        <f t="shared" ref="AD69:AD132" si="8">AD68+1</f>
        <v>65</v>
      </c>
      <c r="AE69" s="21">
        <f t="shared" si="6"/>
        <v>474544.56898723205</v>
      </c>
      <c r="AF69" s="21">
        <f t="shared" si="7"/>
        <v>30845396.984170083</v>
      </c>
    </row>
    <row r="70" spans="1:32" ht="15.75" customHeight="1" x14ac:dyDescent="0.25">
      <c r="A70" s="2" t="s">
        <v>78</v>
      </c>
      <c r="B70" s="13">
        <v>48149</v>
      </c>
      <c r="C70" s="12">
        <v>0</v>
      </c>
      <c r="D70" s="12">
        <v>7367.3</v>
      </c>
      <c r="E70" s="12">
        <v>0</v>
      </c>
      <c r="F70" s="12">
        <v>0</v>
      </c>
      <c r="G70" s="12">
        <v>7730.7000000000007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-24375</v>
      </c>
      <c r="N70" s="12">
        <v>0</v>
      </c>
      <c r="O70" s="12">
        <v>0</v>
      </c>
      <c r="P70" s="12">
        <v>0</v>
      </c>
      <c r="Q70" s="12">
        <v>0</v>
      </c>
      <c r="R70" s="12">
        <v>111582.24378151163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/>
      <c r="AB70" s="12">
        <f t="shared" si="2"/>
        <v>102305.24378151163</v>
      </c>
      <c r="AD70" s="21">
        <f t="shared" si="8"/>
        <v>66</v>
      </c>
      <c r="AE70" s="21">
        <f t="shared" si="6"/>
        <v>126680.24378151163</v>
      </c>
      <c r="AF70" s="21">
        <f t="shared" si="7"/>
        <v>8360896.0895797675</v>
      </c>
    </row>
    <row r="71" spans="1:32" ht="15.75" customHeight="1" x14ac:dyDescent="0.25">
      <c r="A71" s="2" t="s">
        <v>79</v>
      </c>
      <c r="B71" s="13">
        <v>48180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420580.60945377912</v>
      </c>
      <c r="M71" s="12">
        <v>0</v>
      </c>
      <c r="N71" s="12">
        <v>60454.649999999994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/>
      <c r="AB71" s="12">
        <f t="shared" si="2"/>
        <v>481035.25945377909</v>
      </c>
      <c r="AD71" s="21">
        <f t="shared" si="8"/>
        <v>67</v>
      </c>
      <c r="AE71" s="21">
        <f t="shared" si="6"/>
        <v>481035.25945377909</v>
      </c>
      <c r="AF71" s="21">
        <f t="shared" si="7"/>
        <v>32229362.383403197</v>
      </c>
    </row>
    <row r="72" spans="1:32" ht="15.75" customHeight="1" x14ac:dyDescent="0.25">
      <c r="A72" s="2" t="s">
        <v>80</v>
      </c>
      <c r="B72" s="13">
        <v>48210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/>
      <c r="AB72" s="12">
        <f t="shared" si="2"/>
        <v>0</v>
      </c>
      <c r="AD72" s="21">
        <f t="shared" si="8"/>
        <v>68</v>
      </c>
      <c r="AE72" s="21">
        <f t="shared" si="6"/>
        <v>0</v>
      </c>
      <c r="AF72" s="21">
        <f t="shared" si="7"/>
        <v>0</v>
      </c>
    </row>
    <row r="73" spans="1:32" ht="15.75" customHeight="1" x14ac:dyDescent="0.25">
      <c r="A73" s="2" t="s">
        <v>81</v>
      </c>
      <c r="B73" s="13">
        <v>48241</v>
      </c>
      <c r="C73" s="12">
        <v>0</v>
      </c>
      <c r="D73" s="12">
        <v>0</v>
      </c>
      <c r="E73" s="12">
        <v>0</v>
      </c>
      <c r="F73" s="12">
        <v>10033.400000000001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1004610.9957546802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/>
      <c r="AB73" s="12">
        <f t="shared" si="2"/>
        <v>1014644.3957546803</v>
      </c>
      <c r="AD73" s="21">
        <f t="shared" si="8"/>
        <v>69</v>
      </c>
      <c r="AE73" s="21">
        <f t="shared" si="6"/>
        <v>1014644.3957546803</v>
      </c>
      <c r="AF73" s="21">
        <f t="shared" si="7"/>
        <v>70010463.307072937</v>
      </c>
    </row>
    <row r="74" spans="1:32" ht="15.75" customHeight="1" x14ac:dyDescent="0.25">
      <c r="A74" s="2" t="s">
        <v>82</v>
      </c>
      <c r="B74" s="13">
        <v>48272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/>
      <c r="AB74" s="12">
        <f t="shared" si="2"/>
        <v>0</v>
      </c>
      <c r="AD74" s="21">
        <f t="shared" si="8"/>
        <v>70</v>
      </c>
      <c r="AE74" s="21">
        <f t="shared" si="6"/>
        <v>0</v>
      </c>
      <c r="AF74" s="21">
        <f t="shared" si="7"/>
        <v>0</v>
      </c>
    </row>
    <row r="75" spans="1:32" ht="15.75" customHeight="1" x14ac:dyDescent="0.25">
      <c r="A75" s="2" t="s">
        <v>83</v>
      </c>
      <c r="B75" s="13">
        <v>48301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13954.05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346320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/>
      <c r="AB75" s="12">
        <f t="shared" si="2"/>
        <v>360274.05</v>
      </c>
      <c r="AD75" s="21">
        <f t="shared" si="8"/>
        <v>71</v>
      </c>
      <c r="AE75" s="21">
        <f t="shared" si="6"/>
        <v>360274.05</v>
      </c>
      <c r="AF75" s="21">
        <f t="shared" si="7"/>
        <v>25579457.550000001</v>
      </c>
    </row>
    <row r="76" spans="1:32" ht="15.75" customHeight="1" x14ac:dyDescent="0.25">
      <c r="A76" s="2" t="s">
        <v>84</v>
      </c>
      <c r="B76" s="13">
        <v>48332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-34200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/>
      <c r="AB76" s="12">
        <f t="shared" si="2"/>
        <v>-34200</v>
      </c>
      <c r="AD76" s="21">
        <f t="shared" si="8"/>
        <v>72</v>
      </c>
      <c r="AE76" s="21">
        <f t="shared" si="6"/>
        <v>0</v>
      </c>
      <c r="AF76" s="21">
        <f t="shared" si="7"/>
        <v>0</v>
      </c>
    </row>
    <row r="77" spans="1:32" ht="15.75" customHeight="1" x14ac:dyDescent="0.25">
      <c r="A77" s="2" t="s">
        <v>85</v>
      </c>
      <c r="B77" s="13">
        <v>48362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-17344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/>
      <c r="AB77" s="12">
        <f t="shared" si="2"/>
        <v>-17344</v>
      </c>
      <c r="AD77" s="21">
        <f t="shared" si="8"/>
        <v>73</v>
      </c>
      <c r="AE77" s="21">
        <f t="shared" si="6"/>
        <v>0</v>
      </c>
      <c r="AF77" s="21">
        <f t="shared" si="7"/>
        <v>0</v>
      </c>
    </row>
    <row r="78" spans="1:32" ht="15.75" customHeight="1" x14ac:dyDescent="0.25">
      <c r="A78" s="2" t="s">
        <v>86</v>
      </c>
      <c r="B78" s="13">
        <v>48393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588224.62860668427</v>
      </c>
      <c r="AA78" s="12"/>
      <c r="AB78" s="12">
        <f t="shared" si="2"/>
        <v>588224.62860668427</v>
      </c>
      <c r="AD78" s="21">
        <f t="shared" si="8"/>
        <v>74</v>
      </c>
      <c r="AE78" s="21">
        <f t="shared" si="6"/>
        <v>588224.62860668427</v>
      </c>
      <c r="AF78" s="21">
        <f t="shared" si="7"/>
        <v>43528622.516894639</v>
      </c>
    </row>
    <row r="79" spans="1:32" ht="15.75" customHeight="1" x14ac:dyDescent="0.25">
      <c r="A79" s="2" t="s">
        <v>87</v>
      </c>
      <c r="B79" s="13">
        <v>48423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719476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/>
      <c r="AB79" s="12">
        <f t="shared" si="2"/>
        <v>719476</v>
      </c>
      <c r="AD79" s="21">
        <f t="shared" si="8"/>
        <v>75</v>
      </c>
      <c r="AE79" s="21">
        <f t="shared" si="6"/>
        <v>719476</v>
      </c>
      <c r="AF79" s="21">
        <f t="shared" si="7"/>
        <v>53960700</v>
      </c>
    </row>
    <row r="80" spans="1:32" ht="15.75" customHeight="1" x14ac:dyDescent="0.25">
      <c r="A80" s="2" t="s">
        <v>88</v>
      </c>
      <c r="B80" s="13">
        <v>48454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-10992</v>
      </c>
      <c r="X80" s="12">
        <v>0</v>
      </c>
      <c r="Y80" s="12">
        <v>0</v>
      </c>
      <c r="Z80" s="12">
        <v>0</v>
      </c>
      <c r="AA80" s="12"/>
      <c r="AB80" s="12">
        <f t="shared" si="2"/>
        <v>-10992</v>
      </c>
      <c r="AD80" s="21">
        <f t="shared" si="8"/>
        <v>76</v>
      </c>
      <c r="AE80" s="21">
        <f t="shared" si="6"/>
        <v>0</v>
      </c>
      <c r="AF80" s="21">
        <f t="shared" si="7"/>
        <v>0</v>
      </c>
    </row>
    <row r="81" spans="1:32" ht="15.75" customHeight="1" x14ac:dyDescent="0.25">
      <c r="A81" s="2" t="s">
        <v>89</v>
      </c>
      <c r="B81" s="13">
        <v>48485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/>
      <c r="AB81" s="12">
        <f t="shared" si="2"/>
        <v>0</v>
      </c>
      <c r="AD81" s="21">
        <f t="shared" si="8"/>
        <v>77</v>
      </c>
      <c r="AE81" s="21">
        <f t="shared" si="6"/>
        <v>0</v>
      </c>
      <c r="AF81" s="21">
        <f t="shared" si="7"/>
        <v>0</v>
      </c>
    </row>
    <row r="82" spans="1:32" ht="15.75" customHeight="1" x14ac:dyDescent="0.25">
      <c r="A82" s="2" t="s">
        <v>90</v>
      </c>
      <c r="B82" s="13">
        <v>48515</v>
      </c>
      <c r="C82" s="12">
        <v>0</v>
      </c>
      <c r="D82" s="12">
        <v>7367.3</v>
      </c>
      <c r="E82" s="12">
        <v>0</v>
      </c>
      <c r="F82" s="12">
        <v>0</v>
      </c>
      <c r="G82" s="12">
        <v>7730.7000000000007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-24375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/>
      <c r="AB82" s="12">
        <f t="shared" si="2"/>
        <v>-9277</v>
      </c>
      <c r="AD82" s="21">
        <f t="shared" si="8"/>
        <v>78</v>
      </c>
      <c r="AE82" s="21">
        <f t="shared" si="6"/>
        <v>15098</v>
      </c>
      <c r="AF82" s="21">
        <f t="shared" si="7"/>
        <v>1177644</v>
      </c>
    </row>
    <row r="83" spans="1:32" ht="15.75" customHeight="1" x14ac:dyDescent="0.25">
      <c r="A83" s="2" t="s">
        <v>91</v>
      </c>
      <c r="B83" s="13">
        <v>48546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60454.649999999994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/>
      <c r="AB83" s="12">
        <f t="shared" si="2"/>
        <v>60454.649999999994</v>
      </c>
      <c r="AD83" s="21">
        <f t="shared" si="8"/>
        <v>79</v>
      </c>
      <c r="AE83" s="21">
        <f t="shared" si="6"/>
        <v>60454.649999999994</v>
      </c>
      <c r="AF83" s="21">
        <f t="shared" si="7"/>
        <v>4775917.3499999996</v>
      </c>
    </row>
    <row r="84" spans="1:32" ht="15.75" customHeight="1" x14ac:dyDescent="0.25">
      <c r="A84" s="2" t="s">
        <v>92</v>
      </c>
      <c r="B84" s="13">
        <v>48576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/>
      <c r="AB84" s="12">
        <f t="shared" si="2"/>
        <v>0</v>
      </c>
      <c r="AD84" s="21">
        <f t="shared" si="8"/>
        <v>80</v>
      </c>
      <c r="AE84" s="21">
        <f t="shared" si="6"/>
        <v>0</v>
      </c>
      <c r="AF84" s="21">
        <f t="shared" si="7"/>
        <v>0</v>
      </c>
    </row>
    <row r="85" spans="1:32" ht="15.75" customHeight="1" x14ac:dyDescent="0.25">
      <c r="A85" s="2" t="s">
        <v>93</v>
      </c>
      <c r="B85" s="13">
        <v>48607</v>
      </c>
      <c r="C85" s="12">
        <v>0</v>
      </c>
      <c r="D85" s="12">
        <v>0</v>
      </c>
      <c r="E85" s="12">
        <v>0</v>
      </c>
      <c r="F85" s="12">
        <v>10033.400000000001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/>
      <c r="AB85" s="12">
        <f t="shared" si="2"/>
        <v>10033.400000000001</v>
      </c>
      <c r="AD85" s="21">
        <f t="shared" si="8"/>
        <v>81</v>
      </c>
      <c r="AE85" s="21">
        <f t="shared" si="6"/>
        <v>10033.400000000001</v>
      </c>
      <c r="AF85" s="21">
        <f t="shared" si="7"/>
        <v>812705.40000000014</v>
      </c>
    </row>
    <row r="86" spans="1:32" ht="15.75" customHeight="1" x14ac:dyDescent="0.25">
      <c r="A86" s="2" t="s">
        <v>94</v>
      </c>
      <c r="B86" s="13">
        <v>48638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/>
      <c r="AB86" s="12">
        <f t="shared" si="2"/>
        <v>0</v>
      </c>
      <c r="AD86" s="21">
        <f t="shared" si="8"/>
        <v>82</v>
      </c>
      <c r="AE86" s="21">
        <f t="shared" si="6"/>
        <v>0</v>
      </c>
      <c r="AF86" s="21">
        <f t="shared" si="7"/>
        <v>0</v>
      </c>
    </row>
    <row r="87" spans="1:32" ht="15.75" customHeight="1" x14ac:dyDescent="0.25">
      <c r="A87" s="2" t="s">
        <v>95</v>
      </c>
      <c r="B87" s="13">
        <v>48666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13954.05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/>
      <c r="AB87" s="12">
        <f t="shared" si="2"/>
        <v>13954.05</v>
      </c>
      <c r="AD87" s="21">
        <f t="shared" si="8"/>
        <v>83</v>
      </c>
      <c r="AE87" s="21">
        <f t="shared" si="6"/>
        <v>13954.05</v>
      </c>
      <c r="AF87" s="21">
        <f t="shared" si="7"/>
        <v>1158186.1499999999</v>
      </c>
    </row>
    <row r="88" spans="1:32" ht="15.75" customHeight="1" x14ac:dyDescent="0.25">
      <c r="A88" s="2" t="s">
        <v>96</v>
      </c>
      <c r="B88" s="13">
        <v>48697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1470561.5715167103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/>
      <c r="AB88" s="12">
        <f t="shared" si="2"/>
        <v>1470561.5715167103</v>
      </c>
      <c r="AD88" s="21">
        <f t="shared" si="8"/>
        <v>84</v>
      </c>
      <c r="AE88" s="21">
        <f t="shared" si="6"/>
        <v>1470561.5715167103</v>
      </c>
      <c r="AF88" s="21">
        <f t="shared" si="7"/>
        <v>123527172.00740367</v>
      </c>
    </row>
    <row r="89" spans="1:32" ht="15.75" customHeight="1" x14ac:dyDescent="0.25">
      <c r="A89" s="2" t="s">
        <v>97</v>
      </c>
      <c r="B89" s="13">
        <v>48727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1078019.2530082623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/>
      <c r="AB89" s="12">
        <f t="shared" si="2"/>
        <v>1078019.2530082623</v>
      </c>
      <c r="AD89" s="21">
        <f t="shared" si="8"/>
        <v>85</v>
      </c>
      <c r="AE89" s="21">
        <f t="shared" si="6"/>
        <v>1078019.2530082623</v>
      </c>
      <c r="AF89" s="21">
        <f t="shared" si="7"/>
        <v>91631636.505702287</v>
      </c>
    </row>
    <row r="90" spans="1:32" ht="15.75" customHeight="1" x14ac:dyDescent="0.25">
      <c r="A90" s="2" t="s">
        <v>98</v>
      </c>
      <c r="B90" s="13">
        <v>48758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/>
      <c r="AB90" s="12">
        <f t="shared" si="2"/>
        <v>0</v>
      </c>
      <c r="AD90" s="21">
        <f t="shared" si="8"/>
        <v>86</v>
      </c>
      <c r="AE90" s="21">
        <f t="shared" si="6"/>
        <v>0</v>
      </c>
      <c r="AF90" s="21">
        <f t="shared" si="7"/>
        <v>0</v>
      </c>
    </row>
    <row r="91" spans="1:32" ht="15.75" customHeight="1" x14ac:dyDescent="0.25">
      <c r="A91" s="2" t="s">
        <v>99</v>
      </c>
      <c r="B91" s="13">
        <v>48788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/>
      <c r="AB91" s="12">
        <f t="shared" si="2"/>
        <v>0</v>
      </c>
      <c r="AD91" s="21">
        <f t="shared" si="8"/>
        <v>87</v>
      </c>
      <c r="AE91" s="21">
        <f t="shared" si="6"/>
        <v>0</v>
      </c>
      <c r="AF91" s="21">
        <f t="shared" si="7"/>
        <v>0</v>
      </c>
    </row>
    <row r="92" spans="1:32" ht="15.75" customHeight="1" x14ac:dyDescent="0.25">
      <c r="A92" s="2" t="s">
        <v>100</v>
      </c>
      <c r="B92" s="13">
        <v>48819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-10992</v>
      </c>
      <c r="X92" s="12">
        <v>0</v>
      </c>
      <c r="Y92" s="12">
        <v>0</v>
      </c>
      <c r="Z92" s="12">
        <v>0</v>
      </c>
      <c r="AA92" s="12"/>
      <c r="AB92" s="12">
        <f t="shared" si="2"/>
        <v>-10992</v>
      </c>
      <c r="AD92" s="21">
        <f t="shared" si="8"/>
        <v>88</v>
      </c>
      <c r="AE92" s="21">
        <f t="shared" si="6"/>
        <v>0</v>
      </c>
      <c r="AF92" s="21">
        <f t="shared" si="7"/>
        <v>0</v>
      </c>
    </row>
    <row r="93" spans="1:32" ht="15.75" customHeight="1" x14ac:dyDescent="0.25">
      <c r="A93" s="2" t="s">
        <v>101</v>
      </c>
      <c r="B93" s="13">
        <v>48850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/>
      <c r="AB93" s="12">
        <f t="shared" si="2"/>
        <v>0</v>
      </c>
      <c r="AD93" s="21">
        <f t="shared" si="8"/>
        <v>89</v>
      </c>
      <c r="AE93" s="21">
        <f t="shared" si="6"/>
        <v>0</v>
      </c>
      <c r="AF93" s="21">
        <f t="shared" si="7"/>
        <v>0</v>
      </c>
    </row>
    <row r="94" spans="1:32" ht="15.75" customHeight="1" x14ac:dyDescent="0.25">
      <c r="A94" s="2" t="s">
        <v>102</v>
      </c>
      <c r="B94" s="13">
        <v>48880</v>
      </c>
      <c r="C94" s="12">
        <v>0</v>
      </c>
      <c r="D94" s="12">
        <v>283140.84999999998</v>
      </c>
      <c r="E94" s="12">
        <v>0</v>
      </c>
      <c r="F94" s="12">
        <v>0</v>
      </c>
      <c r="G94" s="12">
        <v>7730.7000000000007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999414.37914712669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/>
      <c r="AB94" s="12">
        <f t="shared" si="2"/>
        <v>1290285.9291471266</v>
      </c>
      <c r="AD94" s="21">
        <f t="shared" si="8"/>
        <v>90</v>
      </c>
      <c r="AE94" s="21">
        <f t="shared" si="6"/>
        <v>1290285.9291471266</v>
      </c>
      <c r="AF94" s="21">
        <f t="shared" si="7"/>
        <v>116125733.62324139</v>
      </c>
    </row>
    <row r="95" spans="1:32" ht="15.75" customHeight="1" x14ac:dyDescent="0.25">
      <c r="A95" s="2" t="s">
        <v>103</v>
      </c>
      <c r="B95" s="13">
        <v>48911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60454.649999999994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/>
      <c r="AB95" s="12">
        <f t="shared" si="2"/>
        <v>60454.649999999994</v>
      </c>
      <c r="AD95" s="21">
        <f t="shared" si="8"/>
        <v>91</v>
      </c>
      <c r="AE95" s="21">
        <f t="shared" si="6"/>
        <v>60454.649999999994</v>
      </c>
      <c r="AF95" s="21">
        <f t="shared" si="7"/>
        <v>5501373.1499999994</v>
      </c>
    </row>
    <row r="96" spans="1:32" ht="15.75" customHeight="1" x14ac:dyDescent="0.25">
      <c r="A96" s="2" t="s">
        <v>104</v>
      </c>
      <c r="B96" s="13">
        <v>48941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/>
      <c r="AB96" s="12">
        <f t="shared" si="2"/>
        <v>0</v>
      </c>
      <c r="AD96" s="21">
        <f t="shared" si="8"/>
        <v>92</v>
      </c>
      <c r="AE96" s="21">
        <f t="shared" si="6"/>
        <v>0</v>
      </c>
      <c r="AF96" s="21">
        <f t="shared" si="7"/>
        <v>0</v>
      </c>
    </row>
    <row r="97" spans="1:32" ht="15.75" customHeight="1" x14ac:dyDescent="0.25">
      <c r="A97" s="2" t="s">
        <v>105</v>
      </c>
      <c r="B97" s="13">
        <v>48972</v>
      </c>
      <c r="C97" s="12">
        <v>0</v>
      </c>
      <c r="D97" s="12">
        <v>0</v>
      </c>
      <c r="E97" s="12">
        <v>0</v>
      </c>
      <c r="F97" s="12">
        <v>10033.400000000001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/>
      <c r="AB97" s="12">
        <f t="shared" si="2"/>
        <v>10033.400000000001</v>
      </c>
      <c r="AD97" s="21">
        <f t="shared" si="8"/>
        <v>93</v>
      </c>
      <c r="AE97" s="21">
        <f t="shared" si="6"/>
        <v>10033.400000000001</v>
      </c>
      <c r="AF97" s="21">
        <f t="shared" si="7"/>
        <v>933106.20000000019</v>
      </c>
    </row>
    <row r="98" spans="1:32" ht="15.75" customHeight="1" x14ac:dyDescent="0.25">
      <c r="A98" s="2" t="s">
        <v>106</v>
      </c>
      <c r="B98" s="13">
        <v>49003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/>
      <c r="AB98" s="12">
        <f t="shared" si="2"/>
        <v>0</v>
      </c>
      <c r="AD98" s="21">
        <f t="shared" si="8"/>
        <v>94</v>
      </c>
      <c r="AE98" s="21">
        <f t="shared" si="6"/>
        <v>0</v>
      </c>
      <c r="AF98" s="21">
        <f t="shared" si="7"/>
        <v>0</v>
      </c>
    </row>
    <row r="99" spans="1:32" ht="15.75" customHeight="1" x14ac:dyDescent="0.25">
      <c r="A99" s="2" t="s">
        <v>107</v>
      </c>
      <c r="B99" s="13">
        <v>49031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13954.05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/>
      <c r="AB99" s="12">
        <f t="shared" si="2"/>
        <v>13954.05</v>
      </c>
      <c r="AD99" s="21">
        <f t="shared" si="8"/>
        <v>95</v>
      </c>
      <c r="AE99" s="21">
        <f t="shared" si="6"/>
        <v>13954.05</v>
      </c>
      <c r="AF99" s="21">
        <f t="shared" si="7"/>
        <v>1325634.75</v>
      </c>
    </row>
    <row r="100" spans="1:32" ht="15.75" customHeight="1" x14ac:dyDescent="0.25">
      <c r="A100" s="2" t="s">
        <v>108</v>
      </c>
      <c r="B100" s="13">
        <v>49062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/>
      <c r="AB100" s="12">
        <f t="shared" si="2"/>
        <v>0</v>
      </c>
      <c r="AD100" s="21">
        <f t="shared" si="8"/>
        <v>96</v>
      </c>
      <c r="AE100" s="21">
        <f t="shared" si="6"/>
        <v>0</v>
      </c>
      <c r="AF100" s="21">
        <f t="shared" si="7"/>
        <v>0</v>
      </c>
    </row>
    <row r="101" spans="1:32" ht="15.75" customHeight="1" x14ac:dyDescent="0.25">
      <c r="A101" s="2" t="s">
        <v>109</v>
      </c>
      <c r="B101" s="13">
        <v>49092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/>
      <c r="AB101" s="12">
        <f t="shared" si="2"/>
        <v>0</v>
      </c>
      <c r="AD101" s="21">
        <f t="shared" si="8"/>
        <v>97</v>
      </c>
      <c r="AE101" s="21">
        <f t="shared" si="6"/>
        <v>0</v>
      </c>
      <c r="AF101" s="21">
        <f t="shared" si="7"/>
        <v>0</v>
      </c>
    </row>
    <row r="102" spans="1:32" ht="15.75" customHeight="1" x14ac:dyDescent="0.25">
      <c r="A102" s="2" t="s">
        <v>110</v>
      </c>
      <c r="B102" s="13">
        <v>49123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/>
      <c r="AB102" s="12">
        <f t="shared" si="2"/>
        <v>0</v>
      </c>
      <c r="AD102" s="21">
        <f t="shared" si="8"/>
        <v>98</v>
      </c>
      <c r="AE102" s="21">
        <f t="shared" si="6"/>
        <v>0</v>
      </c>
      <c r="AF102" s="21">
        <f t="shared" si="7"/>
        <v>0</v>
      </c>
    </row>
    <row r="103" spans="1:32" ht="15.75" customHeight="1" x14ac:dyDescent="0.25">
      <c r="A103" s="2" t="s">
        <v>111</v>
      </c>
      <c r="B103" s="13">
        <v>49153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/>
      <c r="AB103" s="12">
        <f t="shared" si="2"/>
        <v>0</v>
      </c>
      <c r="AD103" s="21">
        <f t="shared" si="8"/>
        <v>99</v>
      </c>
      <c r="AE103" s="21">
        <f t="shared" si="6"/>
        <v>0</v>
      </c>
      <c r="AF103" s="21">
        <f t="shared" si="7"/>
        <v>0</v>
      </c>
    </row>
    <row r="104" spans="1:32" ht="15.75" customHeight="1" x14ac:dyDescent="0.25">
      <c r="A104" s="2" t="s">
        <v>112</v>
      </c>
      <c r="B104" s="13">
        <v>49184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303568.22371404129</v>
      </c>
      <c r="X104" s="12">
        <v>0</v>
      </c>
      <c r="Y104" s="12">
        <v>0</v>
      </c>
      <c r="Z104" s="12">
        <v>0</v>
      </c>
      <c r="AA104" s="12"/>
      <c r="AB104" s="12">
        <f t="shared" si="2"/>
        <v>303568.22371404129</v>
      </c>
      <c r="AD104" s="21">
        <f t="shared" si="8"/>
        <v>100</v>
      </c>
      <c r="AE104" s="21">
        <f t="shared" si="6"/>
        <v>303568.22371404129</v>
      </c>
      <c r="AF104" s="21">
        <f t="shared" si="7"/>
        <v>30356822.37140413</v>
      </c>
    </row>
    <row r="105" spans="1:32" ht="15.75" customHeight="1" x14ac:dyDescent="0.25">
      <c r="A105" s="2" t="s">
        <v>113</v>
      </c>
      <c r="B105" s="13">
        <v>49215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/>
      <c r="AB105" s="12">
        <f t="shared" si="2"/>
        <v>0</v>
      </c>
      <c r="AD105" s="21">
        <f t="shared" si="8"/>
        <v>101</v>
      </c>
      <c r="AE105" s="21">
        <f t="shared" si="6"/>
        <v>0</v>
      </c>
      <c r="AF105" s="21">
        <f t="shared" si="7"/>
        <v>0</v>
      </c>
    </row>
    <row r="106" spans="1:32" ht="15.75" customHeight="1" x14ac:dyDescent="0.25">
      <c r="A106" s="2" t="s">
        <v>114</v>
      </c>
      <c r="B106" s="13">
        <v>49245</v>
      </c>
      <c r="C106" s="12">
        <v>0</v>
      </c>
      <c r="D106" s="12">
        <v>0</v>
      </c>
      <c r="E106" s="12">
        <v>0</v>
      </c>
      <c r="F106" s="12">
        <v>0</v>
      </c>
      <c r="G106" s="12">
        <v>7730.7000000000007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/>
      <c r="AB106" s="12">
        <f t="shared" si="2"/>
        <v>7730.7000000000007</v>
      </c>
      <c r="AD106" s="21">
        <f t="shared" si="8"/>
        <v>102</v>
      </c>
      <c r="AE106" s="21">
        <f t="shared" si="6"/>
        <v>7730.7000000000007</v>
      </c>
      <c r="AF106" s="21">
        <f t="shared" si="7"/>
        <v>788531.4</v>
      </c>
    </row>
    <row r="107" spans="1:32" ht="15.75" customHeight="1" x14ac:dyDescent="0.25">
      <c r="A107" s="2" t="s">
        <v>115</v>
      </c>
      <c r="B107" s="13">
        <v>49276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592835.83196795813</v>
      </c>
      <c r="O107" s="12">
        <v>0</v>
      </c>
      <c r="P107" s="12">
        <v>0</v>
      </c>
      <c r="Q107" s="12">
        <v>0</v>
      </c>
      <c r="R107" s="12">
        <v>0</v>
      </c>
      <c r="S107" s="12">
        <v>909796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/>
      <c r="AB107" s="12">
        <f t="shared" si="2"/>
        <v>1502631.8319679582</v>
      </c>
      <c r="AD107" s="21">
        <f t="shared" si="8"/>
        <v>103</v>
      </c>
      <c r="AE107" s="21">
        <f t="shared" si="6"/>
        <v>1502631.8319679582</v>
      </c>
      <c r="AF107" s="21">
        <f t="shared" si="7"/>
        <v>154771078.6926997</v>
      </c>
    </row>
    <row r="108" spans="1:32" ht="15.75" customHeight="1" x14ac:dyDescent="0.25">
      <c r="A108" s="2" t="s">
        <v>116</v>
      </c>
      <c r="B108" s="13">
        <v>49306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/>
      <c r="AB108" s="12">
        <f t="shared" si="2"/>
        <v>0</v>
      </c>
      <c r="AD108" s="21">
        <f t="shared" si="8"/>
        <v>104</v>
      </c>
      <c r="AE108" s="21">
        <f t="shared" si="6"/>
        <v>0</v>
      </c>
      <c r="AF108" s="21">
        <f t="shared" si="7"/>
        <v>0</v>
      </c>
    </row>
    <row r="109" spans="1:32" ht="15.75" customHeight="1" x14ac:dyDescent="0.25">
      <c r="A109" s="2" t="s">
        <v>117</v>
      </c>
      <c r="B109" s="13">
        <v>49337</v>
      </c>
      <c r="C109" s="12">
        <v>0</v>
      </c>
      <c r="D109" s="12">
        <v>0</v>
      </c>
      <c r="E109" s="12">
        <v>0</v>
      </c>
      <c r="F109" s="12">
        <v>132538.20644238978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/>
      <c r="AB109" s="12">
        <f t="shared" si="2"/>
        <v>132538.20644238978</v>
      </c>
      <c r="AD109" s="21">
        <f t="shared" si="8"/>
        <v>105</v>
      </c>
      <c r="AE109" s="21">
        <f t="shared" si="6"/>
        <v>132538.20644238978</v>
      </c>
      <c r="AF109" s="21">
        <f t="shared" si="7"/>
        <v>13916511.676450927</v>
      </c>
    </row>
    <row r="110" spans="1:32" ht="15.75" customHeight="1" x14ac:dyDescent="0.25">
      <c r="A110" s="2" t="s">
        <v>118</v>
      </c>
      <c r="B110" s="13">
        <v>49368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/>
      <c r="AB110" s="12">
        <f t="shared" si="2"/>
        <v>0</v>
      </c>
      <c r="AD110" s="21">
        <f t="shared" si="8"/>
        <v>106</v>
      </c>
      <c r="AE110" s="21">
        <f t="shared" si="6"/>
        <v>0</v>
      </c>
      <c r="AF110" s="21">
        <f t="shared" si="7"/>
        <v>0</v>
      </c>
    </row>
    <row r="111" spans="1:32" ht="15.75" customHeight="1" x14ac:dyDescent="0.25">
      <c r="A111" s="2" t="s">
        <v>119</v>
      </c>
      <c r="B111" s="13">
        <v>49396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136837.46148679196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/>
      <c r="AB111" s="12">
        <f t="shared" si="2"/>
        <v>136837.46148679196</v>
      </c>
      <c r="AD111" s="21">
        <f t="shared" si="8"/>
        <v>107</v>
      </c>
      <c r="AE111" s="21">
        <f t="shared" si="6"/>
        <v>136837.46148679196</v>
      </c>
      <c r="AF111" s="21">
        <f t="shared" si="7"/>
        <v>14641608.37908674</v>
      </c>
    </row>
    <row r="112" spans="1:32" ht="15.75" customHeight="1" x14ac:dyDescent="0.25">
      <c r="A112" s="2" t="s">
        <v>120</v>
      </c>
      <c r="B112" s="13">
        <v>49427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/>
      <c r="AB112" s="12">
        <f t="shared" si="2"/>
        <v>0</v>
      </c>
      <c r="AD112" s="21">
        <f t="shared" si="8"/>
        <v>108</v>
      </c>
      <c r="AE112" s="21">
        <f t="shared" si="6"/>
        <v>0</v>
      </c>
      <c r="AF112" s="21">
        <f t="shared" si="7"/>
        <v>0</v>
      </c>
    </row>
    <row r="113" spans="1:32" ht="15.75" customHeight="1" x14ac:dyDescent="0.25">
      <c r="A113" s="2" t="s">
        <v>121</v>
      </c>
      <c r="B113" s="13">
        <v>49457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/>
      <c r="AB113" s="12">
        <f t="shared" si="2"/>
        <v>0</v>
      </c>
      <c r="AD113" s="21">
        <f t="shared" si="8"/>
        <v>109</v>
      </c>
      <c r="AE113" s="21">
        <f t="shared" si="6"/>
        <v>0</v>
      </c>
      <c r="AF113" s="21">
        <f t="shared" si="7"/>
        <v>0</v>
      </c>
    </row>
    <row r="114" spans="1:32" ht="15.75" customHeight="1" x14ac:dyDescent="0.25">
      <c r="A114" s="2" t="s">
        <v>122</v>
      </c>
      <c r="B114" s="13">
        <v>49488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/>
      <c r="AB114" s="12">
        <f t="shared" si="2"/>
        <v>0</v>
      </c>
      <c r="AD114" s="21">
        <f t="shared" si="8"/>
        <v>110</v>
      </c>
      <c r="AE114" s="21">
        <f t="shared" si="6"/>
        <v>0</v>
      </c>
      <c r="AF114" s="21">
        <f t="shared" si="7"/>
        <v>0</v>
      </c>
    </row>
    <row r="115" spans="1:32" ht="15.75" customHeight="1" x14ac:dyDescent="0.25">
      <c r="A115" s="2" t="s">
        <v>123</v>
      </c>
      <c r="B115" s="13">
        <v>49518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/>
      <c r="AB115" s="12">
        <f t="shared" si="2"/>
        <v>0</v>
      </c>
      <c r="AD115" s="21">
        <f t="shared" si="8"/>
        <v>111</v>
      </c>
      <c r="AE115" s="21">
        <f t="shared" si="6"/>
        <v>0</v>
      </c>
      <c r="AF115" s="21">
        <f t="shared" si="7"/>
        <v>0</v>
      </c>
    </row>
    <row r="116" spans="1:32" ht="15.75" customHeight="1" x14ac:dyDescent="0.25">
      <c r="A116" s="2" t="s">
        <v>124</v>
      </c>
      <c r="B116" s="13">
        <v>49549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/>
      <c r="AB116" s="12">
        <f t="shared" si="2"/>
        <v>0</v>
      </c>
      <c r="AD116" s="21">
        <f t="shared" si="8"/>
        <v>112</v>
      </c>
      <c r="AE116" s="21">
        <f t="shared" si="6"/>
        <v>0</v>
      </c>
      <c r="AF116" s="21">
        <f t="shared" si="7"/>
        <v>0</v>
      </c>
    </row>
    <row r="117" spans="1:32" ht="15.75" customHeight="1" x14ac:dyDescent="0.25">
      <c r="A117" s="2" t="s">
        <v>125</v>
      </c>
      <c r="B117" s="13">
        <v>49580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/>
      <c r="AB117" s="12">
        <f t="shared" si="2"/>
        <v>0</v>
      </c>
      <c r="AD117" s="21">
        <f t="shared" si="8"/>
        <v>113</v>
      </c>
      <c r="AE117" s="21">
        <f t="shared" si="6"/>
        <v>0</v>
      </c>
      <c r="AF117" s="21">
        <f t="shared" si="7"/>
        <v>0</v>
      </c>
    </row>
    <row r="118" spans="1:32" ht="15.75" customHeight="1" x14ac:dyDescent="0.25">
      <c r="A118" s="2" t="s">
        <v>126</v>
      </c>
      <c r="B118" s="13">
        <v>49610</v>
      </c>
      <c r="C118" s="12">
        <v>0</v>
      </c>
      <c r="D118" s="12">
        <v>0</v>
      </c>
      <c r="E118" s="12">
        <v>0</v>
      </c>
      <c r="F118" s="12">
        <v>0</v>
      </c>
      <c r="G118" s="12">
        <v>102120.22968726281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/>
      <c r="AB118" s="12">
        <f t="shared" si="2"/>
        <v>102120.22968726281</v>
      </c>
      <c r="AD118" s="21">
        <f t="shared" si="8"/>
        <v>114</v>
      </c>
      <c r="AE118" s="21">
        <f t="shared" si="6"/>
        <v>102120.22968726281</v>
      </c>
      <c r="AF118" s="21">
        <f t="shared" si="7"/>
        <v>11641706.184347959</v>
      </c>
    </row>
    <row r="119" spans="1:32" ht="15.75" customHeight="1" x14ac:dyDescent="0.25">
      <c r="A119" s="2" t="s">
        <v>127</v>
      </c>
      <c r="B119" s="13">
        <v>49641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/>
      <c r="AB119" s="12">
        <f t="shared" si="2"/>
        <v>0</v>
      </c>
      <c r="AD119" s="21">
        <f t="shared" si="8"/>
        <v>115</v>
      </c>
      <c r="AE119" s="21">
        <f t="shared" si="6"/>
        <v>0</v>
      </c>
      <c r="AF119" s="21">
        <f t="shared" si="7"/>
        <v>0</v>
      </c>
    </row>
    <row r="120" spans="1:32" ht="15.75" customHeight="1" x14ac:dyDescent="0.25">
      <c r="A120" s="2" t="s">
        <v>128</v>
      </c>
      <c r="B120" s="13">
        <v>49671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/>
      <c r="AB120" s="12">
        <f t="shared" si="2"/>
        <v>0</v>
      </c>
      <c r="AD120" s="21">
        <f t="shared" si="8"/>
        <v>116</v>
      </c>
      <c r="AE120" s="21">
        <f t="shared" si="6"/>
        <v>0</v>
      </c>
      <c r="AF120" s="21">
        <f t="shared" si="7"/>
        <v>0</v>
      </c>
    </row>
    <row r="121" spans="1:32" ht="15.75" customHeight="1" x14ac:dyDescent="0.25">
      <c r="A121" s="2" t="s">
        <v>129</v>
      </c>
      <c r="B121" s="13">
        <v>49702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/>
      <c r="AB121" s="12">
        <f t="shared" si="2"/>
        <v>0</v>
      </c>
      <c r="AD121" s="21">
        <f t="shared" si="8"/>
        <v>117</v>
      </c>
      <c r="AE121" s="21">
        <f t="shared" si="6"/>
        <v>0</v>
      </c>
      <c r="AF121" s="21">
        <f t="shared" si="7"/>
        <v>0</v>
      </c>
    </row>
    <row r="122" spans="1:32" ht="15.75" customHeight="1" x14ac:dyDescent="0.25">
      <c r="A122" s="2" t="s">
        <v>130</v>
      </c>
      <c r="B122" s="13">
        <v>49733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/>
      <c r="AB122" s="12">
        <f t="shared" si="2"/>
        <v>0</v>
      </c>
      <c r="AD122" s="21">
        <f t="shared" si="8"/>
        <v>118</v>
      </c>
      <c r="AE122" s="21">
        <f t="shared" si="6"/>
        <v>0</v>
      </c>
      <c r="AF122" s="21">
        <f t="shared" si="7"/>
        <v>0</v>
      </c>
    </row>
    <row r="123" spans="1:32" ht="15.75" customHeight="1" x14ac:dyDescent="0.25">
      <c r="A123" s="2" t="s">
        <v>131</v>
      </c>
      <c r="B123" s="13">
        <v>49762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/>
      <c r="AB123" s="12">
        <f t="shared" si="2"/>
        <v>0</v>
      </c>
      <c r="AD123" s="21">
        <f t="shared" si="8"/>
        <v>119</v>
      </c>
      <c r="AE123" s="21">
        <f t="shared" si="6"/>
        <v>0</v>
      </c>
      <c r="AF123" s="21">
        <f t="shared" si="7"/>
        <v>0</v>
      </c>
    </row>
    <row r="124" spans="1:32" ht="15.75" customHeight="1" x14ac:dyDescent="0.25">
      <c r="A124" s="2" t="s">
        <v>132</v>
      </c>
      <c r="B124" s="13">
        <v>49793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/>
      <c r="AB124" s="12">
        <f t="shared" si="2"/>
        <v>0</v>
      </c>
      <c r="AD124" s="21">
        <f t="shared" si="8"/>
        <v>120</v>
      </c>
      <c r="AE124" s="21">
        <f t="shared" si="6"/>
        <v>0</v>
      </c>
      <c r="AF124" s="21">
        <f t="shared" si="7"/>
        <v>0</v>
      </c>
    </row>
    <row r="125" spans="1:32" ht="15.75" customHeight="1" x14ac:dyDescent="0.25">
      <c r="A125" s="2" t="s">
        <v>133</v>
      </c>
      <c r="B125" s="13">
        <v>49823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/>
      <c r="AB125" s="12">
        <f t="shared" si="2"/>
        <v>0</v>
      </c>
      <c r="AD125" s="21">
        <f t="shared" si="8"/>
        <v>121</v>
      </c>
      <c r="AE125" s="21">
        <f t="shared" si="6"/>
        <v>0</v>
      </c>
      <c r="AF125" s="21">
        <f t="shared" si="7"/>
        <v>0</v>
      </c>
    </row>
    <row r="126" spans="1:32" ht="15.75" customHeight="1" x14ac:dyDescent="0.25">
      <c r="A126" s="2" t="s">
        <v>134</v>
      </c>
      <c r="B126" s="13">
        <v>49854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/>
      <c r="AB126" s="12">
        <f t="shared" si="2"/>
        <v>0</v>
      </c>
      <c r="AD126" s="21">
        <f t="shared" si="8"/>
        <v>122</v>
      </c>
      <c r="AE126" s="21">
        <f t="shared" si="6"/>
        <v>0</v>
      </c>
      <c r="AF126" s="21">
        <f t="shared" si="7"/>
        <v>0</v>
      </c>
    </row>
    <row r="127" spans="1:32" ht="15.75" customHeight="1" x14ac:dyDescent="0.25">
      <c r="A127" s="2" t="s">
        <v>135</v>
      </c>
      <c r="B127" s="13">
        <v>49884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/>
      <c r="AB127" s="12">
        <f t="shared" si="2"/>
        <v>0</v>
      </c>
      <c r="AD127" s="21">
        <f t="shared" si="8"/>
        <v>123</v>
      </c>
      <c r="AE127" s="21">
        <f t="shared" si="6"/>
        <v>0</v>
      </c>
      <c r="AF127" s="21">
        <f t="shared" si="7"/>
        <v>0</v>
      </c>
    </row>
    <row r="128" spans="1:32" ht="15.75" customHeight="1" x14ac:dyDescent="0.25">
      <c r="A128" s="2" t="s">
        <v>136</v>
      </c>
      <c r="B128" s="13">
        <v>49915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/>
      <c r="AB128" s="12">
        <f t="shared" si="2"/>
        <v>0</v>
      </c>
      <c r="AD128" s="21">
        <f t="shared" si="8"/>
        <v>124</v>
      </c>
      <c r="AE128" s="21">
        <f t="shared" si="6"/>
        <v>0</v>
      </c>
      <c r="AF128" s="21">
        <f t="shared" si="7"/>
        <v>0</v>
      </c>
    </row>
    <row r="129" spans="1:32" ht="15.75" customHeight="1" x14ac:dyDescent="0.25">
      <c r="A129" s="2" t="s">
        <v>137</v>
      </c>
      <c r="B129" s="13">
        <v>49946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/>
      <c r="AB129" s="12">
        <f t="shared" si="2"/>
        <v>0</v>
      </c>
      <c r="AD129" s="21">
        <f t="shared" si="8"/>
        <v>125</v>
      </c>
      <c r="AE129" s="21">
        <f t="shared" si="6"/>
        <v>0</v>
      </c>
      <c r="AF129" s="21">
        <f t="shared" si="7"/>
        <v>0</v>
      </c>
    </row>
    <row r="130" spans="1:32" ht="15.75" customHeight="1" x14ac:dyDescent="0.25">
      <c r="A130" s="2" t="s">
        <v>138</v>
      </c>
      <c r="B130" s="13">
        <v>49976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/>
      <c r="AB130" s="12">
        <f t="shared" si="2"/>
        <v>0</v>
      </c>
      <c r="AD130" s="21">
        <f t="shared" si="8"/>
        <v>126</v>
      </c>
      <c r="AE130" s="21">
        <f t="shared" si="6"/>
        <v>0</v>
      </c>
      <c r="AF130" s="21">
        <f t="shared" si="7"/>
        <v>0</v>
      </c>
    </row>
    <row r="131" spans="1:32" ht="15.75" customHeight="1" x14ac:dyDescent="0.25">
      <c r="A131" s="2" t="s">
        <v>139</v>
      </c>
      <c r="B131" s="13">
        <v>50007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/>
      <c r="AB131" s="12">
        <f t="shared" si="2"/>
        <v>0</v>
      </c>
      <c r="AD131" s="21">
        <f t="shared" si="8"/>
        <v>127</v>
      </c>
      <c r="AE131" s="21">
        <f t="shared" si="6"/>
        <v>0</v>
      </c>
      <c r="AF131" s="21">
        <f t="shared" si="7"/>
        <v>0</v>
      </c>
    </row>
    <row r="132" spans="1:32" ht="15.75" customHeight="1" x14ac:dyDescent="0.25">
      <c r="A132" s="2" t="s">
        <v>140</v>
      </c>
      <c r="B132" s="13">
        <v>50037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/>
      <c r="AB132" s="12">
        <f t="shared" si="2"/>
        <v>0</v>
      </c>
      <c r="AD132" s="21">
        <f t="shared" si="8"/>
        <v>128</v>
      </c>
      <c r="AE132" s="21">
        <f t="shared" ref="AE132:AE195" si="9">SUMIF(C132:Z132,"&gt;0",C132:Z132)</f>
        <v>0</v>
      </c>
      <c r="AF132" s="21">
        <f t="shared" ref="AF132:AF195" si="10">AD132*AE132</f>
        <v>0</v>
      </c>
    </row>
    <row r="133" spans="1:32" ht="15.75" customHeight="1" x14ac:dyDescent="0.25">
      <c r="A133" s="2" t="s">
        <v>141</v>
      </c>
      <c r="B133" s="13">
        <v>50068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/>
      <c r="AB133" s="12">
        <f t="shared" si="2"/>
        <v>0</v>
      </c>
      <c r="AD133" s="21">
        <f t="shared" ref="AD133:AD196" si="11">AD132+1</f>
        <v>129</v>
      </c>
      <c r="AE133" s="21">
        <f t="shared" si="9"/>
        <v>0</v>
      </c>
      <c r="AF133" s="21">
        <f t="shared" si="10"/>
        <v>0</v>
      </c>
    </row>
    <row r="134" spans="1:32" ht="15.75" customHeight="1" x14ac:dyDescent="0.25">
      <c r="A134" s="2" t="s">
        <v>142</v>
      </c>
      <c r="B134" s="13">
        <v>50099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/>
      <c r="AB134" s="12">
        <f t="shared" si="2"/>
        <v>0</v>
      </c>
      <c r="AD134" s="21">
        <f t="shared" si="11"/>
        <v>130</v>
      </c>
      <c r="AE134" s="21">
        <f t="shared" si="9"/>
        <v>0</v>
      </c>
      <c r="AF134" s="21">
        <f t="shared" si="10"/>
        <v>0</v>
      </c>
    </row>
    <row r="135" spans="1:32" ht="15.75" customHeight="1" x14ac:dyDescent="0.25">
      <c r="A135" s="2" t="s">
        <v>143</v>
      </c>
      <c r="B135" s="13">
        <v>50127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/>
      <c r="AB135" s="12">
        <f t="shared" si="2"/>
        <v>0</v>
      </c>
      <c r="AD135" s="21">
        <f t="shared" si="11"/>
        <v>131</v>
      </c>
      <c r="AE135" s="21">
        <f t="shared" si="9"/>
        <v>0</v>
      </c>
      <c r="AF135" s="21">
        <f t="shared" si="10"/>
        <v>0</v>
      </c>
    </row>
    <row r="136" spans="1:32" ht="15.75" customHeight="1" x14ac:dyDescent="0.25">
      <c r="A136" s="2" t="s">
        <v>144</v>
      </c>
      <c r="B136" s="13">
        <v>50158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/>
      <c r="AB136" s="12">
        <f t="shared" si="2"/>
        <v>0</v>
      </c>
      <c r="AD136" s="21">
        <f t="shared" si="11"/>
        <v>132</v>
      </c>
      <c r="AE136" s="21">
        <f t="shared" si="9"/>
        <v>0</v>
      </c>
      <c r="AF136" s="21">
        <f t="shared" si="10"/>
        <v>0</v>
      </c>
    </row>
    <row r="137" spans="1:32" ht="15.75" customHeight="1" x14ac:dyDescent="0.25">
      <c r="A137" s="2" t="s">
        <v>145</v>
      </c>
      <c r="B137" s="13">
        <v>50188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/>
      <c r="AB137" s="12">
        <f t="shared" si="2"/>
        <v>0</v>
      </c>
      <c r="AD137" s="21">
        <f t="shared" si="11"/>
        <v>133</v>
      </c>
      <c r="AE137" s="21">
        <f t="shared" si="9"/>
        <v>0</v>
      </c>
      <c r="AF137" s="21">
        <f t="shared" si="10"/>
        <v>0</v>
      </c>
    </row>
    <row r="138" spans="1:32" ht="15.75" customHeight="1" x14ac:dyDescent="0.25">
      <c r="A138" s="2" t="s">
        <v>146</v>
      </c>
      <c r="B138" s="13">
        <v>50219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/>
      <c r="AB138" s="12">
        <f t="shared" si="2"/>
        <v>0</v>
      </c>
      <c r="AD138" s="21">
        <f t="shared" si="11"/>
        <v>134</v>
      </c>
      <c r="AE138" s="21">
        <f t="shared" si="9"/>
        <v>0</v>
      </c>
      <c r="AF138" s="21">
        <f t="shared" si="10"/>
        <v>0</v>
      </c>
    </row>
    <row r="139" spans="1:32" ht="15.75" customHeight="1" x14ac:dyDescent="0.25">
      <c r="A139" s="2" t="s">
        <v>147</v>
      </c>
      <c r="B139" s="13">
        <v>50249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/>
      <c r="AB139" s="12">
        <f t="shared" si="2"/>
        <v>0</v>
      </c>
      <c r="AD139" s="21">
        <f t="shared" si="11"/>
        <v>135</v>
      </c>
      <c r="AE139" s="21">
        <f t="shared" si="9"/>
        <v>0</v>
      </c>
      <c r="AF139" s="21">
        <f t="shared" si="10"/>
        <v>0</v>
      </c>
    </row>
    <row r="140" spans="1:32" ht="15.75" customHeight="1" x14ac:dyDescent="0.25">
      <c r="A140" s="2" t="s">
        <v>148</v>
      </c>
      <c r="B140" s="13">
        <v>50280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/>
      <c r="AB140" s="12">
        <f t="shared" si="2"/>
        <v>0</v>
      </c>
      <c r="AD140" s="21">
        <f t="shared" si="11"/>
        <v>136</v>
      </c>
      <c r="AE140" s="21">
        <f t="shared" si="9"/>
        <v>0</v>
      </c>
      <c r="AF140" s="21">
        <f t="shared" si="10"/>
        <v>0</v>
      </c>
    </row>
    <row r="141" spans="1:32" ht="15.75" customHeight="1" x14ac:dyDescent="0.25">
      <c r="A141" s="2" t="s">
        <v>149</v>
      </c>
      <c r="B141" s="13">
        <v>50311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/>
      <c r="AB141" s="12">
        <f t="shared" si="2"/>
        <v>0</v>
      </c>
      <c r="AD141" s="21">
        <f t="shared" si="11"/>
        <v>137</v>
      </c>
      <c r="AE141" s="21">
        <f t="shared" si="9"/>
        <v>0</v>
      </c>
      <c r="AF141" s="21">
        <f t="shared" si="10"/>
        <v>0</v>
      </c>
    </row>
    <row r="142" spans="1:32" ht="15.75" customHeight="1" x14ac:dyDescent="0.25">
      <c r="A142" s="2" t="s">
        <v>150</v>
      </c>
      <c r="B142" s="13">
        <v>50341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/>
      <c r="AB142" s="12">
        <f t="shared" si="2"/>
        <v>0</v>
      </c>
      <c r="AD142" s="21">
        <f t="shared" si="11"/>
        <v>138</v>
      </c>
      <c r="AE142" s="21">
        <f t="shared" si="9"/>
        <v>0</v>
      </c>
      <c r="AF142" s="21">
        <f t="shared" si="10"/>
        <v>0</v>
      </c>
    </row>
    <row r="143" spans="1:32" ht="15.75" customHeight="1" x14ac:dyDescent="0.25">
      <c r="A143" s="2" t="s">
        <v>151</v>
      </c>
      <c r="B143" s="13">
        <v>50372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/>
      <c r="AB143" s="12">
        <f t="shared" si="2"/>
        <v>0</v>
      </c>
      <c r="AD143" s="21">
        <f t="shared" si="11"/>
        <v>139</v>
      </c>
      <c r="AE143" s="21">
        <f t="shared" si="9"/>
        <v>0</v>
      </c>
      <c r="AF143" s="21">
        <f t="shared" si="10"/>
        <v>0</v>
      </c>
    </row>
    <row r="144" spans="1:32" ht="15.75" customHeight="1" x14ac:dyDescent="0.25">
      <c r="A144" s="2" t="s">
        <v>152</v>
      </c>
      <c r="B144" s="13">
        <v>50402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/>
      <c r="AB144" s="12">
        <f t="shared" si="2"/>
        <v>0</v>
      </c>
      <c r="AD144" s="21">
        <f t="shared" si="11"/>
        <v>140</v>
      </c>
      <c r="AE144" s="21">
        <f t="shared" si="9"/>
        <v>0</v>
      </c>
      <c r="AF144" s="21">
        <f t="shared" si="10"/>
        <v>0</v>
      </c>
    </row>
    <row r="145" spans="1:32" ht="15.75" customHeight="1" x14ac:dyDescent="0.25">
      <c r="A145" s="2" t="s">
        <v>153</v>
      </c>
      <c r="B145" s="13">
        <v>50433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/>
      <c r="AB145" s="12">
        <f t="shared" si="2"/>
        <v>0</v>
      </c>
      <c r="AD145" s="21">
        <f t="shared" si="11"/>
        <v>141</v>
      </c>
      <c r="AE145" s="21">
        <f t="shared" si="9"/>
        <v>0</v>
      </c>
      <c r="AF145" s="21">
        <f t="shared" si="10"/>
        <v>0</v>
      </c>
    </row>
    <row r="146" spans="1:32" ht="15.75" customHeight="1" x14ac:dyDescent="0.25">
      <c r="A146" s="2" t="s">
        <v>154</v>
      </c>
      <c r="B146" s="13">
        <v>50464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/>
      <c r="AB146" s="12">
        <f t="shared" si="2"/>
        <v>0</v>
      </c>
      <c r="AD146" s="21">
        <f t="shared" si="11"/>
        <v>142</v>
      </c>
      <c r="AE146" s="21">
        <f t="shared" si="9"/>
        <v>0</v>
      </c>
      <c r="AF146" s="21">
        <f t="shared" si="10"/>
        <v>0</v>
      </c>
    </row>
    <row r="147" spans="1:32" ht="15.75" customHeight="1" x14ac:dyDescent="0.25">
      <c r="A147" s="2" t="s">
        <v>155</v>
      </c>
      <c r="B147" s="13">
        <v>50492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/>
      <c r="AB147" s="12">
        <f t="shared" si="2"/>
        <v>0</v>
      </c>
      <c r="AD147" s="21">
        <f t="shared" si="11"/>
        <v>143</v>
      </c>
      <c r="AE147" s="21">
        <f t="shared" si="9"/>
        <v>0</v>
      </c>
      <c r="AF147" s="21">
        <f t="shared" si="10"/>
        <v>0</v>
      </c>
    </row>
    <row r="148" spans="1:32" ht="15.75" customHeight="1" x14ac:dyDescent="0.25">
      <c r="A148" s="2" t="s">
        <v>156</v>
      </c>
      <c r="B148" s="13">
        <v>50523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/>
      <c r="AB148" s="12">
        <f t="shared" si="2"/>
        <v>0</v>
      </c>
      <c r="AD148" s="21">
        <f t="shared" si="11"/>
        <v>144</v>
      </c>
      <c r="AE148" s="21">
        <f t="shared" si="9"/>
        <v>0</v>
      </c>
      <c r="AF148" s="21">
        <f t="shared" si="10"/>
        <v>0</v>
      </c>
    </row>
    <row r="149" spans="1:32" ht="15.75" customHeight="1" x14ac:dyDescent="0.25">
      <c r="A149" s="2" t="s">
        <v>157</v>
      </c>
      <c r="B149" s="13">
        <v>50553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/>
      <c r="AB149" s="12">
        <f t="shared" si="2"/>
        <v>0</v>
      </c>
      <c r="AD149" s="21">
        <f t="shared" si="11"/>
        <v>145</v>
      </c>
      <c r="AE149" s="21">
        <f t="shared" si="9"/>
        <v>0</v>
      </c>
      <c r="AF149" s="21">
        <f t="shared" si="10"/>
        <v>0</v>
      </c>
    </row>
    <row r="150" spans="1:32" ht="15.75" customHeight="1" x14ac:dyDescent="0.25">
      <c r="A150" s="2" t="s">
        <v>158</v>
      </c>
      <c r="B150" s="13">
        <v>50584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/>
      <c r="AB150" s="12">
        <f t="shared" si="2"/>
        <v>0</v>
      </c>
      <c r="AD150" s="21">
        <f t="shared" si="11"/>
        <v>146</v>
      </c>
      <c r="AE150" s="21">
        <f t="shared" si="9"/>
        <v>0</v>
      </c>
      <c r="AF150" s="21">
        <f t="shared" si="10"/>
        <v>0</v>
      </c>
    </row>
    <row r="151" spans="1:32" ht="15.75" customHeight="1" x14ac:dyDescent="0.25">
      <c r="A151" s="2" t="s">
        <v>159</v>
      </c>
      <c r="B151" s="13">
        <v>50614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/>
      <c r="AB151" s="12">
        <f t="shared" si="2"/>
        <v>0</v>
      </c>
      <c r="AD151" s="21">
        <f t="shared" si="11"/>
        <v>147</v>
      </c>
      <c r="AE151" s="21">
        <f t="shared" si="9"/>
        <v>0</v>
      </c>
      <c r="AF151" s="21">
        <f t="shared" si="10"/>
        <v>0</v>
      </c>
    </row>
    <row r="152" spans="1:32" ht="15.75" customHeight="1" x14ac:dyDescent="0.25">
      <c r="A152" s="2" t="s">
        <v>160</v>
      </c>
      <c r="B152" s="13">
        <v>50645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/>
      <c r="AB152" s="12">
        <f t="shared" si="2"/>
        <v>0</v>
      </c>
      <c r="AD152" s="21">
        <f t="shared" si="11"/>
        <v>148</v>
      </c>
      <c r="AE152" s="21">
        <f t="shared" si="9"/>
        <v>0</v>
      </c>
      <c r="AF152" s="21">
        <f t="shared" si="10"/>
        <v>0</v>
      </c>
    </row>
    <row r="153" spans="1:32" ht="15.75" customHeight="1" x14ac:dyDescent="0.25">
      <c r="A153" s="2" t="s">
        <v>161</v>
      </c>
      <c r="B153" s="13">
        <v>50676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/>
      <c r="AB153" s="12">
        <f t="shared" si="2"/>
        <v>0</v>
      </c>
      <c r="AD153" s="21">
        <f t="shared" si="11"/>
        <v>149</v>
      </c>
      <c r="AE153" s="21">
        <f t="shared" si="9"/>
        <v>0</v>
      </c>
      <c r="AF153" s="21">
        <f t="shared" si="10"/>
        <v>0</v>
      </c>
    </row>
    <row r="154" spans="1:32" ht="15.75" customHeight="1" x14ac:dyDescent="0.25">
      <c r="A154" s="2" t="s">
        <v>162</v>
      </c>
      <c r="B154" s="13">
        <v>50706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/>
      <c r="AB154" s="12">
        <f t="shared" si="2"/>
        <v>0</v>
      </c>
      <c r="AD154" s="21">
        <f t="shared" si="11"/>
        <v>150</v>
      </c>
      <c r="AE154" s="21">
        <f t="shared" si="9"/>
        <v>0</v>
      </c>
      <c r="AF154" s="21">
        <f t="shared" si="10"/>
        <v>0</v>
      </c>
    </row>
    <row r="155" spans="1:32" ht="15.75" customHeight="1" x14ac:dyDescent="0.25">
      <c r="A155" s="2" t="s">
        <v>163</v>
      </c>
      <c r="B155" s="13">
        <v>50737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/>
      <c r="AB155" s="12">
        <f t="shared" si="2"/>
        <v>0</v>
      </c>
      <c r="AD155" s="21">
        <f t="shared" si="11"/>
        <v>151</v>
      </c>
      <c r="AE155" s="21">
        <f t="shared" si="9"/>
        <v>0</v>
      </c>
      <c r="AF155" s="21">
        <f t="shared" si="10"/>
        <v>0</v>
      </c>
    </row>
    <row r="156" spans="1:32" ht="15.75" customHeight="1" x14ac:dyDescent="0.25">
      <c r="A156" s="2" t="s">
        <v>164</v>
      </c>
      <c r="B156" s="13">
        <v>50767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/>
      <c r="AB156" s="12">
        <f t="shared" si="2"/>
        <v>0</v>
      </c>
      <c r="AD156" s="21">
        <f t="shared" si="11"/>
        <v>152</v>
      </c>
      <c r="AE156" s="21">
        <f t="shared" si="9"/>
        <v>0</v>
      </c>
      <c r="AF156" s="21">
        <f t="shared" si="10"/>
        <v>0</v>
      </c>
    </row>
    <row r="157" spans="1:32" ht="15.75" customHeight="1" x14ac:dyDescent="0.25">
      <c r="A157" s="2" t="s">
        <v>165</v>
      </c>
      <c r="B157" s="13">
        <v>50798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/>
      <c r="AB157" s="12">
        <f t="shared" si="2"/>
        <v>0</v>
      </c>
      <c r="AD157" s="21">
        <f t="shared" si="11"/>
        <v>153</v>
      </c>
      <c r="AE157" s="21">
        <f t="shared" si="9"/>
        <v>0</v>
      </c>
      <c r="AF157" s="21">
        <f t="shared" si="10"/>
        <v>0</v>
      </c>
    </row>
    <row r="158" spans="1:32" ht="15.75" customHeight="1" x14ac:dyDescent="0.25">
      <c r="A158" s="2" t="s">
        <v>166</v>
      </c>
      <c r="B158" s="13">
        <v>50829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/>
      <c r="AB158" s="12">
        <f t="shared" si="2"/>
        <v>0</v>
      </c>
      <c r="AD158" s="21">
        <f t="shared" si="11"/>
        <v>154</v>
      </c>
      <c r="AE158" s="21">
        <f t="shared" si="9"/>
        <v>0</v>
      </c>
      <c r="AF158" s="21">
        <f t="shared" si="10"/>
        <v>0</v>
      </c>
    </row>
    <row r="159" spans="1:32" ht="15.75" customHeight="1" x14ac:dyDescent="0.25">
      <c r="A159" s="2" t="s">
        <v>167</v>
      </c>
      <c r="B159" s="13">
        <v>50857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/>
      <c r="AB159" s="12">
        <f t="shared" si="2"/>
        <v>0</v>
      </c>
      <c r="AD159" s="21">
        <f t="shared" si="11"/>
        <v>155</v>
      </c>
      <c r="AE159" s="21">
        <f t="shared" si="9"/>
        <v>0</v>
      </c>
      <c r="AF159" s="21">
        <f t="shared" si="10"/>
        <v>0</v>
      </c>
    </row>
    <row r="160" spans="1:32" ht="15.75" customHeight="1" x14ac:dyDescent="0.25">
      <c r="A160" s="2" t="s">
        <v>168</v>
      </c>
      <c r="B160" s="13">
        <v>50888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/>
      <c r="AB160" s="12">
        <f t="shared" si="2"/>
        <v>0</v>
      </c>
      <c r="AD160" s="21">
        <f t="shared" si="11"/>
        <v>156</v>
      </c>
      <c r="AE160" s="21">
        <f t="shared" si="9"/>
        <v>0</v>
      </c>
      <c r="AF160" s="21">
        <f t="shared" si="10"/>
        <v>0</v>
      </c>
    </row>
    <row r="161" spans="1:32" ht="15.75" customHeight="1" x14ac:dyDescent="0.25">
      <c r="A161" s="2" t="s">
        <v>169</v>
      </c>
      <c r="B161" s="13">
        <v>50918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/>
      <c r="AB161" s="12">
        <f t="shared" si="2"/>
        <v>0</v>
      </c>
      <c r="AD161" s="21">
        <f t="shared" si="11"/>
        <v>157</v>
      </c>
      <c r="AE161" s="21">
        <f t="shared" si="9"/>
        <v>0</v>
      </c>
      <c r="AF161" s="21">
        <f t="shared" si="10"/>
        <v>0</v>
      </c>
    </row>
    <row r="162" spans="1:32" ht="15.75" customHeight="1" x14ac:dyDescent="0.25">
      <c r="A162" s="2" t="s">
        <v>170</v>
      </c>
      <c r="B162" s="13">
        <v>50949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/>
      <c r="AB162" s="12">
        <f t="shared" si="2"/>
        <v>0</v>
      </c>
      <c r="AD162" s="21">
        <f t="shared" si="11"/>
        <v>158</v>
      </c>
      <c r="AE162" s="21">
        <f t="shared" si="9"/>
        <v>0</v>
      </c>
      <c r="AF162" s="21">
        <f t="shared" si="10"/>
        <v>0</v>
      </c>
    </row>
    <row r="163" spans="1:32" ht="15.75" customHeight="1" x14ac:dyDescent="0.25">
      <c r="A163" s="2" t="s">
        <v>171</v>
      </c>
      <c r="B163" s="13">
        <v>50979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/>
      <c r="AB163" s="12">
        <f t="shared" si="2"/>
        <v>0</v>
      </c>
      <c r="AD163" s="21">
        <f t="shared" si="11"/>
        <v>159</v>
      </c>
      <c r="AE163" s="21">
        <f t="shared" si="9"/>
        <v>0</v>
      </c>
      <c r="AF163" s="21">
        <f t="shared" si="10"/>
        <v>0</v>
      </c>
    </row>
    <row r="164" spans="1:32" ht="15.75" customHeight="1" x14ac:dyDescent="0.25">
      <c r="A164" s="2" t="s">
        <v>172</v>
      </c>
      <c r="B164" s="13">
        <v>51010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/>
      <c r="AB164" s="12">
        <f t="shared" si="2"/>
        <v>0</v>
      </c>
      <c r="AD164" s="21">
        <f t="shared" si="11"/>
        <v>160</v>
      </c>
      <c r="AE164" s="21">
        <f t="shared" si="9"/>
        <v>0</v>
      </c>
      <c r="AF164" s="21">
        <f t="shared" si="10"/>
        <v>0</v>
      </c>
    </row>
    <row r="165" spans="1:32" ht="15.75" customHeight="1" x14ac:dyDescent="0.25">
      <c r="A165" s="2" t="s">
        <v>173</v>
      </c>
      <c r="B165" s="13">
        <v>51041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/>
      <c r="AB165" s="12">
        <f t="shared" si="2"/>
        <v>0</v>
      </c>
      <c r="AD165" s="21">
        <f t="shared" si="11"/>
        <v>161</v>
      </c>
      <c r="AE165" s="21">
        <f t="shared" si="9"/>
        <v>0</v>
      </c>
      <c r="AF165" s="21">
        <f t="shared" si="10"/>
        <v>0</v>
      </c>
    </row>
    <row r="166" spans="1:32" ht="15.75" customHeight="1" x14ac:dyDescent="0.25">
      <c r="A166" s="2" t="s">
        <v>174</v>
      </c>
      <c r="B166" s="13">
        <v>51071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/>
      <c r="AB166" s="12">
        <f t="shared" si="2"/>
        <v>0</v>
      </c>
      <c r="AD166" s="21">
        <f t="shared" si="11"/>
        <v>162</v>
      </c>
      <c r="AE166" s="21">
        <f t="shared" si="9"/>
        <v>0</v>
      </c>
      <c r="AF166" s="21">
        <f t="shared" si="10"/>
        <v>0</v>
      </c>
    </row>
    <row r="167" spans="1:32" ht="15.75" customHeight="1" x14ac:dyDescent="0.25">
      <c r="A167" s="2" t="s">
        <v>175</v>
      </c>
      <c r="B167" s="13">
        <v>51102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/>
      <c r="AB167" s="12">
        <f t="shared" si="2"/>
        <v>0</v>
      </c>
      <c r="AD167" s="21">
        <f t="shared" si="11"/>
        <v>163</v>
      </c>
      <c r="AE167" s="21">
        <f t="shared" si="9"/>
        <v>0</v>
      </c>
      <c r="AF167" s="21">
        <f t="shared" si="10"/>
        <v>0</v>
      </c>
    </row>
    <row r="168" spans="1:32" ht="15.75" customHeight="1" x14ac:dyDescent="0.25">
      <c r="A168" s="2" t="s">
        <v>176</v>
      </c>
      <c r="B168" s="13">
        <v>51132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/>
      <c r="AB168" s="12">
        <f t="shared" si="2"/>
        <v>0</v>
      </c>
      <c r="AD168" s="21">
        <f t="shared" si="11"/>
        <v>164</v>
      </c>
      <c r="AE168" s="21">
        <f t="shared" si="9"/>
        <v>0</v>
      </c>
      <c r="AF168" s="21">
        <f t="shared" si="10"/>
        <v>0</v>
      </c>
    </row>
    <row r="169" spans="1:32" ht="15.75" customHeight="1" x14ac:dyDescent="0.25">
      <c r="A169" s="2" t="s">
        <v>177</v>
      </c>
      <c r="B169" s="13">
        <v>51163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/>
      <c r="AB169" s="12">
        <f t="shared" si="2"/>
        <v>0</v>
      </c>
      <c r="AD169" s="21">
        <f t="shared" si="11"/>
        <v>165</v>
      </c>
      <c r="AE169" s="21">
        <f t="shared" si="9"/>
        <v>0</v>
      </c>
      <c r="AF169" s="21">
        <f t="shared" si="10"/>
        <v>0</v>
      </c>
    </row>
    <row r="170" spans="1:32" ht="15.75" customHeight="1" x14ac:dyDescent="0.25">
      <c r="A170" s="2" t="s">
        <v>178</v>
      </c>
      <c r="B170" s="13">
        <v>51194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/>
      <c r="AB170" s="12">
        <f t="shared" si="2"/>
        <v>0</v>
      </c>
      <c r="AD170" s="21">
        <f t="shared" si="11"/>
        <v>166</v>
      </c>
      <c r="AE170" s="21">
        <f t="shared" si="9"/>
        <v>0</v>
      </c>
      <c r="AF170" s="21">
        <f t="shared" si="10"/>
        <v>0</v>
      </c>
    </row>
    <row r="171" spans="1:32" ht="15.75" customHeight="1" x14ac:dyDescent="0.25">
      <c r="A171" s="2" t="s">
        <v>179</v>
      </c>
      <c r="B171" s="13">
        <v>51223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/>
      <c r="AB171" s="12">
        <f t="shared" si="2"/>
        <v>0</v>
      </c>
      <c r="AD171" s="21">
        <f t="shared" si="11"/>
        <v>167</v>
      </c>
      <c r="AE171" s="21">
        <f t="shared" si="9"/>
        <v>0</v>
      </c>
      <c r="AF171" s="21">
        <f t="shared" si="10"/>
        <v>0</v>
      </c>
    </row>
    <row r="172" spans="1:32" ht="15.75" customHeight="1" x14ac:dyDescent="0.25">
      <c r="A172" s="2" t="s">
        <v>180</v>
      </c>
      <c r="B172" s="13">
        <v>51254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/>
      <c r="AB172" s="12">
        <f t="shared" si="2"/>
        <v>0</v>
      </c>
      <c r="AD172" s="21">
        <f t="shared" si="11"/>
        <v>168</v>
      </c>
      <c r="AE172" s="21">
        <f t="shared" si="9"/>
        <v>0</v>
      </c>
      <c r="AF172" s="21">
        <f t="shared" si="10"/>
        <v>0</v>
      </c>
    </row>
    <row r="173" spans="1:32" ht="15.75" customHeight="1" x14ac:dyDescent="0.25">
      <c r="A173" s="2" t="s">
        <v>181</v>
      </c>
      <c r="B173" s="13">
        <v>51284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/>
      <c r="AB173" s="12">
        <f t="shared" si="2"/>
        <v>0</v>
      </c>
      <c r="AD173" s="21">
        <f t="shared" si="11"/>
        <v>169</v>
      </c>
      <c r="AE173" s="21">
        <f t="shared" si="9"/>
        <v>0</v>
      </c>
      <c r="AF173" s="21">
        <f t="shared" si="10"/>
        <v>0</v>
      </c>
    </row>
    <row r="174" spans="1:32" ht="15.75" customHeight="1" x14ac:dyDescent="0.25">
      <c r="A174" s="2" t="s">
        <v>182</v>
      </c>
      <c r="B174" s="13">
        <v>51315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/>
      <c r="AB174" s="12">
        <f t="shared" si="2"/>
        <v>0</v>
      </c>
      <c r="AD174" s="21">
        <f t="shared" si="11"/>
        <v>170</v>
      </c>
      <c r="AE174" s="21">
        <f t="shared" si="9"/>
        <v>0</v>
      </c>
      <c r="AF174" s="21">
        <f t="shared" si="10"/>
        <v>0</v>
      </c>
    </row>
    <row r="175" spans="1:32" ht="15.75" customHeight="1" x14ac:dyDescent="0.25">
      <c r="A175" s="2" t="s">
        <v>183</v>
      </c>
      <c r="B175" s="13">
        <v>51345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/>
      <c r="AB175" s="12">
        <f t="shared" si="2"/>
        <v>0</v>
      </c>
      <c r="AD175" s="21">
        <f t="shared" si="11"/>
        <v>171</v>
      </c>
      <c r="AE175" s="21">
        <f t="shared" si="9"/>
        <v>0</v>
      </c>
      <c r="AF175" s="21">
        <f t="shared" si="10"/>
        <v>0</v>
      </c>
    </row>
    <row r="176" spans="1:32" ht="15.75" customHeight="1" x14ac:dyDescent="0.25">
      <c r="A176" s="2" t="s">
        <v>184</v>
      </c>
      <c r="B176" s="13">
        <v>51376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/>
      <c r="AB176" s="12">
        <f t="shared" si="2"/>
        <v>0</v>
      </c>
      <c r="AD176" s="21">
        <f t="shared" si="11"/>
        <v>172</v>
      </c>
      <c r="AE176" s="21">
        <f t="shared" si="9"/>
        <v>0</v>
      </c>
      <c r="AF176" s="21">
        <f t="shared" si="10"/>
        <v>0</v>
      </c>
    </row>
    <row r="177" spans="1:32" ht="15.75" customHeight="1" x14ac:dyDescent="0.25">
      <c r="A177" s="2" t="s">
        <v>185</v>
      </c>
      <c r="B177" s="13">
        <v>51407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/>
      <c r="AB177" s="12">
        <f t="shared" si="2"/>
        <v>0</v>
      </c>
      <c r="AD177" s="21">
        <f t="shared" si="11"/>
        <v>173</v>
      </c>
      <c r="AE177" s="21">
        <f t="shared" si="9"/>
        <v>0</v>
      </c>
      <c r="AF177" s="21">
        <f t="shared" si="10"/>
        <v>0</v>
      </c>
    </row>
    <row r="178" spans="1:32" ht="15.75" customHeight="1" x14ac:dyDescent="0.25">
      <c r="A178" s="2" t="s">
        <v>186</v>
      </c>
      <c r="B178" s="13">
        <v>51437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/>
      <c r="AB178" s="12">
        <f t="shared" si="2"/>
        <v>0</v>
      </c>
      <c r="AD178" s="21">
        <f t="shared" si="11"/>
        <v>174</v>
      </c>
      <c r="AE178" s="21">
        <f t="shared" si="9"/>
        <v>0</v>
      </c>
      <c r="AF178" s="21">
        <f t="shared" si="10"/>
        <v>0</v>
      </c>
    </row>
    <row r="179" spans="1:32" ht="15.75" customHeight="1" x14ac:dyDescent="0.25">
      <c r="A179" s="2" t="s">
        <v>187</v>
      </c>
      <c r="B179" s="13">
        <v>51468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/>
      <c r="AB179" s="12">
        <f t="shared" si="2"/>
        <v>0</v>
      </c>
      <c r="AD179" s="21">
        <f t="shared" si="11"/>
        <v>175</v>
      </c>
      <c r="AE179" s="21">
        <f t="shared" si="9"/>
        <v>0</v>
      </c>
      <c r="AF179" s="21">
        <f t="shared" si="10"/>
        <v>0</v>
      </c>
    </row>
    <row r="180" spans="1:32" ht="15.75" customHeight="1" x14ac:dyDescent="0.25">
      <c r="A180" s="2" t="s">
        <v>188</v>
      </c>
      <c r="B180" s="13">
        <v>51498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/>
      <c r="AB180" s="12">
        <f t="shared" si="2"/>
        <v>0</v>
      </c>
      <c r="AD180" s="21">
        <f t="shared" si="11"/>
        <v>176</v>
      </c>
      <c r="AE180" s="21">
        <f t="shared" si="9"/>
        <v>0</v>
      </c>
      <c r="AF180" s="21">
        <f t="shared" si="10"/>
        <v>0</v>
      </c>
    </row>
    <row r="181" spans="1:32" ht="15.75" customHeight="1" x14ac:dyDescent="0.25">
      <c r="A181" s="2" t="s">
        <v>189</v>
      </c>
      <c r="B181" s="13">
        <v>51529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/>
      <c r="AB181" s="12">
        <f t="shared" si="2"/>
        <v>0</v>
      </c>
      <c r="AD181" s="21">
        <f t="shared" si="11"/>
        <v>177</v>
      </c>
      <c r="AE181" s="21">
        <f t="shared" si="9"/>
        <v>0</v>
      </c>
      <c r="AF181" s="21">
        <f t="shared" si="10"/>
        <v>0</v>
      </c>
    </row>
    <row r="182" spans="1:32" ht="15.75" customHeight="1" x14ac:dyDescent="0.25">
      <c r="A182" s="2" t="s">
        <v>190</v>
      </c>
      <c r="B182" s="13">
        <v>51560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/>
      <c r="AB182" s="12">
        <f t="shared" si="2"/>
        <v>0</v>
      </c>
      <c r="AD182" s="21">
        <f t="shared" si="11"/>
        <v>178</v>
      </c>
      <c r="AE182" s="21">
        <f t="shared" si="9"/>
        <v>0</v>
      </c>
      <c r="AF182" s="21">
        <f t="shared" si="10"/>
        <v>0</v>
      </c>
    </row>
    <row r="183" spans="1:32" ht="15.75" customHeight="1" x14ac:dyDescent="0.25">
      <c r="A183" s="2" t="s">
        <v>191</v>
      </c>
      <c r="B183" s="13">
        <v>51588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/>
      <c r="AB183" s="12">
        <f t="shared" si="2"/>
        <v>0</v>
      </c>
      <c r="AD183" s="21">
        <f t="shared" si="11"/>
        <v>179</v>
      </c>
      <c r="AE183" s="21">
        <f t="shared" si="9"/>
        <v>0</v>
      </c>
      <c r="AF183" s="21">
        <f t="shared" si="10"/>
        <v>0</v>
      </c>
    </row>
    <row r="184" spans="1:32" ht="15.75" customHeight="1" x14ac:dyDescent="0.25">
      <c r="A184" s="2" t="s">
        <v>192</v>
      </c>
      <c r="B184" s="13">
        <v>51619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/>
      <c r="AB184" s="12">
        <f t="shared" si="2"/>
        <v>0</v>
      </c>
      <c r="AD184" s="21">
        <f t="shared" si="11"/>
        <v>180</v>
      </c>
      <c r="AE184" s="21">
        <f t="shared" si="9"/>
        <v>0</v>
      </c>
      <c r="AF184" s="21">
        <f t="shared" si="10"/>
        <v>0</v>
      </c>
    </row>
    <row r="185" spans="1:32" ht="15.75" customHeight="1" x14ac:dyDescent="0.25">
      <c r="A185" s="2" t="s">
        <v>193</v>
      </c>
      <c r="B185" s="13">
        <v>51649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/>
      <c r="AB185" s="12">
        <f t="shared" si="2"/>
        <v>0</v>
      </c>
      <c r="AD185" s="21">
        <f t="shared" si="11"/>
        <v>181</v>
      </c>
      <c r="AE185" s="21">
        <f t="shared" si="9"/>
        <v>0</v>
      </c>
      <c r="AF185" s="21">
        <f t="shared" si="10"/>
        <v>0</v>
      </c>
    </row>
    <row r="186" spans="1:32" ht="15.75" customHeight="1" x14ac:dyDescent="0.25">
      <c r="A186" s="2" t="s">
        <v>194</v>
      </c>
      <c r="B186" s="13">
        <v>51680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/>
      <c r="AB186" s="12">
        <f t="shared" si="2"/>
        <v>0</v>
      </c>
      <c r="AD186" s="21">
        <f t="shared" si="11"/>
        <v>182</v>
      </c>
      <c r="AE186" s="21">
        <f t="shared" si="9"/>
        <v>0</v>
      </c>
      <c r="AF186" s="21">
        <f t="shared" si="10"/>
        <v>0</v>
      </c>
    </row>
    <row r="187" spans="1:32" ht="15.75" customHeight="1" x14ac:dyDescent="0.25">
      <c r="A187" s="2" t="s">
        <v>195</v>
      </c>
      <c r="B187" s="13">
        <v>51710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/>
      <c r="AB187" s="12">
        <f t="shared" si="2"/>
        <v>0</v>
      </c>
      <c r="AD187" s="21">
        <f t="shared" si="11"/>
        <v>183</v>
      </c>
      <c r="AE187" s="21">
        <f t="shared" si="9"/>
        <v>0</v>
      </c>
      <c r="AF187" s="21">
        <f t="shared" si="10"/>
        <v>0</v>
      </c>
    </row>
    <row r="188" spans="1:32" ht="15.75" customHeight="1" x14ac:dyDescent="0.25">
      <c r="A188" s="2" t="s">
        <v>196</v>
      </c>
      <c r="B188" s="13">
        <v>51741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/>
      <c r="AB188" s="12">
        <f t="shared" si="2"/>
        <v>0</v>
      </c>
      <c r="AD188" s="21">
        <f t="shared" si="11"/>
        <v>184</v>
      </c>
      <c r="AE188" s="21">
        <f t="shared" si="9"/>
        <v>0</v>
      </c>
      <c r="AF188" s="21">
        <f t="shared" si="10"/>
        <v>0</v>
      </c>
    </row>
    <row r="189" spans="1:32" ht="15.75" customHeight="1" x14ac:dyDescent="0.25">
      <c r="A189" s="2" t="s">
        <v>197</v>
      </c>
      <c r="B189" s="13">
        <v>51772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/>
      <c r="AB189" s="12">
        <f t="shared" si="2"/>
        <v>0</v>
      </c>
      <c r="AD189" s="21">
        <f t="shared" si="11"/>
        <v>185</v>
      </c>
      <c r="AE189" s="21">
        <f t="shared" si="9"/>
        <v>0</v>
      </c>
      <c r="AF189" s="21">
        <f t="shared" si="10"/>
        <v>0</v>
      </c>
    </row>
    <row r="190" spans="1:32" ht="15.75" customHeight="1" x14ac:dyDescent="0.25">
      <c r="A190" s="2" t="s">
        <v>198</v>
      </c>
      <c r="B190" s="13">
        <v>51802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/>
      <c r="AB190" s="12">
        <f t="shared" si="2"/>
        <v>0</v>
      </c>
      <c r="AD190" s="21">
        <f t="shared" si="11"/>
        <v>186</v>
      </c>
      <c r="AE190" s="21">
        <f t="shared" si="9"/>
        <v>0</v>
      </c>
      <c r="AF190" s="21">
        <f t="shared" si="10"/>
        <v>0</v>
      </c>
    </row>
    <row r="191" spans="1:32" ht="15.75" customHeight="1" x14ac:dyDescent="0.25">
      <c r="A191" s="2" t="s">
        <v>199</v>
      </c>
      <c r="B191" s="13">
        <v>51833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/>
      <c r="AB191" s="12">
        <f t="shared" si="2"/>
        <v>0</v>
      </c>
      <c r="AD191" s="21">
        <f t="shared" si="11"/>
        <v>187</v>
      </c>
      <c r="AE191" s="21">
        <f t="shared" si="9"/>
        <v>0</v>
      </c>
      <c r="AF191" s="21">
        <f t="shared" si="10"/>
        <v>0</v>
      </c>
    </row>
    <row r="192" spans="1:32" ht="15.75" customHeight="1" x14ac:dyDescent="0.25">
      <c r="A192" s="2" t="s">
        <v>200</v>
      </c>
      <c r="B192" s="13">
        <v>51863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/>
      <c r="AB192" s="12">
        <f t="shared" si="2"/>
        <v>0</v>
      </c>
      <c r="AD192" s="21">
        <f t="shared" si="11"/>
        <v>188</v>
      </c>
      <c r="AE192" s="21">
        <f t="shared" si="9"/>
        <v>0</v>
      </c>
      <c r="AF192" s="21">
        <f t="shared" si="10"/>
        <v>0</v>
      </c>
    </row>
    <row r="193" spans="1:32" ht="15.75" customHeight="1" x14ac:dyDescent="0.25">
      <c r="A193" s="2" t="s">
        <v>201</v>
      </c>
      <c r="B193" s="13">
        <v>51894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/>
      <c r="AB193" s="12">
        <f t="shared" si="2"/>
        <v>0</v>
      </c>
      <c r="AD193" s="21">
        <f t="shared" si="11"/>
        <v>189</v>
      </c>
      <c r="AE193" s="21">
        <f t="shared" si="9"/>
        <v>0</v>
      </c>
      <c r="AF193" s="21">
        <f t="shared" si="10"/>
        <v>0</v>
      </c>
    </row>
    <row r="194" spans="1:32" ht="15.75" customHeight="1" x14ac:dyDescent="0.25">
      <c r="A194" s="2" t="s">
        <v>202</v>
      </c>
      <c r="B194" s="13">
        <v>51925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/>
      <c r="AB194" s="12">
        <f t="shared" si="2"/>
        <v>0</v>
      </c>
      <c r="AD194" s="21">
        <f t="shared" si="11"/>
        <v>190</v>
      </c>
      <c r="AE194" s="21">
        <f t="shared" si="9"/>
        <v>0</v>
      </c>
      <c r="AF194" s="21">
        <f t="shared" si="10"/>
        <v>0</v>
      </c>
    </row>
    <row r="195" spans="1:32" ht="15.75" customHeight="1" x14ac:dyDescent="0.25">
      <c r="A195" s="2" t="s">
        <v>203</v>
      </c>
      <c r="B195" s="13">
        <v>51953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/>
      <c r="AB195" s="12">
        <f t="shared" si="2"/>
        <v>0</v>
      </c>
      <c r="AD195" s="21">
        <f t="shared" si="11"/>
        <v>191</v>
      </c>
      <c r="AE195" s="21">
        <f t="shared" si="9"/>
        <v>0</v>
      </c>
      <c r="AF195" s="21">
        <f t="shared" si="10"/>
        <v>0</v>
      </c>
    </row>
    <row r="196" spans="1:32" ht="15.75" customHeight="1" x14ac:dyDescent="0.25">
      <c r="A196" s="2" t="s">
        <v>204</v>
      </c>
      <c r="B196" s="13">
        <v>51984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/>
      <c r="AB196" s="12">
        <f t="shared" si="2"/>
        <v>0</v>
      </c>
      <c r="AD196" s="21">
        <f t="shared" si="11"/>
        <v>192</v>
      </c>
      <c r="AE196" s="21">
        <f t="shared" ref="AE196:AE200" si="12">SUMIF(C196:Z196,"&gt;0",C196:Z196)</f>
        <v>0</v>
      </c>
      <c r="AF196" s="21">
        <f t="shared" ref="AF196:AF200" si="13">AD196*AE196</f>
        <v>0</v>
      </c>
    </row>
    <row r="197" spans="1:32" ht="15.75" customHeight="1" x14ac:dyDescent="0.25">
      <c r="A197" s="2" t="s">
        <v>205</v>
      </c>
      <c r="B197" s="13">
        <v>52014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/>
      <c r="AB197" s="12">
        <f t="shared" si="2"/>
        <v>0</v>
      </c>
      <c r="AD197" s="21">
        <f t="shared" ref="AD197:AD200" si="14">AD196+1</f>
        <v>193</v>
      </c>
      <c r="AE197" s="21">
        <f t="shared" si="12"/>
        <v>0</v>
      </c>
      <c r="AF197" s="21">
        <f t="shared" si="13"/>
        <v>0</v>
      </c>
    </row>
    <row r="198" spans="1:32" ht="15.75" customHeight="1" x14ac:dyDescent="0.25">
      <c r="A198" s="2" t="s">
        <v>206</v>
      </c>
      <c r="B198" s="13">
        <v>52045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/>
      <c r="AB198" s="12">
        <f t="shared" si="2"/>
        <v>0</v>
      </c>
      <c r="AD198" s="21">
        <f t="shared" si="14"/>
        <v>194</v>
      </c>
      <c r="AE198" s="21">
        <f t="shared" si="12"/>
        <v>0</v>
      </c>
      <c r="AF198" s="21">
        <f t="shared" si="13"/>
        <v>0</v>
      </c>
    </row>
    <row r="199" spans="1:32" ht="15.75" customHeight="1" x14ac:dyDescent="0.25">
      <c r="A199" s="2" t="s">
        <v>207</v>
      </c>
      <c r="B199" s="13">
        <v>52075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/>
      <c r="AB199" s="12">
        <f t="shared" si="2"/>
        <v>0</v>
      </c>
      <c r="AD199" s="21">
        <f t="shared" si="14"/>
        <v>195</v>
      </c>
      <c r="AE199" s="21">
        <f t="shared" si="12"/>
        <v>0</v>
      </c>
      <c r="AF199" s="21">
        <f t="shared" si="13"/>
        <v>0</v>
      </c>
    </row>
    <row r="200" spans="1:32" ht="15.75" customHeight="1" x14ac:dyDescent="0.25">
      <c r="A200" s="2" t="s">
        <v>208</v>
      </c>
      <c r="B200" s="13">
        <v>52106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/>
      <c r="AB200" s="12">
        <f t="shared" si="2"/>
        <v>0</v>
      </c>
      <c r="AD200" s="21">
        <f t="shared" si="14"/>
        <v>196</v>
      </c>
      <c r="AE200" s="21">
        <f t="shared" si="12"/>
        <v>0</v>
      </c>
      <c r="AF200" s="21">
        <f t="shared" si="13"/>
        <v>0</v>
      </c>
    </row>
    <row r="201" spans="1:32" ht="15.75" customHeight="1" x14ac:dyDescent="0.25">
      <c r="A201" s="1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D201" s="21"/>
    </row>
    <row r="202" spans="1:32" ht="15.75" customHeight="1" x14ac:dyDescent="0.25">
      <c r="A202" s="1"/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D202" s="21"/>
    </row>
    <row r="203" spans="1:32" ht="15.75" customHeight="1" x14ac:dyDescent="0.25">
      <c r="A203" s="1"/>
      <c r="B203" s="14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D203" s="21"/>
    </row>
    <row r="204" spans="1:32" ht="15.75" customHeight="1" x14ac:dyDescent="0.25">
      <c r="A204" s="1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D204" s="21"/>
    </row>
    <row r="205" spans="1:32" ht="15.75" customHeight="1" x14ac:dyDescent="0.25">
      <c r="A205" s="1"/>
      <c r="B205" s="1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D205" s="21"/>
    </row>
    <row r="206" spans="1:32" ht="15.75" customHeight="1" x14ac:dyDescent="0.25">
      <c r="A206" s="1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D206" s="21"/>
    </row>
    <row r="207" spans="1:32" ht="15.75" customHeight="1" x14ac:dyDescent="0.25">
      <c r="A207" s="1"/>
      <c r="B207" s="14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D207" s="21"/>
    </row>
    <row r="208" spans="1:32" ht="15.75" customHeight="1" x14ac:dyDescent="0.25">
      <c r="A208" s="1"/>
      <c r="B208" s="14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D208" s="21"/>
    </row>
    <row r="209" spans="1:30" ht="15.75" customHeight="1" x14ac:dyDescent="0.25">
      <c r="A209" s="1"/>
      <c r="B209" s="1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D209" s="21"/>
    </row>
    <row r="210" spans="1:30" ht="15.75" customHeight="1" x14ac:dyDescent="0.25">
      <c r="A210" s="1"/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D210" s="21"/>
    </row>
    <row r="211" spans="1:30" ht="15.75" customHeight="1" x14ac:dyDescent="0.25">
      <c r="A211" s="1"/>
      <c r="B211" s="14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D211" s="21"/>
    </row>
    <row r="212" spans="1:30" ht="15.75" customHeight="1" x14ac:dyDescent="0.25">
      <c r="A212" s="1"/>
      <c r="B212" s="14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D212" s="21"/>
    </row>
    <row r="213" spans="1:30" ht="15.75" customHeight="1" x14ac:dyDescent="0.25">
      <c r="A213" s="1"/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D213" s="21"/>
    </row>
    <row r="214" spans="1:30" ht="15.75" customHeight="1" x14ac:dyDescent="0.25">
      <c r="A214" s="1"/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D214" s="21"/>
    </row>
    <row r="215" spans="1:30" ht="15.75" customHeight="1" x14ac:dyDescent="0.25">
      <c r="A215" s="1"/>
      <c r="B215" s="14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D215" s="21"/>
    </row>
    <row r="216" spans="1:30" ht="15.75" customHeight="1" x14ac:dyDescent="0.25">
      <c r="A216" s="1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D216" s="21"/>
    </row>
    <row r="217" spans="1:30" ht="15.75" customHeight="1" x14ac:dyDescent="0.25">
      <c r="A217" s="1"/>
      <c r="B217" s="14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D217" s="21"/>
    </row>
    <row r="218" spans="1:30" ht="15.75" customHeight="1" x14ac:dyDescent="0.25">
      <c r="A218" s="1"/>
      <c r="B218" s="14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D218" s="21"/>
    </row>
    <row r="219" spans="1:30" ht="15.75" customHeight="1" x14ac:dyDescent="0.25">
      <c r="A219" s="1"/>
      <c r="B219" s="14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D219" s="21"/>
    </row>
    <row r="220" spans="1:30" ht="15.75" customHeight="1" x14ac:dyDescent="0.25">
      <c r="A220" s="1"/>
      <c r="B220" s="14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D220" s="21"/>
    </row>
    <row r="221" spans="1:30" ht="15.75" customHeight="1" x14ac:dyDescent="0.25">
      <c r="A221" s="1"/>
      <c r="B221" s="14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30" ht="15.75" customHeight="1" x14ac:dyDescent="0.25">
      <c r="A222" s="1"/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30" ht="15.75" customHeight="1" x14ac:dyDescent="0.25">
      <c r="A223" s="1"/>
      <c r="B223" s="14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30" ht="15.75" customHeight="1" x14ac:dyDescent="0.25">
      <c r="A224" s="1"/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 x14ac:dyDescent="0.25">
      <c r="A225" s="1"/>
      <c r="B225" s="14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 x14ac:dyDescent="0.25">
      <c r="A226" s="1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 x14ac:dyDescent="0.25">
      <c r="A227" s="1"/>
      <c r="B227" s="14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 x14ac:dyDescent="0.25">
      <c r="A228" s="1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 x14ac:dyDescent="0.25">
      <c r="A229" s="1"/>
      <c r="B229" s="14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 x14ac:dyDescent="0.25">
      <c r="A230" s="1"/>
      <c r="B230" s="14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 x14ac:dyDescent="0.25">
      <c r="A231" s="1"/>
      <c r="B231" s="14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 x14ac:dyDescent="0.25">
      <c r="A232" s="1"/>
      <c r="B232" s="14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 x14ac:dyDescent="0.25">
      <c r="A233" s="1"/>
      <c r="B233" s="14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 x14ac:dyDescent="0.25">
      <c r="A234" s="1"/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 x14ac:dyDescent="0.25">
      <c r="A235" s="1"/>
      <c r="B235" s="14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 x14ac:dyDescent="0.25">
      <c r="A236" s="1"/>
      <c r="B236" s="14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 x14ac:dyDescent="0.25">
      <c r="A237" s="1"/>
      <c r="B237" s="14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 x14ac:dyDescent="0.25">
      <c r="A238" s="1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 x14ac:dyDescent="0.25">
      <c r="A239" s="1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 x14ac:dyDescent="0.25">
      <c r="A240" s="1"/>
      <c r="B240" s="14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 x14ac:dyDescent="0.25">
      <c r="A241" s="1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 x14ac:dyDescent="0.25">
      <c r="A242" s="1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 x14ac:dyDescent="0.25">
      <c r="A243" s="1"/>
      <c r="B243" s="14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 x14ac:dyDescent="0.25">
      <c r="A244" s="1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 x14ac:dyDescent="0.25">
      <c r="A245" s="1"/>
      <c r="B245" s="14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 x14ac:dyDescent="0.25">
      <c r="A246" s="1"/>
      <c r="B246" s="14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 x14ac:dyDescent="0.25">
      <c r="A247" s="1"/>
      <c r="B247" s="14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 x14ac:dyDescent="0.25">
      <c r="A248" s="1"/>
      <c r="B248" s="14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 x14ac:dyDescent="0.25">
      <c r="A249" s="1"/>
      <c r="B249" s="14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 x14ac:dyDescent="0.25">
      <c r="A250" s="1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 x14ac:dyDescent="0.25">
      <c r="A251" s="1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 x14ac:dyDescent="0.25">
      <c r="A252" s="1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 x14ac:dyDescent="0.25">
      <c r="A253" s="1"/>
      <c r="B253" s="14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 x14ac:dyDescent="0.25">
      <c r="A254" s="1"/>
      <c r="B254" s="14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 x14ac:dyDescent="0.25">
      <c r="A255" s="1"/>
      <c r="B255" s="14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 x14ac:dyDescent="0.25">
      <c r="A256" s="1"/>
      <c r="B256" s="14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 x14ac:dyDescent="0.25">
      <c r="A257" s="1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 x14ac:dyDescent="0.25">
      <c r="A258" s="1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 x14ac:dyDescent="0.25">
      <c r="A259" s="1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 x14ac:dyDescent="0.25">
      <c r="A260" s="1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 x14ac:dyDescent="0.25">
      <c r="A261" s="1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 x14ac:dyDescent="0.25">
      <c r="A262" s="1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 x14ac:dyDescent="0.25">
      <c r="A263" s="1"/>
      <c r="B263" s="14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 x14ac:dyDescent="0.25">
      <c r="A264" s="1"/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 x14ac:dyDescent="0.25">
      <c r="A265" s="1"/>
      <c r="B265" s="14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 x14ac:dyDescent="0.25">
      <c r="A266" s="1"/>
      <c r="B266" s="14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 x14ac:dyDescent="0.25">
      <c r="A267" s="1"/>
      <c r="B267" s="1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 x14ac:dyDescent="0.25">
      <c r="A268" s="1"/>
      <c r="B268" s="14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 x14ac:dyDescent="0.25">
      <c r="A269" s="1"/>
      <c r="B269" s="14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 x14ac:dyDescent="0.25">
      <c r="A270" s="1"/>
      <c r="B270" s="14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 x14ac:dyDescent="0.25">
      <c r="A271" s="1"/>
      <c r="B271" s="14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 x14ac:dyDescent="0.25">
      <c r="A272" s="1"/>
      <c r="B272" s="14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 x14ac:dyDescent="0.25">
      <c r="A273" s="1"/>
      <c r="B273" s="14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 x14ac:dyDescent="0.25">
      <c r="A274" s="1"/>
      <c r="B274" s="14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 x14ac:dyDescent="0.25">
      <c r="A275" s="1"/>
      <c r="B275" s="14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 x14ac:dyDescent="0.25">
      <c r="A276" s="1"/>
      <c r="B276" s="14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 x14ac:dyDescent="0.25">
      <c r="A277" s="1"/>
      <c r="B277" s="14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 x14ac:dyDescent="0.25">
      <c r="A278" s="1"/>
      <c r="B278" s="14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 x14ac:dyDescent="0.25">
      <c r="A279" s="1"/>
      <c r="B279" s="14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 x14ac:dyDescent="0.25">
      <c r="A280" s="1"/>
      <c r="B280" s="14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 x14ac:dyDescent="0.25">
      <c r="A281" s="1"/>
      <c r="B281" s="14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 x14ac:dyDescent="0.25">
      <c r="A282" s="1"/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 x14ac:dyDescent="0.25">
      <c r="A283" s="1"/>
      <c r="B283" s="14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 x14ac:dyDescent="0.25">
      <c r="A284" s="1"/>
      <c r="B284" s="14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 x14ac:dyDescent="0.25">
      <c r="A285" s="1"/>
      <c r="B285" s="14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 x14ac:dyDescent="0.25">
      <c r="A286" s="1"/>
      <c r="B286" s="14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 x14ac:dyDescent="0.25">
      <c r="A287" s="1"/>
      <c r="B287" s="14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 x14ac:dyDescent="0.25">
      <c r="A288" s="1"/>
      <c r="B288" s="14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 x14ac:dyDescent="0.25">
      <c r="A289" s="1"/>
      <c r="B289" s="14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 x14ac:dyDescent="0.25">
      <c r="A290" s="1"/>
      <c r="B290" s="14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 x14ac:dyDescent="0.25">
      <c r="A291" s="1"/>
      <c r="B291" s="14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 x14ac:dyDescent="0.25">
      <c r="A292" s="1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 x14ac:dyDescent="0.25">
      <c r="A293" s="1"/>
      <c r="B293" s="14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 x14ac:dyDescent="0.25">
      <c r="A294" s="1"/>
      <c r="B294" s="14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 x14ac:dyDescent="0.25">
      <c r="A295" s="1"/>
      <c r="B295" s="14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 x14ac:dyDescent="0.25">
      <c r="A296" s="1"/>
      <c r="B296" s="14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 x14ac:dyDescent="0.25">
      <c r="A297" s="1"/>
      <c r="B297" s="14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 x14ac:dyDescent="0.25">
      <c r="A298" s="1"/>
      <c r="B298" s="14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 x14ac:dyDescent="0.25">
      <c r="A299" s="1"/>
      <c r="B299" s="14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 x14ac:dyDescent="0.25">
      <c r="A300" s="1"/>
      <c r="B300" s="14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 x14ac:dyDescent="0.25">
      <c r="A301" s="1"/>
      <c r="B301" s="14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 x14ac:dyDescent="0.25">
      <c r="A302" s="1"/>
      <c r="B302" s="14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 x14ac:dyDescent="0.25">
      <c r="A303" s="1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 x14ac:dyDescent="0.25">
      <c r="A304" s="1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 x14ac:dyDescent="0.25">
      <c r="A305" s="1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 x14ac:dyDescent="0.25">
      <c r="A306" s="1"/>
      <c r="B306" s="14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 x14ac:dyDescent="0.25">
      <c r="A307" s="1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 x14ac:dyDescent="0.25">
      <c r="A308" s="1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 x14ac:dyDescent="0.25">
      <c r="A309" s="1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 x14ac:dyDescent="0.25">
      <c r="A310" s="1"/>
      <c r="B310" s="14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 x14ac:dyDescent="0.25">
      <c r="A311" s="1"/>
      <c r="B311" s="1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 x14ac:dyDescent="0.25">
      <c r="A312" s="1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 x14ac:dyDescent="0.25">
      <c r="A313" s="1"/>
      <c r="B313" s="1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 x14ac:dyDescent="0.25">
      <c r="A314" s="1"/>
      <c r="B314" s="14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 x14ac:dyDescent="0.25">
      <c r="A315" s="1"/>
      <c r="B315" s="14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 x14ac:dyDescent="0.25">
      <c r="A316" s="1"/>
      <c r="B316" s="14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 x14ac:dyDescent="0.25">
      <c r="A317" s="1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 x14ac:dyDescent="0.25">
      <c r="A318" s="1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 x14ac:dyDescent="0.25">
      <c r="A319" s="1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 x14ac:dyDescent="0.25">
      <c r="A320" s="1"/>
      <c r="B320" s="14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 x14ac:dyDescent="0.25">
      <c r="A321" s="1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 x14ac:dyDescent="0.25">
      <c r="A322" s="1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 x14ac:dyDescent="0.25">
      <c r="A323" s="1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 x14ac:dyDescent="0.25">
      <c r="A324" s="1"/>
      <c r="B324" s="14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 x14ac:dyDescent="0.25">
      <c r="A325" s="1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 x14ac:dyDescent="0.25">
      <c r="A326" s="1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 x14ac:dyDescent="0.25">
      <c r="A327" s="1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 x14ac:dyDescent="0.25">
      <c r="A328" s="1"/>
      <c r="B328" s="14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 x14ac:dyDescent="0.25">
      <c r="A329" s="1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 x14ac:dyDescent="0.25">
      <c r="A330" s="1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 x14ac:dyDescent="0.25">
      <c r="A331" s="1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 x14ac:dyDescent="0.25">
      <c r="A332" s="1"/>
      <c r="B332" s="14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 x14ac:dyDescent="0.25">
      <c r="A333" s="1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 x14ac:dyDescent="0.25">
      <c r="A334" s="1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 x14ac:dyDescent="0.25">
      <c r="A335" s="1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 x14ac:dyDescent="0.25">
      <c r="A336" s="1"/>
      <c r="B336" s="14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 x14ac:dyDescent="0.25">
      <c r="A337" s="1"/>
      <c r="B337" s="1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 x14ac:dyDescent="0.25">
      <c r="A338" s="1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 x14ac:dyDescent="0.25">
      <c r="A339" s="1"/>
      <c r="B339" s="1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 x14ac:dyDescent="0.25">
      <c r="A340" s="1"/>
      <c r="B340" s="14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 x14ac:dyDescent="0.25">
      <c r="A341" s="1"/>
      <c r="B341" s="14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 x14ac:dyDescent="0.25">
      <c r="A342" s="1"/>
      <c r="B342" s="14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 x14ac:dyDescent="0.25">
      <c r="A343" s="1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 x14ac:dyDescent="0.25">
      <c r="A344" s="1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 x14ac:dyDescent="0.25">
      <c r="A345" s="1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 x14ac:dyDescent="0.25">
      <c r="A346" s="1"/>
      <c r="B346" s="14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 x14ac:dyDescent="0.25">
      <c r="A347" s="1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 x14ac:dyDescent="0.25">
      <c r="A348" s="1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 x14ac:dyDescent="0.25">
      <c r="A349" s="1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 x14ac:dyDescent="0.25">
      <c r="A350" s="1"/>
      <c r="B350" s="14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 x14ac:dyDescent="0.25">
      <c r="A351" s="1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 x14ac:dyDescent="0.25">
      <c r="A352" s="1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 x14ac:dyDescent="0.25">
      <c r="A353" s="1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 x14ac:dyDescent="0.25">
      <c r="A354" s="1"/>
      <c r="B354" s="14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 x14ac:dyDescent="0.25">
      <c r="A355" s="1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 x14ac:dyDescent="0.25">
      <c r="A356" s="1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 x14ac:dyDescent="0.25">
      <c r="A357" s="1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 x14ac:dyDescent="0.25">
      <c r="A358" s="1"/>
      <c r="B358" s="14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 x14ac:dyDescent="0.25">
      <c r="A359" s="1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 x14ac:dyDescent="0.25">
      <c r="A360" s="1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 x14ac:dyDescent="0.25">
      <c r="A361" s="1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 x14ac:dyDescent="0.25">
      <c r="A362" s="1"/>
      <c r="B362" s="14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 x14ac:dyDescent="0.25">
      <c r="A363" s="1"/>
      <c r="B363" s="1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 x14ac:dyDescent="0.25">
      <c r="A364" s="1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 x14ac:dyDescent="0.25">
      <c r="A365" s="1"/>
      <c r="B365" s="1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 x14ac:dyDescent="0.25">
      <c r="A366" s="1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 x14ac:dyDescent="0.25">
      <c r="A367" s="1"/>
      <c r="B367" s="14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 x14ac:dyDescent="0.25">
      <c r="A368" s="1"/>
      <c r="B368" s="14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 x14ac:dyDescent="0.25">
      <c r="A369" s="1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 x14ac:dyDescent="0.25">
      <c r="A370" s="1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 x14ac:dyDescent="0.25">
      <c r="A371" s="1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 x14ac:dyDescent="0.25">
      <c r="A372" s="1"/>
      <c r="B372" s="14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 x14ac:dyDescent="0.25">
      <c r="A373" s="1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 x14ac:dyDescent="0.25">
      <c r="A374" s="1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 x14ac:dyDescent="0.25">
      <c r="A375" s="1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 x14ac:dyDescent="0.25">
      <c r="A376" s="1"/>
      <c r="B376" s="14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 x14ac:dyDescent="0.25">
      <c r="A377" s="1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 x14ac:dyDescent="0.25">
      <c r="A378" s="1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 x14ac:dyDescent="0.25">
      <c r="A379" s="1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 x14ac:dyDescent="0.25">
      <c r="A380" s="1"/>
      <c r="B380" s="14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 x14ac:dyDescent="0.25">
      <c r="A381" s="1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 x14ac:dyDescent="0.25">
      <c r="A382" s="1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 x14ac:dyDescent="0.25">
      <c r="A383" s="1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 x14ac:dyDescent="0.25">
      <c r="A384" s="1"/>
      <c r="B384" s="14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 x14ac:dyDescent="0.25">
      <c r="A385" s="1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 x14ac:dyDescent="0.25">
      <c r="A386" s="1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 x14ac:dyDescent="0.25">
      <c r="A387" s="1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 x14ac:dyDescent="0.25">
      <c r="A388" s="1"/>
      <c r="B388" s="14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 x14ac:dyDescent="0.25">
      <c r="A389" s="1"/>
      <c r="B389" s="1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 x14ac:dyDescent="0.25">
      <c r="A390" s="1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 x14ac:dyDescent="0.25">
      <c r="A391" s="1"/>
      <c r="B391" s="1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 x14ac:dyDescent="0.25">
      <c r="A392" s="1"/>
      <c r="B392" s="14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 x14ac:dyDescent="0.25">
      <c r="A393" s="1"/>
      <c r="B393" s="14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 x14ac:dyDescent="0.25">
      <c r="A394" s="1"/>
      <c r="B394" s="14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 x14ac:dyDescent="0.25">
      <c r="A395" s="1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BB09-AA97-4C51-B278-E378B006EDBC}">
  <dimension ref="A1:AD993"/>
  <sheetViews>
    <sheetView topLeftCell="Q2" workbookViewId="0">
      <selection activeCell="AB3" sqref="AB3"/>
    </sheetView>
  </sheetViews>
  <sheetFormatPr defaultColWidth="12.5703125" defaultRowHeight="15" customHeight="1" x14ac:dyDescent="0.25"/>
  <cols>
    <col min="1" max="1" width="12.7109375" customWidth="1"/>
    <col min="2" max="2" width="12.140625" customWidth="1"/>
    <col min="3" max="6" width="17.28515625" customWidth="1"/>
    <col min="7" max="10" width="14.28515625" customWidth="1"/>
    <col min="11" max="11" width="13.28515625" customWidth="1"/>
    <col min="12" max="27" width="14.28515625" customWidth="1"/>
    <col min="28" max="28" width="17.140625" customWidth="1"/>
  </cols>
  <sheetData>
    <row r="1" spans="1:30" ht="15" customHeight="1" x14ac:dyDescent="0.25">
      <c r="A1" s="3"/>
      <c r="B1" s="4"/>
      <c r="C1" s="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"/>
    </row>
    <row r="2" spans="1:30" ht="15" customHeight="1" x14ac:dyDescent="0.25">
      <c r="A2" s="1"/>
      <c r="B2" s="1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>
        <f>SUM(AB5:AB204)</f>
        <v>-1606154</v>
      </c>
      <c r="AC2" s="18"/>
      <c r="AD2" s="19"/>
    </row>
    <row r="3" spans="1:30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ht="15.75" x14ac:dyDescent="0.25">
      <c r="A4" s="9"/>
      <c r="B4" s="10" t="s">
        <v>0</v>
      </c>
      <c r="C4" s="11">
        <v>1</v>
      </c>
      <c r="D4" s="11">
        <f>C4+1</f>
        <v>2</v>
      </c>
      <c r="E4" s="11">
        <f t="shared" ref="E4:Z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/>
      <c r="AB4" s="11" t="s">
        <v>1</v>
      </c>
    </row>
    <row r="5" spans="1:30" ht="15.75" x14ac:dyDescent="0.25">
      <c r="A5" s="2" t="s">
        <v>13</v>
      </c>
      <c r="B5" s="13">
        <v>46172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-5277</v>
      </c>
      <c r="M5" s="12">
        <v>0</v>
      </c>
      <c r="N5" s="12">
        <v>0</v>
      </c>
      <c r="O5" s="12">
        <v>0</v>
      </c>
      <c r="P5" s="12">
        <v>0</v>
      </c>
      <c r="Q5" s="12">
        <v>-17344</v>
      </c>
      <c r="R5" s="12">
        <v>0</v>
      </c>
      <c r="S5" s="12">
        <v>-8477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-31098</v>
      </c>
    </row>
    <row r="6" spans="1:30" ht="15.75" x14ac:dyDescent="0.25">
      <c r="A6" s="2" t="s">
        <v>14</v>
      </c>
      <c r="B6" s="13">
        <v>46203</v>
      </c>
      <c r="C6" s="12">
        <v>0</v>
      </c>
      <c r="D6" s="12">
        <v>0</v>
      </c>
      <c r="E6" s="12">
        <v>-3149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-8477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-13956</v>
      </c>
      <c r="AA6" s="12">
        <v>0</v>
      </c>
      <c r="AB6" s="12">
        <v>-25582</v>
      </c>
    </row>
    <row r="7" spans="1:30" ht="15.75" x14ac:dyDescent="0.25">
      <c r="A7" s="2" t="s">
        <v>15</v>
      </c>
      <c r="B7" s="13">
        <v>46233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-8477</v>
      </c>
      <c r="T7" s="12">
        <v>0</v>
      </c>
      <c r="U7" s="12">
        <v>-100000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-108477</v>
      </c>
    </row>
    <row r="8" spans="1:30" ht="15.75" x14ac:dyDescent="0.25">
      <c r="A8" s="2" t="s">
        <v>16</v>
      </c>
      <c r="B8" s="13">
        <v>46264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-8477</v>
      </c>
      <c r="T8" s="12">
        <v>0</v>
      </c>
      <c r="U8" s="12">
        <v>0</v>
      </c>
      <c r="V8" s="12">
        <v>0</v>
      </c>
      <c r="W8" s="12">
        <v>-10992</v>
      </c>
      <c r="X8" s="12">
        <v>0</v>
      </c>
      <c r="Y8" s="12">
        <v>0</v>
      </c>
      <c r="Z8" s="12">
        <v>0</v>
      </c>
      <c r="AA8" s="12">
        <v>0</v>
      </c>
      <c r="AB8" s="12">
        <v>-19469</v>
      </c>
    </row>
    <row r="9" spans="1:30" ht="15.75" x14ac:dyDescent="0.25">
      <c r="A9" s="2" t="s">
        <v>17</v>
      </c>
      <c r="B9" s="13">
        <v>46295</v>
      </c>
      <c r="C9" s="12">
        <v>-17606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-8477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-26083</v>
      </c>
    </row>
    <row r="10" spans="1:30" ht="15.75" x14ac:dyDescent="0.25">
      <c r="A10" s="2" t="s">
        <v>18</v>
      </c>
      <c r="B10" s="13">
        <v>46325</v>
      </c>
      <c r="C10" s="12">
        <v>0</v>
      </c>
      <c r="D10" s="12">
        <v>-50000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-24375</v>
      </c>
      <c r="N10" s="12">
        <v>0</v>
      </c>
      <c r="O10" s="12">
        <v>0</v>
      </c>
      <c r="P10" s="12">
        <v>0</v>
      </c>
      <c r="Q10" s="12">
        <v>0</v>
      </c>
      <c r="R10" s="12">
        <v>-5133</v>
      </c>
      <c r="S10" s="12">
        <v>-8477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-12093</v>
      </c>
      <c r="Z10" s="12">
        <v>0</v>
      </c>
      <c r="AA10" s="12">
        <v>0</v>
      </c>
      <c r="AB10" s="12">
        <v>-100078</v>
      </c>
    </row>
    <row r="11" spans="1:30" ht="15.75" x14ac:dyDescent="0.25">
      <c r="A11" s="2" t="s">
        <v>19</v>
      </c>
      <c r="B11" s="13">
        <v>46356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-5277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-8477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-13754</v>
      </c>
    </row>
    <row r="12" spans="1:30" ht="15.75" x14ac:dyDescent="0.25">
      <c r="A12" s="2" t="s">
        <v>20</v>
      </c>
      <c r="B12" s="13">
        <v>46386</v>
      </c>
      <c r="C12" s="12">
        <v>0</v>
      </c>
      <c r="D12" s="12">
        <v>0</v>
      </c>
      <c r="E12" s="12">
        <v>-3149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-8477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-11626</v>
      </c>
    </row>
    <row r="13" spans="1:30" ht="15.75" x14ac:dyDescent="0.25">
      <c r="A13" s="2" t="s">
        <v>21</v>
      </c>
      <c r="B13" s="13">
        <v>46417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-8477</v>
      </c>
      <c r="T13" s="12">
        <v>-13677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-22154</v>
      </c>
    </row>
    <row r="14" spans="1:30" ht="15.75" customHeight="1" x14ac:dyDescent="0.25">
      <c r="A14" s="2" t="s">
        <v>22</v>
      </c>
      <c r="B14" s="13">
        <v>46446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-8477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-8477</v>
      </c>
    </row>
    <row r="15" spans="1:30" ht="15.75" customHeight="1" x14ac:dyDescent="0.25">
      <c r="A15" s="2" t="s">
        <v>23</v>
      </c>
      <c r="B15" s="13">
        <v>46474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-14490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-13162</v>
      </c>
      <c r="Q15" s="12">
        <v>0</v>
      </c>
      <c r="R15" s="12">
        <v>0</v>
      </c>
      <c r="S15" s="12">
        <v>-8477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-36129</v>
      </c>
    </row>
    <row r="16" spans="1:30" ht="15.75" customHeight="1" x14ac:dyDescent="0.25">
      <c r="A16" s="2" t="s">
        <v>24</v>
      </c>
      <c r="B16" s="13">
        <v>46505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-34200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-8477</v>
      </c>
      <c r="T16" s="12">
        <v>0</v>
      </c>
      <c r="U16" s="12">
        <v>0</v>
      </c>
      <c r="V16" s="12">
        <v>-25070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-67747</v>
      </c>
    </row>
    <row r="17" spans="1:28" ht="15.75" customHeight="1" x14ac:dyDescent="0.25">
      <c r="A17" s="2" t="s">
        <v>25</v>
      </c>
      <c r="B17" s="13">
        <v>46535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-5277</v>
      </c>
      <c r="M17" s="12">
        <v>0</v>
      </c>
      <c r="N17" s="12">
        <v>0</v>
      </c>
      <c r="O17" s="12">
        <v>0</v>
      </c>
      <c r="P17" s="12">
        <v>0</v>
      </c>
      <c r="Q17" s="12">
        <v>-17344</v>
      </c>
      <c r="R17" s="12">
        <v>0</v>
      </c>
      <c r="S17" s="12">
        <v>-8477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-31098</v>
      </c>
    </row>
    <row r="18" spans="1:28" ht="15.75" customHeight="1" x14ac:dyDescent="0.25">
      <c r="A18" s="2" t="s">
        <v>26</v>
      </c>
      <c r="B18" s="13">
        <v>46566</v>
      </c>
      <c r="C18" s="12">
        <v>0</v>
      </c>
      <c r="D18" s="12">
        <v>0</v>
      </c>
      <c r="E18" s="12">
        <v>-3149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-8477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-13956</v>
      </c>
      <c r="AA18" s="12">
        <v>0</v>
      </c>
      <c r="AB18" s="12">
        <v>-25582</v>
      </c>
    </row>
    <row r="19" spans="1:28" ht="15.75" customHeight="1" x14ac:dyDescent="0.25">
      <c r="A19" s="2" t="s">
        <v>27</v>
      </c>
      <c r="B19" s="13">
        <v>46596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-8477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-8477</v>
      </c>
    </row>
    <row r="20" spans="1:28" ht="15.75" customHeight="1" x14ac:dyDescent="0.25">
      <c r="A20" s="2" t="s">
        <v>28</v>
      </c>
      <c r="B20" s="13">
        <v>46627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-8477</v>
      </c>
      <c r="T20" s="12">
        <v>0</v>
      </c>
      <c r="U20" s="12">
        <v>0</v>
      </c>
      <c r="V20" s="12">
        <v>0</v>
      </c>
      <c r="W20" s="12">
        <v>-10992</v>
      </c>
      <c r="X20" s="12">
        <v>0</v>
      </c>
      <c r="Y20" s="12">
        <v>0</v>
      </c>
      <c r="Z20" s="12">
        <v>0</v>
      </c>
      <c r="AA20" s="12">
        <v>0</v>
      </c>
      <c r="AB20" s="12">
        <v>-19469</v>
      </c>
    </row>
    <row r="21" spans="1:28" ht="15.75" customHeight="1" x14ac:dyDescent="0.25">
      <c r="A21" s="2" t="s">
        <v>29</v>
      </c>
      <c r="B21" s="13">
        <v>46658</v>
      </c>
      <c r="C21" s="12">
        <v>-17606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-8477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-26083</v>
      </c>
    </row>
    <row r="22" spans="1:28" ht="15.75" customHeight="1" x14ac:dyDescent="0.25">
      <c r="A22" s="2" t="s">
        <v>30</v>
      </c>
      <c r="B22" s="13">
        <v>46688</v>
      </c>
      <c r="C22" s="12">
        <v>0</v>
      </c>
      <c r="D22" s="12">
        <v>-50000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-24375</v>
      </c>
      <c r="N22" s="12">
        <v>0</v>
      </c>
      <c r="O22" s="12">
        <v>0</v>
      </c>
      <c r="P22" s="12">
        <v>0</v>
      </c>
      <c r="Q22" s="12">
        <v>0</v>
      </c>
      <c r="R22" s="12">
        <v>-5133</v>
      </c>
      <c r="S22" s="12">
        <v>-8477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-12093</v>
      </c>
      <c r="Z22" s="12">
        <v>0</v>
      </c>
      <c r="AA22" s="12">
        <v>0</v>
      </c>
      <c r="AB22" s="12">
        <v>-100078</v>
      </c>
    </row>
    <row r="23" spans="1:28" ht="15.75" customHeight="1" x14ac:dyDescent="0.25">
      <c r="A23" s="2" t="s">
        <v>31</v>
      </c>
      <c r="B23" s="13">
        <v>46719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-5277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-8477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-13754</v>
      </c>
    </row>
    <row r="24" spans="1:28" ht="15.75" customHeight="1" x14ac:dyDescent="0.25">
      <c r="A24" s="2" t="s">
        <v>32</v>
      </c>
      <c r="B24" s="13">
        <v>46749</v>
      </c>
      <c r="C24" s="12">
        <v>0</v>
      </c>
      <c r="D24" s="12">
        <v>0</v>
      </c>
      <c r="E24" s="12">
        <v>-3149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-8477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-11626</v>
      </c>
    </row>
    <row r="25" spans="1:28" ht="15.75" customHeight="1" x14ac:dyDescent="0.25">
      <c r="A25" s="2" t="s">
        <v>33</v>
      </c>
      <c r="B25" s="13">
        <v>46780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-8477</v>
      </c>
      <c r="T25" s="12">
        <v>-13677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-22154</v>
      </c>
    </row>
    <row r="26" spans="1:28" ht="15.75" customHeight="1" x14ac:dyDescent="0.25">
      <c r="A26" s="2" t="s">
        <v>34</v>
      </c>
      <c r="B26" s="13">
        <v>46811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-8477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-8477</v>
      </c>
    </row>
    <row r="27" spans="1:28" ht="15.75" customHeight="1" x14ac:dyDescent="0.25">
      <c r="A27" s="2" t="s">
        <v>35</v>
      </c>
      <c r="B27" s="13">
        <v>46840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-14490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-13162</v>
      </c>
      <c r="Q27" s="12">
        <v>0</v>
      </c>
      <c r="R27" s="12">
        <v>0</v>
      </c>
      <c r="S27" s="12">
        <v>-8477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-36129</v>
      </c>
    </row>
    <row r="28" spans="1:28" ht="15.75" customHeight="1" x14ac:dyDescent="0.25">
      <c r="A28" s="2" t="s">
        <v>36</v>
      </c>
      <c r="B28" s="13">
        <v>46871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-34200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-8477</v>
      </c>
      <c r="T28" s="12">
        <v>0</v>
      </c>
      <c r="U28" s="12">
        <v>0</v>
      </c>
      <c r="V28" s="12">
        <v>-25070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-67747</v>
      </c>
    </row>
    <row r="29" spans="1:28" ht="15.75" customHeight="1" x14ac:dyDescent="0.25">
      <c r="A29" s="2" t="s">
        <v>37</v>
      </c>
      <c r="B29" s="13">
        <v>46901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-5277</v>
      </c>
      <c r="M29" s="12">
        <v>0</v>
      </c>
      <c r="N29" s="12">
        <v>0</v>
      </c>
      <c r="O29" s="12">
        <v>0</v>
      </c>
      <c r="P29" s="12">
        <v>0</v>
      </c>
      <c r="Q29" s="12">
        <v>-17344</v>
      </c>
      <c r="R29" s="12">
        <v>0</v>
      </c>
      <c r="S29" s="12">
        <v>-8477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-31098</v>
      </c>
    </row>
    <row r="30" spans="1:28" ht="15.75" customHeight="1" x14ac:dyDescent="0.25">
      <c r="A30" s="2" t="s">
        <v>38</v>
      </c>
      <c r="B30" s="13">
        <v>46932</v>
      </c>
      <c r="C30" s="12">
        <v>0</v>
      </c>
      <c r="D30" s="12">
        <v>0</v>
      </c>
      <c r="E30" s="12">
        <v>-3149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-8477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-13956</v>
      </c>
      <c r="AA30" s="12">
        <v>0</v>
      </c>
      <c r="AB30" s="12">
        <v>-25582</v>
      </c>
    </row>
    <row r="31" spans="1:28" ht="15.75" customHeight="1" x14ac:dyDescent="0.25">
      <c r="A31" s="2" t="s">
        <v>39</v>
      </c>
      <c r="B31" s="13">
        <v>46962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-8477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-8477</v>
      </c>
    </row>
    <row r="32" spans="1:28" ht="15.75" customHeight="1" x14ac:dyDescent="0.25">
      <c r="A32" s="2" t="s">
        <v>40</v>
      </c>
      <c r="B32" s="13">
        <v>46993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-8477</v>
      </c>
      <c r="T32" s="12">
        <v>0</v>
      </c>
      <c r="U32" s="12">
        <v>0</v>
      </c>
      <c r="V32" s="12">
        <v>0</v>
      </c>
      <c r="W32" s="12">
        <v>-10992</v>
      </c>
      <c r="X32" s="12">
        <v>0</v>
      </c>
      <c r="Y32" s="12">
        <v>0</v>
      </c>
      <c r="Z32" s="12">
        <v>0</v>
      </c>
      <c r="AA32" s="12">
        <v>0</v>
      </c>
      <c r="AB32" s="12">
        <v>-19469</v>
      </c>
    </row>
    <row r="33" spans="1:28" ht="15.75" customHeight="1" x14ac:dyDescent="0.25">
      <c r="A33" s="2" t="s">
        <v>41</v>
      </c>
      <c r="B33" s="13">
        <v>47024</v>
      </c>
      <c r="C33" s="12">
        <v>-17606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-8477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-26083</v>
      </c>
    </row>
    <row r="34" spans="1:28" ht="15.75" customHeight="1" x14ac:dyDescent="0.25">
      <c r="A34" s="2" t="s">
        <v>42</v>
      </c>
      <c r="B34" s="13">
        <v>47054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-24375</v>
      </c>
      <c r="N34" s="12">
        <v>0</v>
      </c>
      <c r="O34" s="12">
        <v>0</v>
      </c>
      <c r="P34" s="12">
        <v>0</v>
      </c>
      <c r="Q34" s="12">
        <v>0</v>
      </c>
      <c r="R34" s="12">
        <v>-5133</v>
      </c>
      <c r="S34" s="12">
        <v>-8477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-12093</v>
      </c>
      <c r="Z34" s="12">
        <v>0</v>
      </c>
      <c r="AA34" s="12">
        <v>0</v>
      </c>
      <c r="AB34" s="12">
        <v>-50078</v>
      </c>
    </row>
    <row r="35" spans="1:28" ht="15.75" customHeight="1" x14ac:dyDescent="0.25">
      <c r="A35" s="2" t="s">
        <v>43</v>
      </c>
      <c r="B35" s="13">
        <v>47085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-5277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-5277</v>
      </c>
    </row>
    <row r="36" spans="1:28" ht="15.75" customHeight="1" x14ac:dyDescent="0.25">
      <c r="A36" s="2" t="s">
        <v>44</v>
      </c>
      <c r="B36" s="13">
        <v>47115</v>
      </c>
      <c r="C36" s="12">
        <v>0</v>
      </c>
      <c r="D36" s="12">
        <v>0</v>
      </c>
      <c r="E36" s="12">
        <v>-3149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-3149</v>
      </c>
    </row>
    <row r="37" spans="1:28" ht="15.75" customHeight="1" x14ac:dyDescent="0.25">
      <c r="A37" s="2" t="s">
        <v>45</v>
      </c>
      <c r="B37" s="13">
        <v>47146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-13677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-13677</v>
      </c>
    </row>
    <row r="38" spans="1:28" ht="15.75" customHeight="1" x14ac:dyDescent="0.25">
      <c r="A38" s="2" t="s">
        <v>46</v>
      </c>
      <c r="B38" s="13">
        <v>47177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</row>
    <row r="39" spans="1:28" ht="15.75" customHeight="1" x14ac:dyDescent="0.25">
      <c r="A39" s="2" t="s">
        <v>47</v>
      </c>
      <c r="B39" s="13">
        <v>47205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-14490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-13162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-27652</v>
      </c>
    </row>
    <row r="40" spans="1:28" ht="15.75" customHeight="1" x14ac:dyDescent="0.25">
      <c r="A40" s="2" t="s">
        <v>48</v>
      </c>
      <c r="B40" s="13">
        <v>47236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-34200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-25070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-59270</v>
      </c>
    </row>
    <row r="41" spans="1:28" ht="15.75" customHeight="1" x14ac:dyDescent="0.25">
      <c r="A41" s="2" t="s">
        <v>49</v>
      </c>
      <c r="B41" s="13">
        <v>47266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-5277</v>
      </c>
      <c r="M41" s="12">
        <v>0</v>
      </c>
      <c r="N41" s="12">
        <v>0</v>
      </c>
      <c r="O41" s="12">
        <v>0</v>
      </c>
      <c r="P41" s="12">
        <v>0</v>
      </c>
      <c r="Q41" s="12">
        <v>-17344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-22621</v>
      </c>
    </row>
    <row r="42" spans="1:28" ht="15.75" customHeight="1" x14ac:dyDescent="0.25">
      <c r="A42" s="2" t="s">
        <v>50</v>
      </c>
      <c r="B42" s="13">
        <v>47297</v>
      </c>
      <c r="C42" s="12">
        <v>0</v>
      </c>
      <c r="D42" s="12">
        <v>0</v>
      </c>
      <c r="E42" s="12">
        <v>-3149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-13956</v>
      </c>
      <c r="AA42" s="12">
        <v>0</v>
      </c>
      <c r="AB42" s="12">
        <v>-17105</v>
      </c>
    </row>
    <row r="43" spans="1:28" ht="15.75" customHeight="1" x14ac:dyDescent="0.25">
      <c r="A43" s="2" t="s">
        <v>51</v>
      </c>
      <c r="B43" s="13">
        <v>47327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</row>
    <row r="44" spans="1:28" ht="15.75" customHeight="1" x14ac:dyDescent="0.25">
      <c r="A44" s="2" t="s">
        <v>52</v>
      </c>
      <c r="B44" s="13">
        <v>47358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-10992</v>
      </c>
      <c r="X44" s="12">
        <v>0</v>
      </c>
      <c r="Y44" s="12">
        <v>0</v>
      </c>
      <c r="Z44" s="12">
        <v>0</v>
      </c>
      <c r="AA44" s="12">
        <v>0</v>
      </c>
      <c r="AB44" s="12">
        <v>-10992</v>
      </c>
    </row>
    <row r="45" spans="1:28" ht="15.75" customHeight="1" x14ac:dyDescent="0.25">
      <c r="A45" s="2" t="s">
        <v>53</v>
      </c>
      <c r="B45" s="13">
        <v>47389</v>
      </c>
      <c r="C45" s="12">
        <v>-17606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-17606</v>
      </c>
    </row>
    <row r="46" spans="1:28" ht="15.75" customHeight="1" x14ac:dyDescent="0.25">
      <c r="A46" s="2" t="s">
        <v>54</v>
      </c>
      <c r="B46" s="13">
        <v>47419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-24375</v>
      </c>
      <c r="N46" s="12">
        <v>0</v>
      </c>
      <c r="O46" s="12">
        <v>0</v>
      </c>
      <c r="P46" s="12">
        <v>0</v>
      </c>
      <c r="Q46" s="12">
        <v>0</v>
      </c>
      <c r="R46" s="12">
        <v>-5133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-29508</v>
      </c>
    </row>
    <row r="47" spans="1:28" ht="15.75" customHeight="1" x14ac:dyDescent="0.25">
      <c r="A47" s="2" t="s">
        <v>55</v>
      </c>
      <c r="B47" s="13">
        <v>47450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-5277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-5277</v>
      </c>
    </row>
    <row r="48" spans="1:28" ht="15.75" customHeight="1" x14ac:dyDescent="0.25">
      <c r="A48" s="2" t="s">
        <v>56</v>
      </c>
      <c r="B48" s="13">
        <v>47480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</row>
    <row r="49" spans="1:28" ht="15.75" customHeight="1" x14ac:dyDescent="0.25">
      <c r="A49" s="2" t="s">
        <v>57</v>
      </c>
      <c r="B49" s="13">
        <v>47511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-13677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-13677</v>
      </c>
    </row>
    <row r="50" spans="1:28" ht="15.75" customHeight="1" x14ac:dyDescent="0.25">
      <c r="A50" s="2" t="s">
        <v>58</v>
      </c>
      <c r="B50" s="13">
        <v>47542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</row>
    <row r="51" spans="1:28" ht="15.75" customHeight="1" x14ac:dyDescent="0.25">
      <c r="A51" s="2" t="s">
        <v>59</v>
      </c>
      <c r="B51" s="13">
        <v>47570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-13162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-13162</v>
      </c>
    </row>
    <row r="52" spans="1:28" ht="15.75" customHeight="1" x14ac:dyDescent="0.25">
      <c r="A52" s="2" t="s">
        <v>60</v>
      </c>
      <c r="B52" s="13">
        <v>47601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-34200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-34200</v>
      </c>
    </row>
    <row r="53" spans="1:28" ht="15.75" customHeight="1" x14ac:dyDescent="0.25">
      <c r="A53" s="2" t="s">
        <v>61</v>
      </c>
      <c r="B53" s="13">
        <v>47631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-5277</v>
      </c>
      <c r="M53" s="12">
        <v>0</v>
      </c>
      <c r="N53" s="12">
        <v>0</v>
      </c>
      <c r="O53" s="12">
        <v>0</v>
      </c>
      <c r="P53" s="12">
        <v>0</v>
      </c>
      <c r="Q53" s="12">
        <v>-17344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-22621</v>
      </c>
    </row>
    <row r="54" spans="1:28" ht="15.75" customHeight="1" x14ac:dyDescent="0.25">
      <c r="A54" s="2" t="s">
        <v>62</v>
      </c>
      <c r="B54" s="13">
        <v>47662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-13956</v>
      </c>
      <c r="AA54" s="12">
        <v>0</v>
      </c>
      <c r="AB54" s="12">
        <v>-13956</v>
      </c>
    </row>
    <row r="55" spans="1:28" ht="15.75" customHeight="1" x14ac:dyDescent="0.25">
      <c r="A55" s="2" t="s">
        <v>63</v>
      </c>
      <c r="B55" s="13">
        <v>47692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</row>
    <row r="56" spans="1:28" ht="15.75" customHeight="1" x14ac:dyDescent="0.25">
      <c r="A56" s="2" t="s">
        <v>64</v>
      </c>
      <c r="B56" s="13">
        <v>47723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-10992</v>
      </c>
      <c r="X56" s="12">
        <v>0</v>
      </c>
      <c r="Y56" s="12">
        <v>0</v>
      </c>
      <c r="Z56" s="12">
        <v>0</v>
      </c>
      <c r="AA56" s="12">
        <v>0</v>
      </c>
      <c r="AB56" s="12">
        <v>-10992</v>
      </c>
    </row>
    <row r="57" spans="1:28" ht="15.75" customHeight="1" x14ac:dyDescent="0.25">
      <c r="A57" s="2" t="s">
        <v>65</v>
      </c>
      <c r="B57" s="13">
        <v>47754</v>
      </c>
      <c r="C57" s="12">
        <v>-17606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-17606</v>
      </c>
    </row>
    <row r="58" spans="1:28" ht="15.75" customHeight="1" x14ac:dyDescent="0.25">
      <c r="A58" s="2" t="s">
        <v>66</v>
      </c>
      <c r="B58" s="13">
        <v>47784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-24375</v>
      </c>
      <c r="N58" s="12">
        <v>0</v>
      </c>
      <c r="O58" s="12">
        <v>0</v>
      </c>
      <c r="P58" s="12">
        <v>0</v>
      </c>
      <c r="Q58" s="12">
        <v>0</v>
      </c>
      <c r="R58" s="12">
        <v>-5133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-29508</v>
      </c>
    </row>
    <row r="59" spans="1:28" ht="15.75" customHeight="1" x14ac:dyDescent="0.25">
      <c r="A59" s="2" t="s">
        <v>67</v>
      </c>
      <c r="B59" s="13">
        <v>47815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-5277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-5277</v>
      </c>
    </row>
    <row r="60" spans="1:28" ht="15.75" customHeight="1" x14ac:dyDescent="0.25">
      <c r="A60" s="2" t="s">
        <v>68</v>
      </c>
      <c r="B60" s="13">
        <v>47845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</row>
    <row r="61" spans="1:28" ht="15.75" customHeight="1" x14ac:dyDescent="0.25">
      <c r="A61" s="2" t="s">
        <v>69</v>
      </c>
      <c r="B61" s="13">
        <v>47876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-13677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-13677</v>
      </c>
    </row>
    <row r="62" spans="1:28" ht="15.75" customHeight="1" x14ac:dyDescent="0.25">
      <c r="A62" s="2" t="s">
        <v>70</v>
      </c>
      <c r="B62" s="13">
        <v>47907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</row>
    <row r="63" spans="1:28" ht="15.75" customHeight="1" x14ac:dyDescent="0.25">
      <c r="A63" s="2" t="s">
        <v>71</v>
      </c>
      <c r="B63" s="13">
        <v>47935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-13162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-13162</v>
      </c>
    </row>
    <row r="64" spans="1:28" ht="15.75" customHeight="1" x14ac:dyDescent="0.25">
      <c r="A64" s="2" t="s">
        <v>72</v>
      </c>
      <c r="B64" s="13">
        <v>47966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-34200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-34200</v>
      </c>
    </row>
    <row r="65" spans="1:28" ht="15.75" customHeight="1" x14ac:dyDescent="0.25">
      <c r="A65" s="2" t="s">
        <v>73</v>
      </c>
      <c r="B65" s="13">
        <v>47996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-5277</v>
      </c>
      <c r="M65" s="12">
        <v>0</v>
      </c>
      <c r="N65" s="12">
        <v>0</v>
      </c>
      <c r="O65" s="12">
        <v>0</v>
      </c>
      <c r="P65" s="12">
        <v>0</v>
      </c>
      <c r="Q65" s="12">
        <v>-17344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-22621</v>
      </c>
    </row>
    <row r="66" spans="1:28" ht="15.75" customHeight="1" x14ac:dyDescent="0.25">
      <c r="A66" s="2" t="s">
        <v>74</v>
      </c>
      <c r="B66" s="13">
        <v>48027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-13956</v>
      </c>
      <c r="AA66" s="12">
        <v>0</v>
      </c>
      <c r="AB66" s="12">
        <v>-13956</v>
      </c>
    </row>
    <row r="67" spans="1:28" ht="15.75" customHeight="1" x14ac:dyDescent="0.25">
      <c r="A67" s="2" t="s">
        <v>75</v>
      </c>
      <c r="B67" s="13">
        <v>48057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</row>
    <row r="68" spans="1:28" ht="15.75" customHeight="1" x14ac:dyDescent="0.25">
      <c r="A68" s="2" t="s">
        <v>76</v>
      </c>
      <c r="B68" s="13">
        <v>48088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-10992</v>
      </c>
      <c r="X68" s="12">
        <v>0</v>
      </c>
      <c r="Y68" s="12">
        <v>0</v>
      </c>
      <c r="Z68" s="12">
        <v>0</v>
      </c>
      <c r="AA68" s="12">
        <v>0</v>
      </c>
      <c r="AB68" s="12">
        <v>-10992</v>
      </c>
    </row>
    <row r="69" spans="1:28" ht="15.75" customHeight="1" x14ac:dyDescent="0.25">
      <c r="A69" s="2" t="s">
        <v>77</v>
      </c>
      <c r="B69" s="13">
        <v>48119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</row>
    <row r="70" spans="1:28" ht="15.75" customHeight="1" x14ac:dyDescent="0.25">
      <c r="A70" s="2" t="s">
        <v>78</v>
      </c>
      <c r="B70" s="13">
        <v>48149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-24375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-24375</v>
      </c>
    </row>
    <row r="71" spans="1:28" ht="15.75" customHeight="1" x14ac:dyDescent="0.25">
      <c r="A71" s="2" t="s">
        <v>79</v>
      </c>
      <c r="B71" s="13">
        <v>48180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</row>
    <row r="72" spans="1:28" ht="15.75" customHeight="1" x14ac:dyDescent="0.25">
      <c r="A72" s="2" t="s">
        <v>80</v>
      </c>
      <c r="B72" s="13">
        <v>48210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</row>
    <row r="73" spans="1:28" ht="15.75" customHeight="1" x14ac:dyDescent="0.25">
      <c r="A73" s="2" t="s">
        <v>81</v>
      </c>
      <c r="B73" s="13">
        <v>48241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</row>
    <row r="74" spans="1:28" ht="15.75" customHeight="1" x14ac:dyDescent="0.25">
      <c r="A74" s="2" t="s">
        <v>82</v>
      </c>
      <c r="B74" s="13">
        <v>48272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</row>
    <row r="75" spans="1:28" ht="15.75" customHeight="1" x14ac:dyDescent="0.25">
      <c r="A75" s="2" t="s">
        <v>83</v>
      </c>
      <c r="B75" s="13">
        <v>48301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</row>
    <row r="76" spans="1:28" ht="15.75" customHeight="1" x14ac:dyDescent="0.25">
      <c r="A76" s="2" t="s">
        <v>84</v>
      </c>
      <c r="B76" s="13">
        <v>48332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-34200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-34200</v>
      </c>
    </row>
    <row r="77" spans="1:28" ht="15.75" customHeight="1" x14ac:dyDescent="0.25">
      <c r="A77" s="2" t="s">
        <v>85</v>
      </c>
      <c r="B77" s="13">
        <v>48362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-17344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-17344</v>
      </c>
    </row>
    <row r="78" spans="1:28" ht="15.75" customHeight="1" x14ac:dyDescent="0.25">
      <c r="A78" s="2" t="s">
        <v>86</v>
      </c>
      <c r="B78" s="13">
        <v>48393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</row>
    <row r="79" spans="1:28" ht="15.75" customHeight="1" x14ac:dyDescent="0.25">
      <c r="A79" s="2" t="s">
        <v>87</v>
      </c>
      <c r="B79" s="13">
        <v>48423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</row>
    <row r="80" spans="1:28" ht="15.75" customHeight="1" x14ac:dyDescent="0.25">
      <c r="A80" s="2" t="s">
        <v>88</v>
      </c>
      <c r="B80" s="13">
        <v>48454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-10992</v>
      </c>
      <c r="X80" s="12">
        <v>0</v>
      </c>
      <c r="Y80" s="12">
        <v>0</v>
      </c>
      <c r="Z80" s="12">
        <v>0</v>
      </c>
      <c r="AA80" s="12">
        <v>0</v>
      </c>
      <c r="AB80" s="12">
        <v>-10992</v>
      </c>
    </row>
    <row r="81" spans="1:28" ht="15.75" customHeight="1" x14ac:dyDescent="0.25">
      <c r="A81" s="2" t="s">
        <v>89</v>
      </c>
      <c r="B81" s="13">
        <v>48485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</row>
    <row r="82" spans="1:28" ht="15.75" customHeight="1" x14ac:dyDescent="0.25">
      <c r="A82" s="2" t="s">
        <v>90</v>
      </c>
      <c r="B82" s="13">
        <v>48515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-24375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-24375</v>
      </c>
    </row>
    <row r="83" spans="1:28" ht="15.75" customHeight="1" x14ac:dyDescent="0.25">
      <c r="A83" s="2" t="s">
        <v>91</v>
      </c>
      <c r="B83" s="13">
        <v>48546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</row>
    <row r="84" spans="1:28" ht="15.75" customHeight="1" x14ac:dyDescent="0.25">
      <c r="A84" s="2" t="s">
        <v>92</v>
      </c>
      <c r="B84" s="13">
        <v>48576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</row>
    <row r="85" spans="1:28" ht="15.75" customHeight="1" x14ac:dyDescent="0.25">
      <c r="A85" s="2" t="s">
        <v>93</v>
      </c>
      <c r="B85" s="13">
        <v>48607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</row>
    <row r="86" spans="1:28" ht="15.75" customHeight="1" x14ac:dyDescent="0.25">
      <c r="A86" s="2" t="s">
        <v>94</v>
      </c>
      <c r="B86" s="13">
        <v>48638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1:28" ht="15.75" customHeight="1" x14ac:dyDescent="0.25">
      <c r="A87" s="2" t="s">
        <v>95</v>
      </c>
      <c r="B87" s="13">
        <v>48666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</row>
    <row r="88" spans="1:28" ht="15.75" customHeight="1" x14ac:dyDescent="0.25">
      <c r="A88" s="2" t="s">
        <v>96</v>
      </c>
      <c r="B88" s="13">
        <v>48697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</row>
    <row r="89" spans="1:28" ht="15.75" customHeight="1" x14ac:dyDescent="0.25">
      <c r="A89" s="2" t="s">
        <v>97</v>
      </c>
      <c r="B89" s="13">
        <v>48727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</row>
    <row r="90" spans="1:28" ht="15.75" customHeight="1" x14ac:dyDescent="0.25">
      <c r="A90" s="2" t="s">
        <v>98</v>
      </c>
      <c r="B90" s="13">
        <v>48758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ht="15.75" customHeight="1" x14ac:dyDescent="0.25">
      <c r="A91" s="2" t="s">
        <v>99</v>
      </c>
      <c r="B91" s="13">
        <v>48788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</row>
    <row r="92" spans="1:28" ht="15.75" customHeight="1" x14ac:dyDescent="0.25">
      <c r="A92" s="2" t="s">
        <v>100</v>
      </c>
      <c r="B92" s="13">
        <v>48819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-10992</v>
      </c>
      <c r="X92" s="12">
        <v>0</v>
      </c>
      <c r="Y92" s="12">
        <v>0</v>
      </c>
      <c r="Z92" s="12">
        <v>0</v>
      </c>
      <c r="AA92" s="12">
        <v>0</v>
      </c>
      <c r="AB92" s="12">
        <v>-10992</v>
      </c>
    </row>
    <row r="93" spans="1:28" ht="15.75" customHeight="1" x14ac:dyDescent="0.25">
      <c r="A93" s="2" t="s">
        <v>101</v>
      </c>
      <c r="B93" s="13">
        <v>48850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</row>
    <row r="94" spans="1:28" ht="15.75" customHeight="1" x14ac:dyDescent="0.25">
      <c r="A94" s="2" t="s">
        <v>102</v>
      </c>
      <c r="B94" s="13">
        <v>48880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</row>
    <row r="95" spans="1:28" ht="15.75" customHeight="1" x14ac:dyDescent="0.25">
      <c r="A95" s="2" t="s">
        <v>103</v>
      </c>
      <c r="B95" s="13">
        <v>48911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</row>
    <row r="96" spans="1:28" ht="15.75" customHeight="1" x14ac:dyDescent="0.25">
      <c r="A96" s="2" t="s">
        <v>104</v>
      </c>
      <c r="B96" s="13">
        <v>48941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</row>
    <row r="97" spans="1:28" ht="15.75" customHeight="1" x14ac:dyDescent="0.25">
      <c r="A97" s="2" t="s">
        <v>105</v>
      </c>
      <c r="B97" s="13">
        <v>48972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</row>
    <row r="98" spans="1:28" ht="15.75" customHeight="1" x14ac:dyDescent="0.25">
      <c r="A98" s="2" t="s">
        <v>106</v>
      </c>
      <c r="B98" s="13">
        <v>49003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</row>
    <row r="99" spans="1:28" ht="15.75" customHeight="1" x14ac:dyDescent="0.25">
      <c r="A99" s="2" t="s">
        <v>107</v>
      </c>
      <c r="B99" s="13">
        <v>49031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</row>
    <row r="100" spans="1:28" ht="15.75" customHeight="1" x14ac:dyDescent="0.25">
      <c r="A100" s="2" t="s">
        <v>108</v>
      </c>
      <c r="B100" s="13">
        <v>49062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</row>
    <row r="101" spans="1:28" ht="15.75" customHeight="1" x14ac:dyDescent="0.25">
      <c r="A101" s="2" t="s">
        <v>109</v>
      </c>
      <c r="B101" s="13">
        <v>49092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</row>
    <row r="102" spans="1:28" ht="15.75" customHeight="1" x14ac:dyDescent="0.25">
      <c r="A102" s="2" t="s">
        <v>110</v>
      </c>
      <c r="B102" s="13">
        <v>49123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</row>
    <row r="103" spans="1:28" ht="15.75" customHeight="1" x14ac:dyDescent="0.25">
      <c r="A103" s="2" t="s">
        <v>111</v>
      </c>
      <c r="B103" s="13">
        <v>49153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</row>
    <row r="104" spans="1:28" ht="15.75" customHeight="1" x14ac:dyDescent="0.25">
      <c r="A104" s="2" t="s">
        <v>112</v>
      </c>
      <c r="B104" s="13">
        <v>49184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</row>
    <row r="105" spans="1:28" ht="15.75" customHeight="1" x14ac:dyDescent="0.25">
      <c r="A105" s="2" t="s">
        <v>113</v>
      </c>
      <c r="B105" s="13">
        <v>49215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</row>
    <row r="106" spans="1:28" ht="15.75" customHeight="1" x14ac:dyDescent="0.25">
      <c r="A106" s="2" t="s">
        <v>114</v>
      </c>
      <c r="B106" s="13">
        <v>49245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</row>
    <row r="107" spans="1:28" ht="15.75" customHeight="1" x14ac:dyDescent="0.25">
      <c r="A107" s="2" t="s">
        <v>115</v>
      </c>
      <c r="B107" s="13">
        <v>49276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</row>
    <row r="108" spans="1:28" ht="15.75" customHeight="1" x14ac:dyDescent="0.25">
      <c r="A108" s="2" t="s">
        <v>116</v>
      </c>
      <c r="B108" s="13">
        <v>49306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</row>
    <row r="109" spans="1:28" ht="15.75" customHeight="1" x14ac:dyDescent="0.25">
      <c r="A109" s="2" t="s">
        <v>117</v>
      </c>
      <c r="B109" s="13">
        <v>49337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</row>
    <row r="110" spans="1:28" ht="15.75" customHeight="1" x14ac:dyDescent="0.25">
      <c r="A110" s="2" t="s">
        <v>118</v>
      </c>
      <c r="B110" s="13">
        <v>49368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</row>
    <row r="111" spans="1:28" ht="15.75" customHeight="1" x14ac:dyDescent="0.25">
      <c r="A111" s="2" t="s">
        <v>119</v>
      </c>
      <c r="B111" s="13">
        <v>49396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</row>
    <row r="112" spans="1:28" ht="15.75" customHeight="1" x14ac:dyDescent="0.25">
      <c r="A112" s="2" t="s">
        <v>120</v>
      </c>
      <c r="B112" s="13">
        <v>49427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</row>
    <row r="113" spans="1:28" ht="15.75" customHeight="1" x14ac:dyDescent="0.25">
      <c r="A113" s="2" t="s">
        <v>121</v>
      </c>
      <c r="B113" s="13">
        <v>49457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</row>
    <row r="114" spans="1:28" ht="15.75" customHeight="1" x14ac:dyDescent="0.25">
      <c r="A114" s="2" t="s">
        <v>122</v>
      </c>
      <c r="B114" s="13">
        <v>49488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</row>
    <row r="115" spans="1:28" ht="15.75" customHeight="1" x14ac:dyDescent="0.25">
      <c r="A115" s="2" t="s">
        <v>123</v>
      </c>
      <c r="B115" s="13">
        <v>49518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</row>
    <row r="116" spans="1:28" ht="15.75" customHeight="1" x14ac:dyDescent="0.25">
      <c r="A116" s="2" t="s">
        <v>124</v>
      </c>
      <c r="B116" s="13">
        <v>49549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</row>
    <row r="117" spans="1:28" ht="15.75" customHeight="1" x14ac:dyDescent="0.25">
      <c r="A117" s="2" t="s">
        <v>125</v>
      </c>
      <c r="B117" s="13">
        <v>49580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</row>
    <row r="118" spans="1:28" ht="15.75" customHeight="1" x14ac:dyDescent="0.25">
      <c r="A118" s="2" t="s">
        <v>126</v>
      </c>
      <c r="B118" s="13">
        <v>49610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</row>
    <row r="119" spans="1:28" ht="15.75" customHeight="1" x14ac:dyDescent="0.25">
      <c r="A119" s="2" t="s">
        <v>127</v>
      </c>
      <c r="B119" s="13">
        <v>49641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</row>
    <row r="120" spans="1:28" ht="15.75" customHeight="1" x14ac:dyDescent="0.25">
      <c r="A120" s="2" t="s">
        <v>128</v>
      </c>
      <c r="B120" s="13">
        <v>49671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</row>
    <row r="121" spans="1:28" ht="15.75" customHeight="1" x14ac:dyDescent="0.25">
      <c r="A121" s="2" t="s">
        <v>129</v>
      </c>
      <c r="B121" s="13">
        <v>49702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</row>
    <row r="122" spans="1:28" ht="15.75" customHeight="1" x14ac:dyDescent="0.25">
      <c r="A122" s="2" t="s">
        <v>130</v>
      </c>
      <c r="B122" s="13">
        <v>49733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</row>
    <row r="123" spans="1:28" ht="15.75" customHeight="1" x14ac:dyDescent="0.25">
      <c r="A123" s="2" t="s">
        <v>131</v>
      </c>
      <c r="B123" s="13">
        <v>49762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</row>
    <row r="124" spans="1:28" ht="15.75" customHeight="1" x14ac:dyDescent="0.25">
      <c r="A124" s="2" t="s">
        <v>132</v>
      </c>
      <c r="B124" s="13">
        <v>49793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</row>
    <row r="125" spans="1:28" ht="15.75" customHeight="1" x14ac:dyDescent="0.25">
      <c r="A125" s="2" t="s">
        <v>133</v>
      </c>
      <c r="B125" s="13">
        <v>49823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</row>
    <row r="126" spans="1:28" ht="15.75" customHeight="1" x14ac:dyDescent="0.25">
      <c r="A126" s="2" t="s">
        <v>134</v>
      </c>
      <c r="B126" s="13">
        <v>49854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</row>
    <row r="127" spans="1:28" ht="15.75" customHeight="1" x14ac:dyDescent="0.25">
      <c r="A127" s="2" t="s">
        <v>135</v>
      </c>
      <c r="B127" s="13">
        <v>49884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</row>
    <row r="128" spans="1:28" ht="15.75" customHeight="1" x14ac:dyDescent="0.25">
      <c r="A128" s="2" t="s">
        <v>136</v>
      </c>
      <c r="B128" s="13">
        <v>49915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</row>
    <row r="129" spans="1:28" ht="15.75" customHeight="1" x14ac:dyDescent="0.25">
      <c r="A129" s="2" t="s">
        <v>137</v>
      </c>
      <c r="B129" s="13">
        <v>49946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</row>
    <row r="130" spans="1:28" ht="15.75" customHeight="1" x14ac:dyDescent="0.25">
      <c r="A130" s="2" t="s">
        <v>138</v>
      </c>
      <c r="B130" s="13">
        <v>49976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</row>
    <row r="131" spans="1:28" ht="15.75" customHeight="1" x14ac:dyDescent="0.25">
      <c r="A131" s="2" t="s">
        <v>139</v>
      </c>
      <c r="B131" s="13">
        <v>50007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</row>
    <row r="132" spans="1:28" ht="15.75" customHeight="1" x14ac:dyDescent="0.25">
      <c r="A132" s="2" t="s">
        <v>140</v>
      </c>
      <c r="B132" s="13">
        <v>50037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</row>
    <row r="133" spans="1:28" ht="15.75" customHeight="1" x14ac:dyDescent="0.25">
      <c r="A133" s="2" t="s">
        <v>141</v>
      </c>
      <c r="B133" s="13">
        <v>50068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</row>
    <row r="134" spans="1:28" ht="15.75" customHeight="1" x14ac:dyDescent="0.25">
      <c r="A134" s="2" t="s">
        <v>142</v>
      </c>
      <c r="B134" s="13">
        <v>50099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</row>
    <row r="135" spans="1:28" ht="15.75" customHeight="1" x14ac:dyDescent="0.25">
      <c r="A135" s="2" t="s">
        <v>143</v>
      </c>
      <c r="B135" s="13">
        <v>50127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</row>
    <row r="136" spans="1:28" ht="15.75" customHeight="1" x14ac:dyDescent="0.25">
      <c r="A136" s="2" t="s">
        <v>144</v>
      </c>
      <c r="B136" s="13">
        <v>50158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</row>
    <row r="137" spans="1:28" ht="15.75" customHeight="1" x14ac:dyDescent="0.25">
      <c r="A137" s="2" t="s">
        <v>145</v>
      </c>
      <c r="B137" s="13">
        <v>50188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</row>
    <row r="138" spans="1:28" ht="15.75" customHeight="1" x14ac:dyDescent="0.25">
      <c r="A138" s="2" t="s">
        <v>146</v>
      </c>
      <c r="B138" s="13">
        <v>50219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</row>
    <row r="139" spans="1:28" ht="15.75" customHeight="1" x14ac:dyDescent="0.25">
      <c r="A139" s="2" t="s">
        <v>147</v>
      </c>
      <c r="B139" s="13">
        <v>50249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</row>
    <row r="140" spans="1:28" ht="15.75" customHeight="1" x14ac:dyDescent="0.25">
      <c r="A140" s="2" t="s">
        <v>148</v>
      </c>
      <c r="B140" s="13">
        <v>50280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</row>
    <row r="141" spans="1:28" ht="15.75" customHeight="1" x14ac:dyDescent="0.25">
      <c r="A141" s="2" t="s">
        <v>149</v>
      </c>
      <c r="B141" s="13">
        <v>50311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</row>
    <row r="142" spans="1:28" ht="15.75" customHeight="1" x14ac:dyDescent="0.25">
      <c r="A142" s="2" t="s">
        <v>150</v>
      </c>
      <c r="B142" s="13">
        <v>50341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</row>
    <row r="143" spans="1:28" ht="15.75" customHeight="1" x14ac:dyDescent="0.25">
      <c r="A143" s="2" t="s">
        <v>151</v>
      </c>
      <c r="B143" s="13">
        <v>50372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</row>
    <row r="144" spans="1:28" ht="15.75" customHeight="1" x14ac:dyDescent="0.25">
      <c r="A144" s="2" t="s">
        <v>152</v>
      </c>
      <c r="B144" s="13">
        <v>50402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</row>
    <row r="145" spans="1:28" ht="15.75" customHeight="1" x14ac:dyDescent="0.25">
      <c r="A145" s="2" t="s">
        <v>153</v>
      </c>
      <c r="B145" s="13">
        <v>50433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ht="15.75" customHeight="1" x14ac:dyDescent="0.25">
      <c r="A146" s="2" t="s">
        <v>154</v>
      </c>
      <c r="B146" s="13">
        <v>50464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</row>
    <row r="147" spans="1:28" ht="15.75" customHeight="1" x14ac:dyDescent="0.25">
      <c r="A147" s="2" t="s">
        <v>155</v>
      </c>
      <c r="B147" s="13">
        <v>50492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</row>
    <row r="148" spans="1:28" ht="15.75" customHeight="1" x14ac:dyDescent="0.25">
      <c r="A148" s="2" t="s">
        <v>156</v>
      </c>
      <c r="B148" s="13">
        <v>50523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</row>
    <row r="149" spans="1:28" ht="15.75" customHeight="1" x14ac:dyDescent="0.25">
      <c r="A149" s="2" t="s">
        <v>157</v>
      </c>
      <c r="B149" s="13">
        <v>50553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</row>
    <row r="150" spans="1:28" ht="15.75" customHeight="1" x14ac:dyDescent="0.25">
      <c r="A150" s="2" t="s">
        <v>158</v>
      </c>
      <c r="B150" s="13">
        <v>50584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</row>
    <row r="151" spans="1:28" ht="15.75" customHeight="1" x14ac:dyDescent="0.25">
      <c r="A151" s="2" t="s">
        <v>159</v>
      </c>
      <c r="B151" s="13">
        <v>50614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</row>
    <row r="152" spans="1:28" ht="15.75" customHeight="1" x14ac:dyDescent="0.25">
      <c r="A152" s="2" t="s">
        <v>160</v>
      </c>
      <c r="B152" s="13">
        <v>50645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</row>
    <row r="153" spans="1:28" ht="15.75" customHeight="1" x14ac:dyDescent="0.25">
      <c r="A153" s="2" t="s">
        <v>161</v>
      </c>
      <c r="B153" s="13">
        <v>50676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</row>
    <row r="154" spans="1:28" ht="15.75" customHeight="1" x14ac:dyDescent="0.25">
      <c r="A154" s="2" t="s">
        <v>162</v>
      </c>
      <c r="B154" s="13">
        <v>50706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</row>
    <row r="155" spans="1:28" ht="15.75" customHeight="1" x14ac:dyDescent="0.25">
      <c r="A155" s="2" t="s">
        <v>163</v>
      </c>
      <c r="B155" s="13">
        <v>50737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</row>
    <row r="156" spans="1:28" ht="15.75" customHeight="1" x14ac:dyDescent="0.25">
      <c r="A156" s="2" t="s">
        <v>164</v>
      </c>
      <c r="B156" s="13">
        <v>50767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</row>
    <row r="157" spans="1:28" ht="15.75" customHeight="1" x14ac:dyDescent="0.25">
      <c r="A157" s="2" t="s">
        <v>165</v>
      </c>
      <c r="B157" s="13">
        <v>50798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</row>
    <row r="158" spans="1:28" ht="15.75" customHeight="1" x14ac:dyDescent="0.25">
      <c r="A158" s="2" t="s">
        <v>166</v>
      </c>
      <c r="B158" s="13">
        <v>50829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</row>
    <row r="159" spans="1:28" ht="15.75" customHeight="1" x14ac:dyDescent="0.25">
      <c r="A159" s="2" t="s">
        <v>167</v>
      </c>
      <c r="B159" s="13">
        <v>50857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</row>
    <row r="160" spans="1:28" ht="15.75" customHeight="1" x14ac:dyDescent="0.25">
      <c r="A160" s="2" t="s">
        <v>168</v>
      </c>
      <c r="B160" s="13">
        <v>50888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</row>
    <row r="161" spans="1:28" ht="15.75" customHeight="1" x14ac:dyDescent="0.25">
      <c r="A161" s="2" t="s">
        <v>169</v>
      </c>
      <c r="B161" s="13">
        <v>50918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</row>
    <row r="162" spans="1:28" ht="15.75" customHeight="1" x14ac:dyDescent="0.25">
      <c r="A162" s="2" t="s">
        <v>170</v>
      </c>
      <c r="B162" s="13">
        <v>50949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</row>
    <row r="163" spans="1:28" ht="15.75" customHeight="1" x14ac:dyDescent="0.25">
      <c r="A163" s="2" t="s">
        <v>171</v>
      </c>
      <c r="B163" s="13">
        <v>50979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</row>
    <row r="164" spans="1:28" ht="15.75" customHeight="1" x14ac:dyDescent="0.25">
      <c r="A164" s="2" t="s">
        <v>172</v>
      </c>
      <c r="B164" s="13">
        <v>51010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</row>
    <row r="165" spans="1:28" ht="15.75" customHeight="1" x14ac:dyDescent="0.25">
      <c r="A165" s="2" t="s">
        <v>173</v>
      </c>
      <c r="B165" s="13">
        <v>51041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</row>
    <row r="166" spans="1:28" ht="15.75" customHeight="1" x14ac:dyDescent="0.25">
      <c r="A166" s="2" t="s">
        <v>174</v>
      </c>
      <c r="B166" s="13">
        <v>51071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</row>
    <row r="167" spans="1:28" ht="15.75" customHeight="1" x14ac:dyDescent="0.25">
      <c r="A167" s="2" t="s">
        <v>175</v>
      </c>
      <c r="B167" s="13">
        <v>51102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</row>
    <row r="168" spans="1:28" ht="15.75" customHeight="1" x14ac:dyDescent="0.25">
      <c r="A168" s="2" t="s">
        <v>176</v>
      </c>
      <c r="B168" s="13">
        <v>51132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</row>
    <row r="169" spans="1:28" ht="15.75" customHeight="1" x14ac:dyDescent="0.25">
      <c r="A169" s="2" t="s">
        <v>177</v>
      </c>
      <c r="B169" s="13">
        <v>51163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</row>
    <row r="170" spans="1:28" ht="15.75" customHeight="1" x14ac:dyDescent="0.25">
      <c r="A170" s="2" t="s">
        <v>178</v>
      </c>
      <c r="B170" s="13">
        <v>51194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</row>
    <row r="171" spans="1:28" ht="15.75" customHeight="1" x14ac:dyDescent="0.25">
      <c r="A171" s="2" t="s">
        <v>179</v>
      </c>
      <c r="B171" s="13">
        <v>51223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</row>
    <row r="172" spans="1:28" ht="15.75" customHeight="1" x14ac:dyDescent="0.25">
      <c r="A172" s="2" t="s">
        <v>180</v>
      </c>
      <c r="B172" s="13">
        <v>51254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</row>
    <row r="173" spans="1:28" ht="15.75" customHeight="1" x14ac:dyDescent="0.25">
      <c r="A173" s="2" t="s">
        <v>181</v>
      </c>
      <c r="B173" s="13">
        <v>51284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</row>
    <row r="174" spans="1:28" ht="15.75" customHeight="1" x14ac:dyDescent="0.25">
      <c r="A174" s="2" t="s">
        <v>182</v>
      </c>
      <c r="B174" s="13">
        <v>51315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</row>
    <row r="175" spans="1:28" ht="15.75" customHeight="1" x14ac:dyDescent="0.25">
      <c r="A175" s="2" t="s">
        <v>183</v>
      </c>
      <c r="B175" s="13">
        <v>51345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</row>
    <row r="176" spans="1:28" ht="15.75" customHeight="1" x14ac:dyDescent="0.25">
      <c r="A176" s="2" t="s">
        <v>184</v>
      </c>
      <c r="B176" s="13">
        <v>51376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</row>
    <row r="177" spans="1:28" ht="15.75" customHeight="1" x14ac:dyDescent="0.25">
      <c r="A177" s="2" t="s">
        <v>185</v>
      </c>
      <c r="B177" s="13">
        <v>51407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</row>
    <row r="178" spans="1:28" ht="15.75" customHeight="1" x14ac:dyDescent="0.25">
      <c r="A178" s="2" t="s">
        <v>186</v>
      </c>
      <c r="B178" s="13">
        <v>51437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</row>
    <row r="179" spans="1:28" ht="15.75" customHeight="1" x14ac:dyDescent="0.25">
      <c r="A179" s="2" t="s">
        <v>187</v>
      </c>
      <c r="B179" s="13">
        <v>51468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</row>
    <row r="180" spans="1:28" ht="15.75" customHeight="1" x14ac:dyDescent="0.25">
      <c r="A180" s="2" t="s">
        <v>188</v>
      </c>
      <c r="B180" s="13">
        <v>51498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</row>
    <row r="181" spans="1:28" ht="15.75" customHeight="1" x14ac:dyDescent="0.25">
      <c r="A181" s="2" t="s">
        <v>189</v>
      </c>
      <c r="B181" s="13">
        <v>51529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</row>
    <row r="182" spans="1:28" ht="15.75" customHeight="1" x14ac:dyDescent="0.25">
      <c r="A182" s="2" t="s">
        <v>190</v>
      </c>
      <c r="B182" s="13">
        <v>51560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</row>
    <row r="183" spans="1:28" ht="15.75" customHeight="1" x14ac:dyDescent="0.25">
      <c r="A183" s="2" t="s">
        <v>191</v>
      </c>
      <c r="B183" s="13">
        <v>51588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</row>
    <row r="184" spans="1:28" ht="15.75" customHeight="1" x14ac:dyDescent="0.25">
      <c r="A184" s="2" t="s">
        <v>192</v>
      </c>
      <c r="B184" s="13">
        <v>51619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</row>
    <row r="185" spans="1:28" ht="15.75" customHeight="1" x14ac:dyDescent="0.25">
      <c r="A185" s="2" t="s">
        <v>193</v>
      </c>
      <c r="B185" s="13">
        <v>51649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</row>
    <row r="186" spans="1:28" ht="15.75" customHeight="1" x14ac:dyDescent="0.25">
      <c r="A186" s="2" t="s">
        <v>194</v>
      </c>
      <c r="B186" s="13">
        <v>51680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</row>
    <row r="187" spans="1:28" ht="15.75" customHeight="1" x14ac:dyDescent="0.25">
      <c r="A187" s="2" t="s">
        <v>195</v>
      </c>
      <c r="B187" s="13">
        <v>51710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</row>
    <row r="188" spans="1:28" ht="15.75" customHeight="1" x14ac:dyDescent="0.25">
      <c r="A188" s="2" t="s">
        <v>196</v>
      </c>
      <c r="B188" s="13">
        <v>51741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</row>
    <row r="189" spans="1:28" ht="15.75" customHeight="1" x14ac:dyDescent="0.25">
      <c r="A189" s="2" t="s">
        <v>197</v>
      </c>
      <c r="B189" s="13">
        <v>51772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</row>
    <row r="190" spans="1:28" ht="15.75" customHeight="1" x14ac:dyDescent="0.25">
      <c r="A190" s="2" t="s">
        <v>198</v>
      </c>
      <c r="B190" s="13">
        <v>51802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</row>
    <row r="191" spans="1:28" ht="15.75" customHeight="1" x14ac:dyDescent="0.25">
      <c r="A191" s="2" t="s">
        <v>199</v>
      </c>
      <c r="B191" s="13">
        <v>51833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</row>
    <row r="192" spans="1:28" ht="15.75" customHeight="1" x14ac:dyDescent="0.25">
      <c r="A192" s="2" t="s">
        <v>200</v>
      </c>
      <c r="B192" s="13">
        <v>51863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</row>
    <row r="193" spans="1:28" ht="15.75" customHeight="1" x14ac:dyDescent="0.25">
      <c r="A193" s="2" t="s">
        <v>201</v>
      </c>
      <c r="B193" s="13">
        <v>51894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</row>
    <row r="194" spans="1:28" ht="15.75" customHeight="1" x14ac:dyDescent="0.25">
      <c r="A194" s="2" t="s">
        <v>202</v>
      </c>
      <c r="B194" s="13">
        <v>51925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</row>
    <row r="195" spans="1:28" ht="15.75" customHeight="1" x14ac:dyDescent="0.25">
      <c r="A195" s="2" t="s">
        <v>203</v>
      </c>
      <c r="B195" s="13">
        <v>51953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</row>
    <row r="196" spans="1:28" ht="15.75" customHeight="1" x14ac:dyDescent="0.25">
      <c r="A196" s="2" t="s">
        <v>204</v>
      </c>
      <c r="B196" s="13">
        <v>51984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</row>
    <row r="197" spans="1:28" ht="15.75" customHeight="1" x14ac:dyDescent="0.25">
      <c r="A197" s="2" t="s">
        <v>205</v>
      </c>
      <c r="B197" s="13">
        <v>52014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</row>
    <row r="198" spans="1:28" ht="15.75" customHeight="1" x14ac:dyDescent="0.25">
      <c r="A198" s="2" t="s">
        <v>206</v>
      </c>
      <c r="B198" s="13">
        <v>52045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</row>
    <row r="199" spans="1:28" ht="15.75" customHeight="1" x14ac:dyDescent="0.25">
      <c r="A199" s="2" t="s">
        <v>207</v>
      </c>
      <c r="B199" s="13">
        <v>52075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</row>
    <row r="200" spans="1:28" ht="15.75" customHeight="1" x14ac:dyDescent="0.25">
      <c r="A200" s="2" t="s">
        <v>208</v>
      </c>
      <c r="B200" s="13">
        <v>52106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</row>
    <row r="201" spans="1:28" ht="15.75" customHeight="1" x14ac:dyDescent="0.25">
      <c r="A201" s="2" t="s">
        <v>209</v>
      </c>
      <c r="B201" s="13">
        <v>52137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</row>
    <row r="202" spans="1:28" ht="15.75" customHeight="1" x14ac:dyDescent="0.25">
      <c r="A202" s="2" t="s">
        <v>210</v>
      </c>
      <c r="B202" s="13">
        <v>52167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</row>
    <row r="203" spans="1:28" ht="15.75" customHeight="1" x14ac:dyDescent="0.25">
      <c r="A203" s="2" t="s">
        <v>211</v>
      </c>
      <c r="B203" s="13">
        <v>52198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</row>
    <row r="204" spans="1:28" ht="15.75" customHeight="1" x14ac:dyDescent="0.25">
      <c r="A204" s="2" t="s">
        <v>212</v>
      </c>
      <c r="B204" s="13">
        <v>52228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</row>
    <row r="205" spans="1:28" ht="15.75" customHeight="1" x14ac:dyDescent="0.25">
      <c r="A205" s="2"/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ht="15.75" customHeight="1" x14ac:dyDescent="0.25">
      <c r="A206" s="2"/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ht="15.75" customHeight="1" x14ac:dyDescent="0.25">
      <c r="A207" s="2"/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ht="15.75" customHeight="1" x14ac:dyDescent="0.25">
      <c r="A208" s="2"/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ht="15.75" customHeight="1" x14ac:dyDescent="0.25">
      <c r="A209" s="2"/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ht="15.75" customHeight="1" x14ac:dyDescent="0.25">
      <c r="A210" s="2"/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ht="15.75" customHeight="1" x14ac:dyDescent="0.25">
      <c r="A211" s="2"/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ht="15.75" customHeight="1" x14ac:dyDescent="0.25">
      <c r="A212" s="2"/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ht="15.75" customHeight="1" x14ac:dyDescent="0.25">
      <c r="A213" s="2"/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ht="15.75" customHeight="1" x14ac:dyDescent="0.25">
      <c r="A214" s="2"/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ht="15.75" customHeight="1" x14ac:dyDescent="0.25">
      <c r="A215" s="2"/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ht="15.75" customHeight="1" x14ac:dyDescent="0.25">
      <c r="A216" s="2"/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ht="15.75" customHeight="1" x14ac:dyDescent="0.25">
      <c r="A217" s="2"/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ht="15.75" customHeight="1" x14ac:dyDescent="0.25">
      <c r="A218" s="2"/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ht="15.75" customHeight="1" x14ac:dyDescent="0.25">
      <c r="A219" s="2"/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ht="15.75" customHeight="1" x14ac:dyDescent="0.25">
      <c r="A220" s="2"/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ht="15.75" customHeight="1" x14ac:dyDescent="0.25">
      <c r="A221" s="2"/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ht="15.75" customHeight="1" x14ac:dyDescent="0.25">
      <c r="A222" s="2"/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ht="15.75" customHeight="1" x14ac:dyDescent="0.25">
      <c r="A223" s="2"/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ht="15.75" customHeight="1" x14ac:dyDescent="0.25">
      <c r="A224" s="2"/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ht="15.75" customHeight="1" x14ac:dyDescent="0.25">
      <c r="A225" s="2"/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ht="15.75" customHeight="1" x14ac:dyDescent="0.25">
      <c r="A226" s="2"/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ht="15.75" customHeight="1" x14ac:dyDescent="0.25">
      <c r="A227" s="2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ht="15.75" customHeight="1" x14ac:dyDescent="0.25">
      <c r="A228" s="2"/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ht="15.75" customHeight="1" x14ac:dyDescent="0.25">
      <c r="A229" s="2"/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ht="15.75" customHeight="1" x14ac:dyDescent="0.25">
      <c r="A230" s="2"/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ht="15.75" customHeight="1" x14ac:dyDescent="0.25">
      <c r="A231" s="2"/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ht="15.75" customHeight="1" x14ac:dyDescent="0.25">
      <c r="A232" s="2"/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ht="15.75" customHeight="1" x14ac:dyDescent="0.25">
      <c r="A233" s="2"/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ht="15.75" customHeight="1" x14ac:dyDescent="0.25">
      <c r="A234" s="2"/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ht="15.75" customHeight="1" x14ac:dyDescent="0.25">
      <c r="A235" s="2"/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ht="15.75" customHeight="1" x14ac:dyDescent="0.25">
      <c r="A236" s="2"/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ht="15.75" customHeight="1" x14ac:dyDescent="0.25">
      <c r="A237" s="2"/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ht="15.75" customHeight="1" x14ac:dyDescent="0.25">
      <c r="A238" s="1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 x14ac:dyDescent="0.25">
      <c r="A239" s="1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 x14ac:dyDescent="0.25">
      <c r="A240" s="1"/>
      <c r="B240" s="14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 x14ac:dyDescent="0.25">
      <c r="A241" s="1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 x14ac:dyDescent="0.25">
      <c r="A242" s="1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 x14ac:dyDescent="0.25">
      <c r="A243" s="1"/>
      <c r="B243" s="14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 x14ac:dyDescent="0.25">
      <c r="A244" s="1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 x14ac:dyDescent="0.25">
      <c r="A245" s="1"/>
      <c r="B245" s="14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 x14ac:dyDescent="0.25">
      <c r="A246" s="1"/>
      <c r="B246" s="14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 x14ac:dyDescent="0.25">
      <c r="A247" s="1"/>
      <c r="B247" s="14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 x14ac:dyDescent="0.25">
      <c r="A248" s="1"/>
      <c r="B248" s="14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 x14ac:dyDescent="0.25">
      <c r="A249" s="1"/>
      <c r="B249" s="14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 x14ac:dyDescent="0.25">
      <c r="A250" s="1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 x14ac:dyDescent="0.25">
      <c r="A251" s="1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 x14ac:dyDescent="0.25">
      <c r="A252" s="1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 x14ac:dyDescent="0.25">
      <c r="A253" s="1"/>
      <c r="B253" s="14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 x14ac:dyDescent="0.25">
      <c r="A254" s="1"/>
      <c r="B254" s="14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 x14ac:dyDescent="0.25">
      <c r="A255" s="1"/>
      <c r="B255" s="14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 x14ac:dyDescent="0.25">
      <c r="A256" s="1"/>
      <c r="B256" s="14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 x14ac:dyDescent="0.25">
      <c r="A257" s="1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 x14ac:dyDescent="0.25">
      <c r="A258" s="1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 x14ac:dyDescent="0.25">
      <c r="A259" s="1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 x14ac:dyDescent="0.25">
      <c r="A260" s="1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 x14ac:dyDescent="0.25">
      <c r="A261" s="1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 x14ac:dyDescent="0.25">
      <c r="A262" s="1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 x14ac:dyDescent="0.25">
      <c r="A263" s="1"/>
      <c r="B263" s="14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 x14ac:dyDescent="0.25">
      <c r="A264" s="1"/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 x14ac:dyDescent="0.25">
      <c r="A265" s="1"/>
      <c r="B265" s="14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 x14ac:dyDescent="0.25">
      <c r="A266" s="1"/>
      <c r="B266" s="14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 x14ac:dyDescent="0.25">
      <c r="A267" s="1"/>
      <c r="B267" s="1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 x14ac:dyDescent="0.25">
      <c r="A268" s="1"/>
      <c r="B268" s="14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 x14ac:dyDescent="0.25">
      <c r="A269" s="1"/>
      <c r="B269" s="14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 x14ac:dyDescent="0.25">
      <c r="A270" s="1"/>
      <c r="B270" s="14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 x14ac:dyDescent="0.25">
      <c r="A271" s="1"/>
      <c r="B271" s="14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 x14ac:dyDescent="0.25">
      <c r="A272" s="1"/>
      <c r="B272" s="14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 x14ac:dyDescent="0.25">
      <c r="A273" s="1"/>
      <c r="B273" s="14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 x14ac:dyDescent="0.25">
      <c r="A274" s="1"/>
      <c r="B274" s="14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 x14ac:dyDescent="0.25">
      <c r="A275" s="1"/>
      <c r="B275" s="14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 x14ac:dyDescent="0.25">
      <c r="A276" s="1"/>
      <c r="B276" s="14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 x14ac:dyDescent="0.25">
      <c r="A277" s="1"/>
      <c r="B277" s="14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 x14ac:dyDescent="0.25">
      <c r="A278" s="1"/>
      <c r="B278" s="14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 x14ac:dyDescent="0.25">
      <c r="A279" s="1"/>
      <c r="B279" s="14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 x14ac:dyDescent="0.25">
      <c r="A280" s="1"/>
      <c r="B280" s="14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 x14ac:dyDescent="0.25">
      <c r="A281" s="1"/>
      <c r="B281" s="14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 x14ac:dyDescent="0.25">
      <c r="A282" s="1"/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 x14ac:dyDescent="0.25">
      <c r="A283" s="1"/>
      <c r="B283" s="14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 x14ac:dyDescent="0.25">
      <c r="A284" s="1"/>
      <c r="B284" s="14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 x14ac:dyDescent="0.25">
      <c r="A285" s="1"/>
      <c r="B285" s="14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 x14ac:dyDescent="0.25">
      <c r="A286" s="1"/>
      <c r="B286" s="14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 x14ac:dyDescent="0.25">
      <c r="A287" s="1"/>
      <c r="B287" s="14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 x14ac:dyDescent="0.25">
      <c r="A288" s="1"/>
      <c r="B288" s="14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 x14ac:dyDescent="0.25">
      <c r="A289" s="1"/>
      <c r="B289" s="14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 x14ac:dyDescent="0.25">
      <c r="A290" s="1"/>
      <c r="B290" s="14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 x14ac:dyDescent="0.25">
      <c r="A291" s="1"/>
      <c r="B291" s="14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 x14ac:dyDescent="0.25">
      <c r="A292" s="1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 x14ac:dyDescent="0.25">
      <c r="A293" s="1"/>
      <c r="B293" s="14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 x14ac:dyDescent="0.25">
      <c r="A294" s="1"/>
      <c r="B294" s="14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 x14ac:dyDescent="0.25">
      <c r="A295" s="1"/>
      <c r="B295" s="14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 x14ac:dyDescent="0.25">
      <c r="A296" s="1"/>
      <c r="B296" s="14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 x14ac:dyDescent="0.25">
      <c r="A297" s="1"/>
      <c r="B297" s="14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 x14ac:dyDescent="0.25">
      <c r="A298" s="1"/>
      <c r="B298" s="14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 x14ac:dyDescent="0.25">
      <c r="A299" s="1"/>
      <c r="B299" s="14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 x14ac:dyDescent="0.25">
      <c r="A300" s="1"/>
      <c r="B300" s="14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 x14ac:dyDescent="0.25">
      <c r="A301" s="1"/>
      <c r="B301" s="14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 x14ac:dyDescent="0.25">
      <c r="A302" s="1"/>
      <c r="B302" s="14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 x14ac:dyDescent="0.25">
      <c r="A303" s="1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 x14ac:dyDescent="0.25">
      <c r="A304" s="1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 x14ac:dyDescent="0.25">
      <c r="A305" s="1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 x14ac:dyDescent="0.25">
      <c r="A306" s="1"/>
      <c r="B306" s="14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 x14ac:dyDescent="0.25">
      <c r="A307" s="1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 x14ac:dyDescent="0.25">
      <c r="A308" s="1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 x14ac:dyDescent="0.25">
      <c r="A309" s="1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 x14ac:dyDescent="0.25">
      <c r="A310" s="1"/>
      <c r="B310" s="14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 x14ac:dyDescent="0.25">
      <c r="A311" s="1"/>
      <c r="B311" s="1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 x14ac:dyDescent="0.25">
      <c r="A312" s="1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 x14ac:dyDescent="0.25">
      <c r="A313" s="1"/>
      <c r="B313" s="1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 x14ac:dyDescent="0.25">
      <c r="A314" s="1"/>
      <c r="B314" s="14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 x14ac:dyDescent="0.25">
      <c r="A315" s="1"/>
      <c r="B315" s="14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 x14ac:dyDescent="0.25">
      <c r="A316" s="1"/>
      <c r="B316" s="14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 x14ac:dyDescent="0.25">
      <c r="A317" s="1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 x14ac:dyDescent="0.25">
      <c r="A318" s="1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 x14ac:dyDescent="0.25">
      <c r="A319" s="1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 x14ac:dyDescent="0.25">
      <c r="A320" s="1"/>
      <c r="B320" s="14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 x14ac:dyDescent="0.25">
      <c r="A321" s="1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 x14ac:dyDescent="0.25">
      <c r="A322" s="1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 x14ac:dyDescent="0.25">
      <c r="A323" s="1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 x14ac:dyDescent="0.25">
      <c r="A324" s="1"/>
      <c r="B324" s="14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 x14ac:dyDescent="0.25">
      <c r="A325" s="1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 x14ac:dyDescent="0.25">
      <c r="A326" s="1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 x14ac:dyDescent="0.25">
      <c r="A327" s="1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 x14ac:dyDescent="0.25">
      <c r="A328" s="1"/>
      <c r="B328" s="14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 x14ac:dyDescent="0.25">
      <c r="A329" s="1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 x14ac:dyDescent="0.25">
      <c r="A330" s="1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 x14ac:dyDescent="0.25">
      <c r="A331" s="1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 x14ac:dyDescent="0.25">
      <c r="A332" s="1"/>
      <c r="B332" s="14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 x14ac:dyDescent="0.25">
      <c r="A333" s="1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 x14ac:dyDescent="0.25">
      <c r="A334" s="1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 x14ac:dyDescent="0.25">
      <c r="A335" s="1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 x14ac:dyDescent="0.25">
      <c r="A336" s="1"/>
      <c r="B336" s="14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 x14ac:dyDescent="0.25">
      <c r="A337" s="1"/>
      <c r="B337" s="1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 x14ac:dyDescent="0.25">
      <c r="A338" s="1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 x14ac:dyDescent="0.25">
      <c r="A339" s="1"/>
      <c r="B339" s="1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 x14ac:dyDescent="0.25">
      <c r="A340" s="1"/>
      <c r="B340" s="14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 x14ac:dyDescent="0.25">
      <c r="A341" s="1"/>
      <c r="B341" s="14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 x14ac:dyDescent="0.25">
      <c r="A342" s="1"/>
      <c r="B342" s="14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 x14ac:dyDescent="0.25">
      <c r="A343" s="1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 x14ac:dyDescent="0.25">
      <c r="A344" s="1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 x14ac:dyDescent="0.25">
      <c r="A345" s="1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 x14ac:dyDescent="0.25">
      <c r="A346" s="1"/>
      <c r="B346" s="14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 x14ac:dyDescent="0.25">
      <c r="A347" s="1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 x14ac:dyDescent="0.25">
      <c r="A348" s="1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 x14ac:dyDescent="0.25">
      <c r="A349" s="1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 x14ac:dyDescent="0.25">
      <c r="A350" s="1"/>
      <c r="B350" s="14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 x14ac:dyDescent="0.25">
      <c r="A351" s="1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 x14ac:dyDescent="0.25">
      <c r="A352" s="1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 x14ac:dyDescent="0.25">
      <c r="A353" s="1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 x14ac:dyDescent="0.25">
      <c r="A354" s="1"/>
      <c r="B354" s="14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 x14ac:dyDescent="0.25">
      <c r="A355" s="1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 x14ac:dyDescent="0.25">
      <c r="A356" s="1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 x14ac:dyDescent="0.25">
      <c r="A357" s="1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 x14ac:dyDescent="0.25">
      <c r="A358" s="1"/>
      <c r="B358" s="14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 x14ac:dyDescent="0.25">
      <c r="A359" s="1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 x14ac:dyDescent="0.25">
      <c r="A360" s="1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 x14ac:dyDescent="0.25">
      <c r="A361" s="1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 x14ac:dyDescent="0.25">
      <c r="A362" s="1"/>
      <c r="B362" s="14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 x14ac:dyDescent="0.25">
      <c r="A363" s="1"/>
      <c r="B363" s="1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 x14ac:dyDescent="0.25">
      <c r="A364" s="1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 x14ac:dyDescent="0.25">
      <c r="A365" s="1"/>
      <c r="B365" s="1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 x14ac:dyDescent="0.25">
      <c r="A366" s="1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 x14ac:dyDescent="0.25">
      <c r="A367" s="1"/>
      <c r="B367" s="14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 x14ac:dyDescent="0.25">
      <c r="A368" s="1"/>
      <c r="B368" s="14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 x14ac:dyDescent="0.25">
      <c r="A369" s="1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 x14ac:dyDescent="0.25">
      <c r="A370" s="1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 x14ac:dyDescent="0.25">
      <c r="A371" s="1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 x14ac:dyDescent="0.25">
      <c r="A372" s="1"/>
      <c r="B372" s="14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 x14ac:dyDescent="0.25">
      <c r="A373" s="1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 x14ac:dyDescent="0.25">
      <c r="A374" s="1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 x14ac:dyDescent="0.25">
      <c r="A375" s="1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 x14ac:dyDescent="0.25">
      <c r="A376" s="1"/>
      <c r="B376" s="14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 x14ac:dyDescent="0.25">
      <c r="A377" s="1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 x14ac:dyDescent="0.25">
      <c r="A378" s="1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 x14ac:dyDescent="0.25">
      <c r="A379" s="1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 x14ac:dyDescent="0.25">
      <c r="A380" s="1"/>
      <c r="B380" s="14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 x14ac:dyDescent="0.25">
      <c r="A381" s="1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 x14ac:dyDescent="0.25">
      <c r="A382" s="1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 x14ac:dyDescent="0.25">
      <c r="A383" s="1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 x14ac:dyDescent="0.25">
      <c r="A384" s="1"/>
      <c r="B384" s="14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 x14ac:dyDescent="0.25">
      <c r="A385" s="1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 x14ac:dyDescent="0.25">
      <c r="A386" s="1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 x14ac:dyDescent="0.25">
      <c r="A387" s="1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 x14ac:dyDescent="0.25">
      <c r="A388" s="1"/>
      <c r="B388" s="14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 x14ac:dyDescent="0.25">
      <c r="A389" s="1"/>
      <c r="B389" s="1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 x14ac:dyDescent="0.25">
      <c r="A390" s="1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 x14ac:dyDescent="0.25">
      <c r="A391" s="1"/>
      <c r="B391" s="1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 x14ac:dyDescent="0.25">
      <c r="A392" s="1"/>
      <c r="B392" s="14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 x14ac:dyDescent="0.25">
      <c r="A393" s="1"/>
      <c r="B393" s="14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 x14ac:dyDescent="0.25">
      <c r="A394" s="1"/>
      <c r="B394" s="14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 x14ac:dyDescent="0.25">
      <c r="A395" s="1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autoFilter ref="B4:AB204" xr:uid="{F4E007C6-8529-4F28-B999-BA9B2BC67A0E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Investor Cashflow -Par</vt:lpstr>
      <vt:lpstr>Investor Futureoutflow -Par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Satprem Mohantty</dc:creator>
  <cp:lastModifiedBy>Satprem Mohantty</cp:lastModifiedBy>
  <dcterms:created xsi:type="dcterms:W3CDTF">2025-11-24T13:08:50Z</dcterms:created>
  <dcterms:modified xsi:type="dcterms:W3CDTF">2026-05-18T08:11:11Z</dcterms:modified>
</cp:coreProperties>
</file>