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vmlDrawing2.vml" ContentType="application/vnd.openxmlformats-officedocument.vmlDrawing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How to use" sheetId="1" state="visible" r:id="rId3"/>
    <sheet name="Dashboard" sheetId="2" state="visible" r:id="rId4"/>
    <sheet name="CE Log" sheetId="3" state="visible" r:id="rId5"/>
    <sheet name="Worked Example" sheetId="4" state="visible" r:id="rId6"/>
    <sheet name="Guidance" sheetId="5" state="visible" r:id="rId7"/>
  </sheets>
  <definedNames>
    <definedName function="false" hidden="true" localSheetId="2" name="_xlnm._FilterDatabase" vbProcedure="false">'CE Log'!$A$7:$AB$107</definedName>
    <definedName function="false" hidden="true" localSheetId="3" name="_xlnm._FilterDatabase" vbProcedure="false">'Worked Example'!$A$7:$AB$107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Gather</author>
  </authors>
  <commentList>
    <comment ref="B6" authorId="0">
      <text>
        <r>
          <rPr>
            <sz val="10"/>
            <rFont val="Arial"/>
            <family val="2"/>
          </rPr>
          <t xml:space="preserve">Change contract type as required. Default shown for NEC-friendly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2</xdr:col>
                <xdr:colOff>1</xdr:colOff>
                <xdr:row>2</xdr:row>
                <xdr:rowOff>2</xdr:rowOff>
              </xdr:to>
            </anchor>
          </commentPr>
        </mc:Choice>
        <mc:Fallback/>
      </mc:AlternateContent>
    </comment>
    <comment ref="F8" authorId="0">
      <text>
        <r>
          <rPr>
            <sz val="10"/>
            <rFont val="Arial"/>
            <family val="2"/>
          </rPr>
          <t xml:space="preserve">Use your project contract and internal process. This template is a practical tracker, not legal advice.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20</xdr:rowOff>
              </xdr:from>
              <xdr:to>
                <xdr:col>2</xdr:col>
                <xdr:colOff>1</xdr:colOff>
                <xdr:row>2</xdr:row>
                <xdr:rowOff>20</xdr:rowOff>
              </xdr:to>
            </anchor>
          </commentPr>
        </mc:Choice>
        <mc:Fallback/>
      </mc:AlternateContent>
    </comment>
  </commentList>
</comments>
</file>

<file path=xl/comments4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Gather</author>
  </authors>
  <commentList>
    <comment ref="B6" authorId="0">
      <text>
        <r>
          <rPr>
            <sz val="10"/>
            <rFont val="Arial"/>
            <family val="2"/>
          </rPr>
          <t xml:space="preserve">Change contract type as required. Default shown for NEC-friendly use.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20</xdr:rowOff>
              </xdr:from>
              <xdr:to>
                <xdr:col>2</xdr:col>
                <xdr:colOff>1</xdr:colOff>
                <xdr:row>2</xdr:row>
                <xdr:rowOff>20</xdr:rowOff>
              </xdr:to>
            </anchor>
          </commentPr>
        </mc:Choice>
        <mc:Fallback/>
      </mc:AlternateContent>
    </comment>
    <comment ref="F8" authorId="0">
      <text>
        <r>
          <rPr>
            <sz val="10"/>
            <rFont val="Arial"/>
            <family val="2"/>
          </rPr>
          <t xml:space="preserve">Use your project contract and internal process. This template is a practical tracker, not legal advice.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12</xdr:rowOff>
              </xdr:from>
              <xdr:to>
                <xdr:col>2</xdr:col>
                <xdr:colOff>1</xdr:colOff>
                <xdr:row>5</xdr:row>
                <xdr:rowOff>13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<sst xmlns="http://schemas.openxmlformats.org/spreadsheetml/2006/main" count="324" uniqueCount="226">
  <si>
    <t xml:space="preserve">Gather | NEC Compensation Event Log Template</t>
  </si>
  <si>
    <t xml:space="preserve">Track compensation events from notification to assessment, with ageing, value, time impact and evidence readiness.</t>
  </si>
  <si>
    <t xml:space="preserve">What this template is for</t>
  </si>
  <si>
    <t xml:space="preserve">1. Log every compensation event early</t>
  </si>
  <si>
    <t xml:space="preserve">Capture the trigger, notification date, owner and status before it disappears into email fog.</t>
  </si>
  <si>
    <t xml:space="preserve">2. Keep quotations and assessments visible</t>
  </si>
  <si>
    <t xml:space="preserve">Track submitted value, accepted value, time impact and whether the quotation is due or overdue.</t>
  </si>
  <si>
    <t xml:space="preserve">3. Keep evidence claim-ready</t>
  </si>
  <si>
    <t xml:space="preserve">Link each event to diary entries, instructions, photos, drawings, weather records, programmes and cost records.</t>
  </si>
  <si>
    <t xml:space="preserve">4. Use the dashboard in weekly commercial reviews</t>
  </si>
  <si>
    <t xml:space="preserve">The dashboard rolls up open events, overdue actions, disputed value and time impact automatically.</t>
  </si>
  <si>
    <t xml:space="preserve">Colour key</t>
  </si>
  <si>
    <t xml:space="preserve">Yellow fill</t>
  </si>
  <si>
    <t xml:space="preserve">User input cells</t>
  </si>
  <si>
    <t xml:space="preserve">Grey fill</t>
  </si>
  <si>
    <t xml:space="preserve">Formula / calculated cells</t>
  </si>
  <si>
    <t xml:space="preserve">Red flag</t>
  </si>
  <si>
    <t xml:space="preserve">Overdue, rejected or negative variance</t>
  </si>
  <si>
    <t xml:space="preserve">Green flag</t>
  </si>
  <si>
    <t xml:space="preserve">Accepted, submitted or resolved</t>
  </si>
  <si>
    <t xml:space="preserve">Gather CTA</t>
  </si>
  <si>
    <t xml:space="preserve">Free template by Gather — gatherinsights.com. Want site diaries, evidence and commercial records connected automatically? Book a demo: https://www.gatherinsights.com/en/book-a-demo</t>
  </si>
  <si>
    <t xml:space="preserve">Gather | Compensation Event Dashboard</t>
  </si>
  <si>
    <t xml:space="preserve">Live summary from the CE Log sheet. Use this in weekly commercial reviews.</t>
  </si>
  <si>
    <t xml:space="preserve">Project snapshot</t>
  </si>
  <si>
    <t xml:space="preserve">Key metrics</t>
  </si>
  <si>
    <t xml:space="preserve">Project</t>
  </si>
  <si>
    <t xml:space="preserve">Total CEs</t>
  </si>
  <si>
    <t xml:space="preserve">Accepted value</t>
  </si>
  <si>
    <t xml:space="preserve">Contract</t>
  </si>
  <si>
    <t xml:space="preserve">Open / active</t>
  </si>
  <si>
    <t xml:space="preserve">Disputed / unagreed value</t>
  </si>
  <si>
    <t xml:space="preserve">Data Date</t>
  </si>
  <si>
    <t xml:space="preserve">Overdue actions</t>
  </si>
  <si>
    <t xml:space="preserve">Net value variance</t>
  </si>
  <si>
    <t xml:space="preserve">Commercial Period</t>
  </si>
  <si>
    <t xml:space="preserve">High/Critical risk</t>
  </si>
  <si>
    <t xml:space="preserve">Total time impact days</t>
  </si>
  <si>
    <t xml:space="preserve">Submitted value</t>
  </si>
  <si>
    <t xml:space="preserve">Status summary</t>
  </si>
  <si>
    <t xml:space="preserve">Risk summary</t>
  </si>
  <si>
    <t xml:space="preserve">Status</t>
  </si>
  <si>
    <t xml:space="preserve">Count</t>
  </si>
  <si>
    <t xml:space="preserve">Submitted £</t>
  </si>
  <si>
    <t xml:space="preserve">Accepted £</t>
  </si>
  <si>
    <t xml:space="preserve">Risk</t>
  </si>
  <si>
    <t xml:space="preserve">Open value £</t>
  </si>
  <si>
    <t xml:space="preserve">New</t>
  </si>
  <si>
    <t xml:space="preserve">Low</t>
  </si>
  <si>
    <t xml:space="preserve">Notified</t>
  </si>
  <si>
    <t xml:space="preserve">Medium</t>
  </si>
  <si>
    <t xml:space="preserve">Quotation due</t>
  </si>
  <si>
    <t xml:space="preserve">High</t>
  </si>
  <si>
    <t xml:space="preserve">Submitted</t>
  </si>
  <si>
    <t xml:space="preserve">Critical</t>
  </si>
  <si>
    <t xml:space="preserve">Assessed</t>
  </si>
  <si>
    <t xml:space="preserve">Accepted</t>
  </si>
  <si>
    <t xml:space="preserve">Rejected</t>
  </si>
  <si>
    <t xml:space="preserve">Disputed</t>
  </si>
  <si>
    <t xml:space="preserve">Closed</t>
  </si>
  <si>
    <t xml:space="preserve">Gather | NEC Compensation Event Log</t>
  </si>
  <si>
    <t xml:space="preserve">Blank log: enter events, due dates, values and evidence. Formula cells are protected; input cells are yellow.</t>
  </si>
  <si>
    <t xml:space="preserve">Project details</t>
  </si>
  <si>
    <t xml:space="preserve">Reviewed by</t>
  </si>
  <si>
    <t xml:space="preserve">NEC4 ECC</t>
  </si>
  <si>
    <t xml:space="preserve">Commercial period</t>
  </si>
  <si>
    <t xml:space="preserve">Client</t>
  </si>
  <si>
    <t xml:space="preserve">Notes</t>
  </si>
  <si>
    <t xml:space="preserve">CE Ref</t>
  </si>
  <si>
    <t xml:space="preserve">Package / Area</t>
  </si>
  <si>
    <t xml:space="preserve">Trigger Date</t>
  </si>
  <si>
    <t xml:space="preserve">Notification Date</t>
  </si>
  <si>
    <t xml:space="preserve">Event Source</t>
  </si>
  <si>
    <t xml:space="preserve">Clause / Reason</t>
  </si>
  <si>
    <t xml:space="preserve">Short Description</t>
  </si>
  <si>
    <t xml:space="preserve">Owner</t>
  </si>
  <si>
    <t xml:space="preserve">Quote Due Date</t>
  </si>
  <si>
    <t xml:space="preserve">Assessment Due Date</t>
  </si>
  <si>
    <t xml:space="preserve">Days Open</t>
  </si>
  <si>
    <t xml:space="preserve">Days to Quote Due</t>
  </si>
  <si>
    <t xml:space="preserve">Submitted?</t>
  </si>
  <si>
    <t xml:space="preserve">Submitted Value (£)</t>
  </si>
  <si>
    <t xml:space="preserve">Accepted Value (£)</t>
  </si>
  <si>
    <t xml:space="preserve">Variance (£)</t>
  </si>
  <si>
    <t xml:space="preserve">Time Impact (days)</t>
  </si>
  <si>
    <t xml:space="preserve">Programme Impact</t>
  </si>
  <si>
    <t xml:space="preserve">Evidence Status</t>
  </si>
  <si>
    <t xml:space="preserve">Evidence Link / Ref</t>
  </si>
  <si>
    <t xml:space="preserve">Linked Diary Ref</t>
  </si>
  <si>
    <t xml:space="preserve">Risk Rating</t>
  </si>
  <si>
    <t xml:space="preserve">Next Action</t>
  </si>
  <si>
    <t xml:space="preserve">Action Owner</t>
  </si>
  <si>
    <t xml:space="preserve">Action Due</t>
  </si>
  <si>
    <t xml:space="preserve">Action Overdue?</t>
  </si>
  <si>
    <t xml:space="preserve">Gather | NEC Compensation Event Log — Worked Example</t>
  </si>
  <si>
    <t xml:space="preserve">Example data shows open, disputed and accepted events so the dashboard and flags have something to chew on.</t>
  </si>
  <si>
    <t xml:space="preserve">Riverside Apartments Phase 2</t>
  </si>
  <si>
    <t xml:space="preserve">Commercial Manager</t>
  </si>
  <si>
    <t xml:space="preserve">NEC4 ECC Option C</t>
  </si>
  <si>
    <t xml:space="preserve">July 2026</t>
  </si>
  <si>
    <t xml:space="preserve">Example only — replace with your project details.</t>
  </si>
  <si>
    <t xml:space="preserve">CE-001</t>
  </si>
  <si>
    <t xml:space="preserve">Groundworks</t>
  </si>
  <si>
    <t xml:space="preserve">Site condition</t>
  </si>
  <si>
    <t xml:space="preserve">Unexpected obstruction</t>
  </si>
  <si>
    <t xml:space="preserve">Concrete obstruction found during reduced level dig</t>
  </si>
  <si>
    <t xml:space="preserve">J. Patel</t>
  </si>
  <si>
    <t xml:space="preserve">Yes</t>
  </si>
  <si>
    <t xml:space="preserve">Minor delay absorbed by resequence</t>
  </si>
  <si>
    <t xml:space="preserve">Diary 2026-05-03 / Photos GW-14</t>
  </si>
  <si>
    <t xml:space="preserve">SD-042</t>
  </si>
  <si>
    <t xml:space="preserve">File final assessment</t>
  </si>
  <si>
    <t xml:space="preserve">Accepted below submitted value.</t>
  </si>
  <si>
    <t xml:space="preserve">CE-002</t>
  </si>
  <si>
    <t xml:space="preserve">Envelope</t>
  </si>
  <si>
    <t xml:space="preserve">Design change</t>
  </si>
  <si>
    <t xml:space="preserve">Drawing revision</t>
  </si>
  <si>
    <t xml:space="preserve">Curtain wall bracket redesign</t>
  </si>
  <si>
    <t xml:space="preserve">A. Morgan</t>
  </si>
  <si>
    <t xml:space="preserve">Potential critical path impact</t>
  </si>
  <si>
    <t xml:space="preserve">Partial</t>
  </si>
  <si>
    <t xml:space="preserve">RFI-118 / Rev C drawings</t>
  </si>
  <si>
    <t xml:space="preserve">SD-057</t>
  </si>
  <si>
    <t xml:space="preserve">Chase PM assessment</t>
  </si>
  <si>
    <t xml:space="preserve">Assessment overdue.</t>
  </si>
  <si>
    <t xml:space="preserve">CE-003</t>
  </si>
  <si>
    <t xml:space="preserve">M&amp;E</t>
  </si>
  <si>
    <t xml:space="preserve">Client change</t>
  </si>
  <si>
    <t xml:space="preserve">Additional scope</t>
  </si>
  <si>
    <t xml:space="preserve">Extra containment to retail unit</t>
  </si>
  <si>
    <t xml:space="preserve">S. Ahmed</t>
  </si>
  <si>
    <t xml:space="preserve">No</t>
  </si>
  <si>
    <t xml:space="preserve">No programme impact expected</t>
  </si>
  <si>
    <t xml:space="preserve">Instruction PMI-027</t>
  </si>
  <si>
    <t xml:space="preserve">SD-068</t>
  </si>
  <si>
    <t xml:space="preserve">Prepare quotation</t>
  </si>
  <si>
    <t xml:space="preserve">Need subcontractor quote.</t>
  </si>
  <si>
    <t xml:space="preserve">CE-004</t>
  </si>
  <si>
    <t xml:space="preserve">External works</t>
  </si>
  <si>
    <t xml:space="preserve">Weather</t>
  </si>
  <si>
    <t xml:space="preserve">Exceptional weather</t>
  </si>
  <si>
    <t xml:space="preserve">Flooding affected drainage trench works</t>
  </si>
  <si>
    <t xml:space="preserve">L. Evans</t>
  </si>
  <si>
    <t xml:space="preserve">Float nearly exhausted</t>
  </si>
  <si>
    <t xml:space="preserve">Ready</t>
  </si>
  <si>
    <t xml:space="preserve">Weather log / photos EXT-22</t>
  </si>
  <si>
    <t xml:space="preserve">SD-075</t>
  </si>
  <si>
    <t xml:space="preserve">Agree entitlement position</t>
  </si>
  <si>
    <t xml:space="preserve">PM queried weather threshold.</t>
  </si>
  <si>
    <t xml:space="preserve">CE-005</t>
  </si>
  <si>
    <t xml:space="preserve">Fit-out</t>
  </si>
  <si>
    <t xml:space="preserve">Access</t>
  </si>
  <si>
    <t xml:space="preserve">Late access</t>
  </si>
  <si>
    <t xml:space="preserve">Level 4 access delayed by preceding trade</t>
  </si>
  <si>
    <t xml:space="preserve">M. Brown</t>
  </si>
  <si>
    <t xml:space="preserve">May affect handover sequence</t>
  </si>
  <si>
    <t xml:space="preserve">Missing</t>
  </si>
  <si>
    <t xml:space="preserve">Diary only</t>
  </si>
  <si>
    <t xml:space="preserve">SD-081</t>
  </si>
  <si>
    <t xml:space="preserve">Collect photos and programme extract</t>
  </si>
  <si>
    <t xml:space="preserve">Evidence gap.</t>
  </si>
  <si>
    <t xml:space="preserve">CE-006</t>
  </si>
  <si>
    <t xml:space="preserve">Substructure</t>
  </si>
  <si>
    <t xml:space="preserve">Instruction</t>
  </si>
  <si>
    <t xml:space="preserve">PM instruction</t>
  </si>
  <si>
    <t xml:space="preserve">Additional waterproofing detail</t>
  </si>
  <si>
    <t xml:space="preserve">No critical path impact</t>
  </si>
  <si>
    <t xml:space="preserve">PMI-034 / Waterproofing quote</t>
  </si>
  <si>
    <t xml:space="preserve">SD-090</t>
  </si>
  <si>
    <t xml:space="preserve">Review assessment</t>
  </si>
  <si>
    <t xml:space="preserve">Commercial review required.</t>
  </si>
  <si>
    <t xml:space="preserve">CE-007</t>
  </si>
  <si>
    <t xml:space="preserve">Roofing</t>
  </si>
  <si>
    <t xml:space="preserve">Specification change</t>
  </si>
  <si>
    <t xml:space="preserve">Roof insulation upgraded</t>
  </si>
  <si>
    <t xml:space="preserve">Possible procurement lead-time risk</t>
  </si>
  <si>
    <t xml:space="preserve">Drawing A-602 Rev D</t>
  </si>
  <si>
    <t xml:space="preserve">SD-096</t>
  </si>
  <si>
    <t xml:space="preserve">Confirm subcontractor cost</t>
  </si>
  <si>
    <t xml:space="preserve">CE-008</t>
  </si>
  <si>
    <t xml:space="preserve">Other</t>
  </si>
  <si>
    <t xml:space="preserve">Coordination issue</t>
  </si>
  <si>
    <t xml:space="preserve">Reroute ductwork around steel clash</t>
  </si>
  <si>
    <t xml:space="preserve">Potential night shift recovery</t>
  </si>
  <si>
    <t xml:space="preserve">BIM clash report / photos</t>
  </si>
  <si>
    <t xml:space="preserve">SD-101</t>
  </si>
  <si>
    <t xml:space="preserve">Prepare dispute note</t>
  </si>
  <si>
    <t xml:space="preserve">Rejected as contractor risk.</t>
  </si>
  <si>
    <t xml:space="preserve">CE-009</t>
  </si>
  <si>
    <t xml:space="preserve">Finishes</t>
  </si>
  <si>
    <t xml:space="preserve">Finish sample change</t>
  </si>
  <si>
    <t xml:space="preserve">Lobby floor finish changed</t>
  </si>
  <si>
    <t xml:space="preserve">No current programme impact</t>
  </si>
  <si>
    <t xml:space="preserve">Client email / sample board</t>
  </si>
  <si>
    <t xml:space="preserve">SD-106</t>
  </si>
  <si>
    <t xml:space="preserve">Price variation</t>
  </si>
  <si>
    <t xml:space="preserve">CE-010</t>
  </si>
  <si>
    <t xml:space="preserve">General</t>
  </si>
  <si>
    <t xml:space="preserve">Programme change</t>
  </si>
  <si>
    <t xml:space="preserve">Acceleration request</t>
  </si>
  <si>
    <t xml:space="preserve">Request to recover two weeks</t>
  </si>
  <si>
    <t xml:space="preserve">Acceleration proposed</t>
  </si>
  <si>
    <t xml:space="preserve">Programme rev P07 / labour plan</t>
  </si>
  <si>
    <t xml:space="preserve">SD-112</t>
  </si>
  <si>
    <t xml:space="preserve">Review acceleration quotation</t>
  </si>
  <si>
    <t xml:space="preserve">High commercial exposure.</t>
  </si>
  <si>
    <t xml:space="preserve">Gather | Guidance &amp; Interpretation</t>
  </si>
  <si>
    <t xml:space="preserve">Plain-English guide for using the log in commercial and project reviews.</t>
  </si>
  <si>
    <t xml:space="preserve">How to read the log</t>
  </si>
  <si>
    <t xml:space="preserve">Counts from notification date to the data date. Long-running open items are commercial drag. Chase them.</t>
  </si>
  <si>
    <t xml:space="preserve">Negative means the quote due date has passed. Red cells are not decorative; they are a cry for help.</t>
  </si>
  <si>
    <t xml:space="preserve">Submitted Value</t>
  </si>
  <si>
    <t xml:space="preserve">The amount submitted in the quotation or assessment.</t>
  </si>
  <si>
    <t xml:space="preserve">Accepted Value</t>
  </si>
  <si>
    <t xml:space="preserve">The agreed/assessed value. Difference to submitted value is shown as variance.</t>
  </si>
  <si>
    <t xml:space="preserve">Use Missing / Partial / Ready / Submitted to avoid discovering gaps only when the claim matters.</t>
  </si>
  <si>
    <t xml:space="preserve">Tie every event to site records, photos, instructions, weather, programme snapshots and labour/plant allocation records.</t>
  </si>
  <si>
    <t xml:space="preserve">Driven by Action Due and status. Accepted and Closed events are excluded.</t>
  </si>
  <si>
    <t xml:space="preserve">Suggested weekly review rhythm</t>
  </si>
  <si>
    <t xml:space="preserve">1. Sort by Action Overdue? and Days to Quote Due.</t>
  </si>
  <si>
    <t xml:space="preserve">2. Review High/Critical events before the nice, easy stuff.</t>
  </si>
  <si>
    <t xml:space="preserve">3. Check every Submitted, Disputed and Rejected item has evidence linked.</t>
  </si>
  <si>
    <t xml:space="preserve">4. Update accepted value and time impact after each assessment.</t>
  </si>
  <si>
    <t xml:space="preserve">5. Use the dashboard chart in the commercial meeting pack.</t>
  </si>
  <si>
    <t xml:space="preserve">CTA</t>
  </si>
  <si>
    <t xml:space="preserve">Free template by Gather — gatherinsights.com. Want diary evidence, allocation records and compensation events connected automatically? Book a demo: https://www.gatherinsights.com/en/book-a-demo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</si>
</sst>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\£#,##0;[RED]&quot;(£&quot;#,##0\);\-"/>
    <numFmt numFmtId="167" formatCode="dd\ mmm\ yy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Montserrat"/>
      <family val="0"/>
      <charset val="1"/>
    </font>
    <font>
      <i val="true"/>
      <sz val="10"/>
      <color rgb="FF1F2937"/>
      <name val="Calibri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color rgb="FF1F2937"/>
      <name val="Cambria"/>
      <family val="0"/>
      <charset val="1"/>
    </font>
    <font>
      <sz val="12"/>
      <color theme="10"/>
      <name val="Calibri"/>
      <family val="2"/>
      <charset val="1"/>
    </font>
    <font>
      <b val="true"/>
      <sz val="11"/>
      <name val="Cambria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sz val="11"/>
      <color rgb="FF2563EB"/>
      <name val="Cambria"/>
      <family val="0"/>
      <charset val="1"/>
    </font>
    <font>
      <sz val="11"/>
      <color rgb="FF000000"/>
      <name val="Cambria"/>
      <family val="0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F2937"/>
        <bgColor rgb="FF333300"/>
      </patternFill>
    </fill>
    <fill>
      <patternFill patternType="solid">
        <fgColor rgb="FFF3F4F6"/>
        <bgColor rgb="FFFFFFFF"/>
      </patternFill>
    </fill>
    <fill>
      <patternFill patternType="solid">
        <fgColor rgb="FFFFF4B8"/>
        <bgColor rgb="FFFCE4D6"/>
      </patternFill>
    </fill>
    <fill>
      <patternFill patternType="solid">
        <fgColor rgb="FFF4CCCC"/>
        <bgColor rgb="FFD9D9D9"/>
      </patternFill>
    </fill>
    <fill>
      <patternFill patternType="solid">
        <fgColor rgb="FFD9EAD3"/>
        <bgColor rgb="FFD9D9D9"/>
      </patternFill>
    </fill>
    <fill>
      <patternFill patternType="solid">
        <fgColor rgb="FFD1D5DB"/>
        <bgColor rgb="FFD9D9D9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medium">
        <color rgb="FF1F2937"/>
      </top>
      <bottom style="medium">
        <color rgb="FF1F2937"/>
      </bottom>
      <diagonal/>
    </border>
    <border diagonalUp="false" diagonalDown="false">
      <left/>
      <right/>
      <top/>
      <bottom style="thin">
        <color rgb="FFD9D9D9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9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0" fillId="3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7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4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4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13" fillId="4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14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3" fillId="4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14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3" fillId="4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4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3" fillId="4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8">
    <dxf>
      <font>
        <b val="1"/>
        <color rgb="FFC00000"/>
      </font>
      <fill>
        <patternFill>
          <bgColor rgb="FFF4CCCC"/>
        </patternFill>
      </fill>
    </dxf>
    <dxf>
      <font>
        <b val="1"/>
        <color rgb="FFC00000"/>
      </font>
      <fill>
        <patternFill>
          <bgColor rgb="FFFCE4D6"/>
        </patternFill>
      </fill>
    </dxf>
    <dxf>
      <fill>
        <patternFill patternType="solid">
          <fgColor rgb="FF1F2937"/>
          <bgColor rgb="FF000000"/>
        </patternFill>
      </fill>
    </dxf>
    <dxf>
      <fill>
        <patternFill patternType="solid">
          <fgColor rgb="FFFFF4B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563EB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3F4F6"/>
          <bgColor rgb="FF000000"/>
        </patternFill>
      </fill>
    </dxf>
    <dxf>
      <font>
        <color rgb="FFC00000"/>
      </font>
      <fill>
        <patternFill>
          <bgColor rgb="FFF4CCCC"/>
        </patternFill>
      </fill>
    </dxf>
    <dxf>
      <font>
        <color rgb="FF008000"/>
      </font>
      <fill>
        <patternFill>
          <bgColor rgb="FFD9EAD3"/>
        </patternFill>
      </fill>
    </dxf>
    <dxf>
      <fill>
        <patternFill>
          <bgColor rgb="FFD9EAD3"/>
        </patternFill>
      </fill>
    </dxf>
    <dxf>
      <fill>
        <patternFill>
          <bgColor rgb="FFF4CCCC"/>
        </patternFill>
      </fill>
    </dxf>
    <dxf>
      <fill>
        <patternFill>
          <bgColor rgb="FFFCE4D6"/>
        </patternFill>
      </fill>
    </dxf>
    <dxf>
      <fill>
        <patternFill patternType="solid">
          <fgColor rgb="FFD9EAD3"/>
          <bgColor rgb="FF000000"/>
        </patternFill>
      </fill>
    </dxf>
    <dxf>
      <fill>
        <patternFill patternType="solid">
          <fgColor rgb="FFF4CCCC"/>
          <bgColor rgb="FF000000"/>
        </patternFill>
      </fill>
    </dxf>
    <dxf>
      <fill>
        <patternFill patternType="solid">
          <fgColor rgb="FFC00000"/>
          <bgColor rgb="FF000000"/>
        </patternFill>
      </fill>
    </dxf>
    <dxf>
      <fill>
        <patternFill patternType="solid">
          <fgColor rgb="FFFCE4D6"/>
          <bgColor rgb="FF000000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C0504D"/>
      <rgbColor rgb="FFFFF4B8"/>
      <rgbColor rgb="FFF3F4F6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CE4D6"/>
      <rgbColor rgb="FF99CCFF"/>
      <rgbColor rgb="FFFF99CC"/>
      <rgbColor rgb="FFCC99FF"/>
      <rgbColor rgb="FFF4CCCC"/>
      <rgbColor rgb="FF2563EB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CEs by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Dashboard!B13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Dashboard!$A$14:$A$22</c:f>
              <c:strCache>
                <c:ptCount val="9"/>
                <c:pt idx="0">
                  <c:v>New</c:v>
                </c:pt>
                <c:pt idx="1">
                  <c:v>Notified</c:v>
                </c:pt>
                <c:pt idx="2">
                  <c:v>Quotation due</c:v>
                </c:pt>
                <c:pt idx="3">
                  <c:v>Submitted</c:v>
                </c:pt>
                <c:pt idx="4">
                  <c:v>Assessed</c:v>
                </c:pt>
                <c:pt idx="5">
                  <c:v>Accepted</c:v>
                </c:pt>
                <c:pt idx="6">
                  <c:v>Rejected</c:v>
                </c:pt>
                <c:pt idx="7">
                  <c:v>Disputed</c:v>
                </c:pt>
                <c:pt idx="8">
                  <c:v>Closed</c:v>
                </c:pt>
              </c:strCache>
            </c:strRef>
          </c:cat>
          <c:val>
            <c:numRef>
              <c:f>Dashboard!$B$14:$B$22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gapWidth val="150"/>
        <c:overlap val="0"/>
        <c:axId val="20120153"/>
        <c:axId val="4021807"/>
      </c:barChart>
      <c:catAx>
        <c:axId val="2012015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Status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021807"/>
        <c:crosses val="autoZero"/>
        <c:auto val="1"/>
        <c:lblAlgn val="ctr"/>
        <c:lblOffset val="100"/>
        <c:noMultiLvlLbl val="0"/>
      </c:catAx>
      <c:valAx>
        <c:axId val="402180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Count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2012015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Submitted vs accepted value by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Dashboard!C13</c:f>
              <c:strCache>
                <c:ptCount val="1"/>
                <c:pt idx="0">
                  <c:v>Submitted £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Dashboard!$A$14:$A$22</c:f>
              <c:strCache>
                <c:ptCount val="9"/>
                <c:pt idx="0">
                  <c:v>New</c:v>
                </c:pt>
                <c:pt idx="1">
                  <c:v>Notified</c:v>
                </c:pt>
                <c:pt idx="2">
                  <c:v>Quotation due</c:v>
                </c:pt>
                <c:pt idx="3">
                  <c:v>Submitted</c:v>
                </c:pt>
                <c:pt idx="4">
                  <c:v>Assessed</c:v>
                </c:pt>
                <c:pt idx="5">
                  <c:v>Accepted</c:v>
                </c:pt>
                <c:pt idx="6">
                  <c:v>Rejected</c:v>
                </c:pt>
                <c:pt idx="7">
                  <c:v>Disputed</c:v>
                </c:pt>
                <c:pt idx="8">
                  <c:v>Closed</c:v>
                </c:pt>
              </c:strCache>
            </c:strRef>
          </c:cat>
          <c:val>
            <c:numRef>
              <c:f>Dashboard!$C$14:$C$22</c:f>
              <c:numCache>
                <c:formatCode>\£#,##0;[RED]"(£"#,##0\);\-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Dashboard!D13</c:f>
              <c:strCache>
                <c:ptCount val="1"/>
                <c:pt idx="0">
                  <c:v>Accepted £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Dashboard!$A$14:$A$22</c:f>
              <c:strCache>
                <c:ptCount val="9"/>
                <c:pt idx="0">
                  <c:v>New</c:v>
                </c:pt>
                <c:pt idx="1">
                  <c:v>Notified</c:v>
                </c:pt>
                <c:pt idx="2">
                  <c:v>Quotation due</c:v>
                </c:pt>
                <c:pt idx="3">
                  <c:v>Submitted</c:v>
                </c:pt>
                <c:pt idx="4">
                  <c:v>Assessed</c:v>
                </c:pt>
                <c:pt idx="5">
                  <c:v>Accepted</c:v>
                </c:pt>
                <c:pt idx="6">
                  <c:v>Rejected</c:v>
                </c:pt>
                <c:pt idx="7">
                  <c:v>Disputed</c:v>
                </c:pt>
                <c:pt idx="8">
                  <c:v>Closed</c:v>
                </c:pt>
              </c:strCache>
            </c:strRef>
          </c:cat>
          <c:val>
            <c:numRef>
              <c:f>Dashboard!$D$14:$D$22</c:f>
              <c:numCache>
                <c:formatCode>\£#,##0;[RED]"(£"#,##0\);\-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gapWidth val="150"/>
        <c:overlap val="0"/>
        <c:axId val="18657748"/>
        <c:axId val="62002787"/>
      </c:barChart>
      <c:catAx>
        <c:axId val="186577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2002787"/>
        <c:crosses val="autoZero"/>
        <c:auto val="1"/>
        <c:lblAlgn val="ctr"/>
        <c:lblOffset val="100"/>
        <c:noMultiLvlLbl val="0"/>
      </c:catAx>
      <c:valAx>
        <c:axId val="6200278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£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£#,##0;[RED]&quot;(£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865774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9</xdr:row>
      <xdr:rowOff>42120</xdr:rowOff>
    </xdr:from>
    <xdr:to>
      <xdr:col>14</xdr:col>
      <xdr:colOff>10440</xdr:colOff>
      <xdr:row>22</xdr:row>
      <xdr:rowOff>85320</xdr:rowOff>
    </xdr:to>
    <xdr:graphicFrame>
      <xdr:nvGraphicFramePr>
        <xdr:cNvPr id="0" name="Chart 1"/>
        <xdr:cNvGraphicFramePr/>
      </xdr:nvGraphicFramePr>
      <xdr:xfrm>
        <a:off x="11418480" y="2467080"/>
        <a:ext cx="503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25</xdr:row>
      <xdr:rowOff>41760</xdr:rowOff>
    </xdr:from>
    <xdr:to>
      <xdr:col>14</xdr:col>
      <xdr:colOff>10440</xdr:colOff>
      <xdr:row>38</xdr:row>
      <xdr:rowOff>84960</xdr:rowOff>
    </xdr:to>
    <xdr:graphicFrame>
      <xdr:nvGraphicFramePr>
        <xdr:cNvPr id="1" name="Chart 2"/>
        <xdr:cNvGraphicFramePr/>
      </xdr:nvGraphicFramePr>
      <xdr:xfrm>
        <a:off x="11418480" y="5514840"/>
        <a:ext cx="503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gatherinsights.com/en/book-a-demo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gatherinsights.com/en/book-a-dem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"/>
    <col collapsed="false" customWidth="true" hidden="false" outlineLevel="0" max="10" min="2" style="0" width="24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27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</row>
    <row r="4" customFormat="false" ht="15" hidden="false" customHeight="true" outlineLevel="0" collapsed="false">
      <c r="A4" s="3"/>
      <c r="B4" s="4" t="s">
        <v>2</v>
      </c>
      <c r="C4" s="4"/>
      <c r="D4" s="4"/>
      <c r="E4" s="4"/>
      <c r="F4" s="4"/>
      <c r="G4" s="4"/>
      <c r="H4" s="4"/>
      <c r="I4" s="4"/>
      <c r="J4" s="4"/>
    </row>
    <row r="5" customFormat="false" ht="15" hidden="false" customHeight="true" outlineLevel="0" collapsed="false">
      <c r="A5" s="3"/>
      <c r="B5" s="5" t="s">
        <v>3</v>
      </c>
      <c r="C5" s="5"/>
      <c r="D5" s="5"/>
      <c r="E5" s="6" t="s">
        <v>4</v>
      </c>
      <c r="F5" s="6"/>
      <c r="G5" s="6"/>
      <c r="H5" s="6"/>
      <c r="I5" s="6"/>
      <c r="J5" s="6"/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</row>
    <row r="7" customFormat="false" ht="15" hidden="false" customHeight="true" outlineLevel="0" collapsed="false">
      <c r="A7" s="3"/>
      <c r="B7" s="5" t="s">
        <v>5</v>
      </c>
      <c r="C7" s="5"/>
      <c r="D7" s="5"/>
      <c r="E7" s="6" t="s">
        <v>6</v>
      </c>
      <c r="F7" s="6"/>
      <c r="G7" s="6"/>
      <c r="H7" s="6"/>
      <c r="I7" s="6"/>
      <c r="J7" s="6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</row>
    <row r="9" customFormat="false" ht="15" hidden="false" customHeight="true" outlineLevel="0" collapsed="false">
      <c r="A9" s="3"/>
      <c r="B9" s="5" t="s">
        <v>7</v>
      </c>
      <c r="C9" s="5"/>
      <c r="D9" s="5"/>
      <c r="E9" s="6" t="s">
        <v>8</v>
      </c>
      <c r="F9" s="6"/>
      <c r="G9" s="6"/>
      <c r="H9" s="6"/>
      <c r="I9" s="6"/>
      <c r="J9" s="6"/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customFormat="false" ht="15" hidden="false" customHeight="true" outlineLevel="0" collapsed="false">
      <c r="A11" s="3"/>
      <c r="B11" s="5" t="s">
        <v>9</v>
      </c>
      <c r="C11" s="5"/>
      <c r="D11" s="5"/>
      <c r="E11" s="6" t="s">
        <v>10</v>
      </c>
      <c r="F11" s="6"/>
      <c r="G11" s="6"/>
      <c r="H11" s="6"/>
      <c r="I11" s="6"/>
      <c r="J11" s="6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customFormat="false" ht="15" hidden="false" customHeight="true" outlineLevel="0" collapsed="false">
      <c r="A14" s="3"/>
      <c r="B14" s="4" t="s">
        <v>11</v>
      </c>
      <c r="C14" s="4"/>
      <c r="D14" s="4"/>
      <c r="E14" s="4"/>
      <c r="F14" s="4"/>
      <c r="G14" s="4"/>
      <c r="H14" s="4"/>
      <c r="I14" s="4"/>
      <c r="J14" s="4"/>
    </row>
    <row r="15" customFormat="false" ht="15" hidden="false" customHeight="false" outlineLevel="0" collapsed="false">
      <c r="A15" s="3"/>
      <c r="B15" s="7" t="s">
        <v>12</v>
      </c>
      <c r="C15" s="3" t="s">
        <v>13</v>
      </c>
      <c r="D15" s="3"/>
      <c r="E15" s="3"/>
      <c r="F15" s="3"/>
      <c r="G15" s="3"/>
      <c r="H15" s="3"/>
      <c r="I15" s="3"/>
      <c r="J15" s="3"/>
    </row>
    <row r="16" customFormat="false" ht="15" hidden="false" customHeight="false" outlineLevel="0" collapsed="false">
      <c r="A16" s="3"/>
      <c r="B16" s="8" t="s">
        <v>14</v>
      </c>
      <c r="C16" s="3" t="s">
        <v>15</v>
      </c>
      <c r="D16" s="3"/>
      <c r="E16" s="3"/>
      <c r="F16" s="3"/>
      <c r="G16" s="3"/>
      <c r="H16" s="3"/>
      <c r="I16" s="3"/>
      <c r="J16" s="3"/>
    </row>
    <row r="17" customFormat="false" ht="28.35" hidden="false" customHeight="false" outlineLevel="0" collapsed="false">
      <c r="A17" s="3"/>
      <c r="B17" s="9" t="s">
        <v>16</v>
      </c>
      <c r="C17" s="3" t="s">
        <v>17</v>
      </c>
      <c r="D17" s="3"/>
      <c r="E17" s="3"/>
      <c r="F17" s="3"/>
      <c r="G17" s="3"/>
      <c r="H17" s="3"/>
      <c r="I17" s="3"/>
      <c r="J17" s="3"/>
    </row>
    <row r="18" customFormat="false" ht="28.35" hidden="false" customHeight="false" outlineLevel="0" collapsed="false">
      <c r="A18" s="3"/>
      <c r="B18" s="10" t="s">
        <v>18</v>
      </c>
      <c r="C18" s="3" t="s">
        <v>19</v>
      </c>
      <c r="D18" s="3"/>
      <c r="E18" s="3"/>
      <c r="F18" s="3"/>
      <c r="G18" s="3"/>
      <c r="H18" s="3"/>
      <c r="I18" s="3"/>
      <c r="J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customFormat="false" ht="15" hidden="false" customHeight="true" outlineLevel="0" collapsed="false">
      <c r="A21" s="3"/>
      <c r="B21" s="4" t="s">
        <v>20</v>
      </c>
      <c r="C21" s="4"/>
      <c r="D21" s="4"/>
      <c r="E21" s="4"/>
      <c r="F21" s="4"/>
      <c r="G21" s="4"/>
      <c r="H21" s="4"/>
      <c r="I21" s="4"/>
      <c r="J21" s="4"/>
    </row>
    <row r="22" customFormat="false" ht="15" hidden="false" customHeight="true" outlineLevel="0" collapsed="false">
      <c r="A22" s="3"/>
      <c r="B22" s="11" t="s">
        <v>21</v>
      </c>
      <c r="C22" s="11"/>
      <c r="D22" s="11"/>
      <c r="E22" s="11"/>
      <c r="F22" s="11"/>
      <c r="G22" s="11"/>
      <c r="H22" s="11"/>
      <c r="I22" s="11"/>
      <c r="J22" s="11"/>
    </row>
    <row r="23" customFormat="false" ht="15" hidden="false" customHeight="false" outlineLevel="0" collapsed="false">
      <c r="A23" s="3"/>
      <c r="B23" s="11"/>
      <c r="C23" s="11"/>
      <c r="D23" s="11"/>
      <c r="E23" s="11"/>
      <c r="F23" s="11"/>
      <c r="G23" s="11"/>
      <c r="H23" s="11"/>
      <c r="I23" s="11"/>
      <c r="J23" s="11"/>
    </row>
  </sheetData>
  <mergeCells count="14">
    <mergeCell ref="A1:J1"/>
    <mergeCell ref="A2:J2"/>
    <mergeCell ref="B4:J4"/>
    <mergeCell ref="B5:D5"/>
    <mergeCell ref="E5:J5"/>
    <mergeCell ref="B7:D7"/>
    <mergeCell ref="E7:J7"/>
    <mergeCell ref="B9:D9"/>
    <mergeCell ref="E9:J9"/>
    <mergeCell ref="B11:D11"/>
    <mergeCell ref="E11:J11"/>
    <mergeCell ref="B14:J14"/>
    <mergeCell ref="B21:J21"/>
    <mergeCell ref="B22:J23"/>
  </mergeCells>
  <hyperlinks>
    <hyperlink ref="B22" r:id="rId1" display="Free template by Gather — gatherinsights.com. Want site diaries, evidence and commercial records connected automatically? Book a demo: https://www.gatherinsights.com/en/book-a-demo"/>
  </hyperlinks>
  <printOptions headings="false" gridLines="false" gridLinesSet="true" horizontalCentered="false" verticalCentered="false"/>
  <pageMargins left="0.25" right="0.25" top="0.5" bottom="0.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2"/>
    <col collapsed="false" customWidth="true" hidden="false" outlineLevel="0" max="4" min="2" style="0" width="16"/>
    <col collapsed="false" customWidth="true" hidden="false" outlineLevel="0" max="5" min="5" style="0" width="20"/>
    <col collapsed="false" customWidth="true" hidden="false" outlineLevel="0" max="12" min="6" style="0" width="18"/>
  </cols>
  <sheetData>
    <row r="1" customFormat="false" ht="31.5" hidden="false" customHeight="true" outlineLevel="0" collapsed="false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27.75" hidden="false" customHeight="true" outlineLevel="0" collapsed="false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15" hidden="false" customHeight="true" outlineLevel="0" collapsed="false">
      <c r="A4" s="4" t="s">
        <v>24</v>
      </c>
      <c r="B4" s="4"/>
      <c r="C4" s="4"/>
      <c r="D4" s="4"/>
      <c r="E4" s="3"/>
      <c r="F4" s="4" t="s">
        <v>25</v>
      </c>
      <c r="G4" s="4"/>
      <c r="H4" s="4"/>
      <c r="I4" s="4"/>
      <c r="J4" s="4"/>
      <c r="K4" s="4"/>
      <c r="L4" s="4"/>
    </row>
    <row r="5" customFormat="false" ht="15" hidden="false" customHeight="false" outlineLevel="0" collapsed="false">
      <c r="A5" s="12" t="s">
        <v>26</v>
      </c>
      <c r="B5" s="8" t="n">
        <f aca="false">'CE Log'!B5</f>
        <v>0</v>
      </c>
      <c r="C5" s="3"/>
      <c r="D5" s="3"/>
      <c r="E5" s="3"/>
      <c r="F5" s="12" t="s">
        <v>27</v>
      </c>
      <c r="G5" s="13" t="n">
        <f aca="false">COUNTA('CE Log'!A9:A107)</f>
        <v>0</v>
      </c>
      <c r="H5" s="3"/>
      <c r="I5" s="12" t="s">
        <v>28</v>
      </c>
      <c r="J5" s="14" t="n">
        <f aca="false">SUM('CE Log'!P9:P107)</f>
        <v>0</v>
      </c>
      <c r="K5" s="3"/>
      <c r="L5" s="3"/>
    </row>
    <row r="6" customFormat="false" ht="28.35" hidden="false" customHeight="false" outlineLevel="0" collapsed="false">
      <c r="A6" s="12" t="s">
        <v>29</v>
      </c>
      <c r="B6" s="8" t="str">
        <f aca="false">'CE Log'!B6</f>
        <v>NEC4 ECC</v>
      </c>
      <c r="C6" s="3"/>
      <c r="D6" s="3"/>
      <c r="E6" s="3"/>
      <c r="F6" s="12" t="s">
        <v>30</v>
      </c>
      <c r="G6" s="13" t="n">
        <f aca="false">COUNTIFS('CE Log'!I9:I107,"&lt;&gt;Closed",'CE Log'!I9:I107,"&lt;&gt;Accepted",'CE Log'!A9:A107,"&lt;&gt;")</f>
        <v>0</v>
      </c>
      <c r="H6" s="3"/>
      <c r="I6" s="12" t="s">
        <v>31</v>
      </c>
      <c r="J6" s="14" t="n">
        <f aca="false">SUMIF('CE Log'!I9:I107,"Disputed",'CE Log'!O9:O107)+SUMIF('CE Log'!I9:I107,"Rejected",'CE Log'!O9:O107)</f>
        <v>0</v>
      </c>
      <c r="K6" s="3"/>
      <c r="L6" s="3"/>
    </row>
    <row r="7" customFormat="false" ht="15" hidden="false" customHeight="false" outlineLevel="0" collapsed="false">
      <c r="A7" s="12" t="s">
        <v>32</v>
      </c>
      <c r="B7" s="15" t="n">
        <f aca="false">'CE Log'!B7</f>
        <v>0</v>
      </c>
      <c r="C7" s="3"/>
      <c r="D7" s="3"/>
      <c r="E7" s="3"/>
      <c r="F7" s="12" t="s">
        <v>33</v>
      </c>
      <c r="G7" s="13" t="n">
        <f aca="false">COUNTIF('CE Log'!AA9:AA107,"Overdue")</f>
        <v>0</v>
      </c>
      <c r="H7" s="3"/>
      <c r="I7" s="12" t="s">
        <v>34</v>
      </c>
      <c r="J7" s="14" t="n">
        <f aca="false">SUM('CE Log'!Q9:Q107)</f>
        <v>0</v>
      </c>
      <c r="K7" s="3"/>
      <c r="L7" s="3"/>
    </row>
    <row r="8" customFormat="false" ht="28.35" hidden="false" customHeight="false" outlineLevel="0" collapsed="false">
      <c r="A8" s="12" t="s">
        <v>35</v>
      </c>
      <c r="B8" s="8" t="n">
        <f aca="false">'CE Log'!E6</f>
        <v>0</v>
      </c>
      <c r="C8" s="3"/>
      <c r="D8" s="3"/>
      <c r="E8" s="3"/>
      <c r="F8" s="12" t="s">
        <v>36</v>
      </c>
      <c r="G8" s="13" t="n">
        <f aca="false">COUNTIF('CE Log'!W9:W107,"High")+COUNTIF('CE Log'!W9:W107,"Critical")</f>
        <v>0</v>
      </c>
      <c r="H8" s="3"/>
      <c r="I8" s="12" t="s">
        <v>37</v>
      </c>
      <c r="J8" s="13" t="n">
        <f aca="false">SUM('CE Log'!R9:R107)</f>
        <v>0</v>
      </c>
      <c r="K8" s="3"/>
      <c r="L8" s="3"/>
    </row>
    <row r="9" customFormat="false" ht="15" hidden="false" customHeight="false" outlineLevel="0" collapsed="false">
      <c r="A9" s="3"/>
      <c r="B9" s="3"/>
      <c r="C9" s="3"/>
      <c r="D9" s="3"/>
      <c r="E9" s="3"/>
      <c r="F9" s="12" t="s">
        <v>38</v>
      </c>
      <c r="G9" s="14" t="n">
        <f aca="false">SUM('CE Log'!O9:O107)</f>
        <v>0</v>
      </c>
      <c r="H9" s="3"/>
      <c r="I9" s="3"/>
      <c r="J9" s="3"/>
      <c r="K9" s="3"/>
      <c r="L9" s="3"/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customFormat="false" ht="15" hidden="false" customHeight="true" outlineLevel="0" collapsed="false">
      <c r="A12" s="4" t="s">
        <v>39</v>
      </c>
      <c r="B12" s="4"/>
      <c r="C12" s="4"/>
      <c r="D12" s="4"/>
      <c r="E12" s="3"/>
      <c r="F12" s="4" t="s">
        <v>40</v>
      </c>
      <c r="G12" s="4"/>
      <c r="H12" s="4"/>
      <c r="I12" s="3"/>
      <c r="J12" s="3"/>
      <c r="K12" s="3"/>
      <c r="L12" s="3"/>
    </row>
    <row r="13" customFormat="false" ht="15" hidden="false" customHeight="false" outlineLevel="0" collapsed="false">
      <c r="A13" s="16" t="s">
        <v>41</v>
      </c>
      <c r="B13" s="16" t="s">
        <v>42</v>
      </c>
      <c r="C13" s="16" t="s">
        <v>43</v>
      </c>
      <c r="D13" s="16" t="s">
        <v>44</v>
      </c>
      <c r="E13" s="3"/>
      <c r="F13" s="16" t="s">
        <v>45</v>
      </c>
      <c r="G13" s="16" t="s">
        <v>42</v>
      </c>
      <c r="H13" s="16" t="s">
        <v>46</v>
      </c>
      <c r="I13" s="3"/>
      <c r="J13" s="3"/>
      <c r="K13" s="3"/>
      <c r="L13" s="3"/>
    </row>
    <row r="14" customFormat="false" ht="15" hidden="false" customHeight="false" outlineLevel="0" collapsed="false">
      <c r="A14" s="3" t="s">
        <v>47</v>
      </c>
      <c r="B14" s="3" t="n">
        <f aca="false">COUNTIF('CE Log'!I9:I107,A14)</f>
        <v>0</v>
      </c>
      <c r="C14" s="17" t="n">
        <f aca="false">SUMIF('CE Log'!I9:I107,A14,'CE Log'!O9:O107)</f>
        <v>0</v>
      </c>
      <c r="D14" s="17" t="n">
        <f aca="false">SUMIF('CE Log'!I9:I107,A14,'CE Log'!P9:P107)</f>
        <v>0</v>
      </c>
      <c r="E14" s="3"/>
      <c r="F14" s="3" t="s">
        <v>48</v>
      </c>
      <c r="G14" s="3" t="n">
        <f aca="false">COUNTIF('CE Log'!W9:W107,F14)</f>
        <v>0</v>
      </c>
      <c r="H14" s="17" t="n">
        <f aca="false">SUMIF('CE Log'!W9:W107,F14,'CE Log'!O9:O107)</f>
        <v>0</v>
      </c>
      <c r="I14" s="3"/>
      <c r="J14" s="3"/>
      <c r="K14" s="3"/>
      <c r="L14" s="3"/>
    </row>
    <row r="15" customFormat="false" ht="15" hidden="false" customHeight="false" outlineLevel="0" collapsed="false">
      <c r="A15" s="3" t="s">
        <v>49</v>
      </c>
      <c r="B15" s="3" t="n">
        <f aca="false">COUNTIF('CE Log'!I9:I107,A15)</f>
        <v>0</v>
      </c>
      <c r="C15" s="17" t="n">
        <f aca="false">SUMIF('CE Log'!I9:I107,A15,'CE Log'!O9:O107)</f>
        <v>0</v>
      </c>
      <c r="D15" s="17" t="n">
        <f aca="false">SUMIF('CE Log'!I9:I107,A15,'CE Log'!P9:P107)</f>
        <v>0</v>
      </c>
      <c r="E15" s="3"/>
      <c r="F15" s="3" t="s">
        <v>50</v>
      </c>
      <c r="G15" s="3" t="n">
        <f aca="false">COUNTIF('CE Log'!W9:W107,F15)</f>
        <v>0</v>
      </c>
      <c r="H15" s="17" t="n">
        <f aca="false">SUMIF('CE Log'!W9:W107,F15,'CE Log'!O9:O107)</f>
        <v>0</v>
      </c>
      <c r="I15" s="3"/>
      <c r="J15" s="3"/>
      <c r="K15" s="3"/>
      <c r="L15" s="3"/>
    </row>
    <row r="16" customFormat="false" ht="15" hidden="false" customHeight="false" outlineLevel="0" collapsed="false">
      <c r="A16" s="3" t="s">
        <v>51</v>
      </c>
      <c r="B16" s="3" t="n">
        <f aca="false">COUNTIF('CE Log'!I9:I107,A16)</f>
        <v>0</v>
      </c>
      <c r="C16" s="17" t="n">
        <f aca="false">SUMIF('CE Log'!I9:I107,A16,'CE Log'!O9:O107)</f>
        <v>0</v>
      </c>
      <c r="D16" s="17" t="n">
        <f aca="false">SUMIF('CE Log'!I9:I107,A16,'CE Log'!P9:P107)</f>
        <v>0</v>
      </c>
      <c r="E16" s="3"/>
      <c r="F16" s="3" t="s">
        <v>52</v>
      </c>
      <c r="G16" s="3" t="n">
        <f aca="false">COUNTIF('CE Log'!W9:W107,F16)</f>
        <v>0</v>
      </c>
      <c r="H16" s="17" t="n">
        <f aca="false">SUMIF('CE Log'!W9:W107,F16,'CE Log'!O9:O107)</f>
        <v>0</v>
      </c>
      <c r="I16" s="3"/>
      <c r="J16" s="3"/>
      <c r="K16" s="3"/>
      <c r="L16" s="3"/>
    </row>
    <row r="17" customFormat="false" ht="15" hidden="false" customHeight="false" outlineLevel="0" collapsed="false">
      <c r="A17" s="3" t="s">
        <v>53</v>
      </c>
      <c r="B17" s="3" t="n">
        <f aca="false">COUNTIF('CE Log'!I9:I107,A17)</f>
        <v>0</v>
      </c>
      <c r="C17" s="17" t="n">
        <f aca="false">SUMIF('CE Log'!I9:I107,A17,'CE Log'!O9:O107)</f>
        <v>0</v>
      </c>
      <c r="D17" s="17" t="n">
        <f aca="false">SUMIF('CE Log'!I9:I107,A17,'CE Log'!P9:P107)</f>
        <v>0</v>
      </c>
      <c r="E17" s="3"/>
      <c r="F17" s="3" t="s">
        <v>54</v>
      </c>
      <c r="G17" s="3" t="n">
        <f aca="false">COUNTIF('CE Log'!W9:W107,F17)</f>
        <v>0</v>
      </c>
      <c r="H17" s="17" t="n">
        <f aca="false">SUMIF('CE Log'!W9:W107,F17,'CE Log'!O9:O107)</f>
        <v>0</v>
      </c>
      <c r="I17" s="3"/>
      <c r="J17" s="3"/>
      <c r="K17" s="3"/>
      <c r="L17" s="3"/>
    </row>
    <row r="18" customFormat="false" ht="15" hidden="false" customHeight="false" outlineLevel="0" collapsed="false">
      <c r="A18" s="3" t="s">
        <v>55</v>
      </c>
      <c r="B18" s="3" t="n">
        <f aca="false">COUNTIF('CE Log'!I9:I107,A18)</f>
        <v>0</v>
      </c>
      <c r="C18" s="17" t="n">
        <f aca="false">SUMIF('CE Log'!I9:I107,A18,'CE Log'!O9:O107)</f>
        <v>0</v>
      </c>
      <c r="D18" s="17" t="n">
        <f aca="false">SUMIF('CE Log'!I9:I107,A18,'CE Log'!P9:P107)</f>
        <v>0</v>
      </c>
      <c r="E18" s="3"/>
      <c r="F18" s="3"/>
      <c r="G18" s="3"/>
      <c r="H18" s="3"/>
      <c r="I18" s="3"/>
      <c r="J18" s="3"/>
      <c r="K18" s="3"/>
      <c r="L18" s="3"/>
    </row>
    <row r="19" customFormat="false" ht="15" hidden="false" customHeight="false" outlineLevel="0" collapsed="false">
      <c r="A19" s="3" t="s">
        <v>56</v>
      </c>
      <c r="B19" s="3" t="n">
        <f aca="false">COUNTIF('CE Log'!I9:I107,A19)</f>
        <v>0</v>
      </c>
      <c r="C19" s="17" t="n">
        <f aca="false">SUMIF('CE Log'!I9:I107,A19,'CE Log'!O9:O107)</f>
        <v>0</v>
      </c>
      <c r="D19" s="17" t="n">
        <f aca="false">SUMIF('CE Log'!I9:I107,A19,'CE Log'!P9:P107)</f>
        <v>0</v>
      </c>
      <c r="E19" s="3"/>
      <c r="F19" s="3"/>
      <c r="G19" s="3"/>
      <c r="H19" s="3"/>
      <c r="I19" s="3"/>
      <c r="J19" s="3"/>
      <c r="K19" s="3"/>
      <c r="L19" s="3"/>
    </row>
    <row r="20" customFormat="false" ht="15" hidden="false" customHeight="false" outlineLevel="0" collapsed="false">
      <c r="A20" s="3" t="s">
        <v>57</v>
      </c>
      <c r="B20" s="3" t="n">
        <f aca="false">COUNTIF('CE Log'!I9:I107,A20)</f>
        <v>0</v>
      </c>
      <c r="C20" s="17" t="n">
        <f aca="false">SUMIF('CE Log'!I9:I107,A20,'CE Log'!O9:O107)</f>
        <v>0</v>
      </c>
      <c r="D20" s="17" t="n">
        <f aca="false">SUMIF('CE Log'!I9:I107,A20,'CE Log'!P9:P107)</f>
        <v>0</v>
      </c>
      <c r="E20" s="3"/>
      <c r="F20" s="3"/>
      <c r="G20" s="3"/>
      <c r="H20" s="3"/>
      <c r="I20" s="3"/>
      <c r="J20" s="3"/>
      <c r="K20" s="3"/>
      <c r="L20" s="3"/>
    </row>
    <row r="21" customFormat="false" ht="15" hidden="false" customHeight="false" outlineLevel="0" collapsed="false">
      <c r="A21" s="3" t="s">
        <v>58</v>
      </c>
      <c r="B21" s="3" t="n">
        <f aca="false">COUNTIF('CE Log'!I9:I107,A21)</f>
        <v>0</v>
      </c>
      <c r="C21" s="17" t="n">
        <f aca="false">SUMIF('CE Log'!I9:I107,A21,'CE Log'!O9:O107)</f>
        <v>0</v>
      </c>
      <c r="D21" s="17" t="n">
        <f aca="false">SUMIF('CE Log'!I9:I107,A21,'CE Log'!P9:P107)</f>
        <v>0</v>
      </c>
      <c r="E21" s="3"/>
      <c r="F21" s="3"/>
      <c r="G21" s="3"/>
      <c r="H21" s="3"/>
      <c r="I21" s="3"/>
      <c r="J21" s="3"/>
      <c r="K21" s="3"/>
      <c r="L21" s="3"/>
    </row>
    <row r="22" customFormat="false" ht="15" hidden="false" customHeight="false" outlineLevel="0" collapsed="false">
      <c r="A22" s="3" t="s">
        <v>59</v>
      </c>
      <c r="B22" s="3" t="n">
        <f aca="false">COUNTIF('CE Log'!I9:I107,A22)</f>
        <v>0</v>
      </c>
      <c r="C22" s="17" t="n">
        <f aca="false">SUMIF('CE Log'!I9:I107,A22,'CE Log'!O9:O107)</f>
        <v>0</v>
      </c>
      <c r="D22" s="17" t="n">
        <f aca="false">SUMIF('CE Log'!I9:I107,A22,'CE Log'!P9:P107)</f>
        <v>0</v>
      </c>
      <c r="E22" s="3"/>
      <c r="F22" s="3"/>
      <c r="G22" s="3"/>
      <c r="H22" s="3"/>
      <c r="I22" s="3"/>
      <c r="J22" s="3"/>
      <c r="K22" s="3"/>
      <c r="L22" s="3"/>
    </row>
  </sheetData>
  <sheetProtection sheet="true"/>
  <mergeCells count="6">
    <mergeCell ref="A1:L1"/>
    <mergeCell ref="A2:L2"/>
    <mergeCell ref="A4:D4"/>
    <mergeCell ref="F4:L4"/>
    <mergeCell ref="A12:D12"/>
    <mergeCell ref="F12:H12"/>
  </mergeCells>
  <conditionalFormatting sqref="G7">
    <cfRule type="cellIs" priority="2" operator="greaterThan" aboveAverage="0" equalAverage="0" bottom="0" percent="0" rank="0" text="" dxfId="0">
      <formula>0</formula>
    </cfRule>
  </conditionalFormatting>
  <conditionalFormatting sqref="G8">
    <cfRule type="cellIs" priority="3" operator="greaterThan" aboveAverage="0" equalAverage="0" bottom="0" percent="0" rank="0" text="" dxfId="1">
      <formula>0</formula>
    </cfRule>
  </conditionalFormatting>
  <conditionalFormatting sqref="J8">
    <cfRule type="cellIs" priority="4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25" right="0.25" top="0.5" bottom="0.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B1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18"/>
    <col collapsed="false" customWidth="true" hidden="false" outlineLevel="0" max="7" min="7" style="0" width="32"/>
    <col collapsed="false" customWidth="true" hidden="false" outlineLevel="0" max="8" min="8" style="0" width="16"/>
    <col collapsed="false" customWidth="true" hidden="false" outlineLevel="0" max="9" min="9" style="0" width="15"/>
    <col collapsed="false" customWidth="true" hidden="false" outlineLevel="0" max="10" min="10" style="0" width="14"/>
    <col collapsed="false" customWidth="true" hidden="false" outlineLevel="0" max="11" min="11" style="0" width="16"/>
    <col collapsed="false" customWidth="true" hidden="false" outlineLevel="0" max="12" min="12" style="0" width="11"/>
    <col collapsed="false" customWidth="true" hidden="false" outlineLevel="0" max="13" min="13" style="0" width="16"/>
    <col collapsed="false" customWidth="true" hidden="false" outlineLevel="0" max="14" min="14" style="0" width="12"/>
    <col collapsed="false" customWidth="true" hidden="false" outlineLevel="0" max="16" min="15" style="0" width="16"/>
    <col collapsed="false" customWidth="true" hidden="false" outlineLevel="0" max="17" min="17" style="0" width="14"/>
    <col collapsed="false" customWidth="true" hidden="false" outlineLevel="0" max="18" min="18" style="0" width="16"/>
    <col collapsed="false" customWidth="true" hidden="false" outlineLevel="0" max="19" min="19" style="0" width="22"/>
    <col collapsed="false" customWidth="true" hidden="false" outlineLevel="0" max="20" min="20" style="0" width="16"/>
    <col collapsed="false" customWidth="true" hidden="false" outlineLevel="0" max="21" min="21" style="0" width="24"/>
    <col collapsed="false" customWidth="true" hidden="false" outlineLevel="0" max="22" min="22" style="0" width="16"/>
    <col collapsed="false" customWidth="true" hidden="false" outlineLevel="0" max="23" min="23" style="0" width="14"/>
    <col collapsed="false" customWidth="true" hidden="false" outlineLevel="0" max="24" min="24" style="0" width="26"/>
    <col collapsed="false" customWidth="true" hidden="false" outlineLevel="0" max="25" min="25" style="0" width="16"/>
    <col collapsed="false" customWidth="true" hidden="false" outlineLevel="0" max="26" min="26" style="0" width="13"/>
    <col collapsed="false" customWidth="true" hidden="false" outlineLevel="0" max="27" min="27" style="0" width="16"/>
    <col collapsed="false" customWidth="true" hidden="false" outlineLevel="0" max="28" min="28" style="0" width="28"/>
  </cols>
  <sheetData>
    <row r="1" customFormat="false" ht="31.5" hidden="false" customHeight="true" outlineLevel="0" collapsed="false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customFormat="false" ht="27.75" hidden="false" customHeight="true" outlineLevel="0" collapsed="false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customFormat="false" ht="15" hidden="false" customHeight="true" outlineLevel="0" collapsed="false">
      <c r="A4" s="4" t="s">
        <v>62</v>
      </c>
      <c r="B4" s="4"/>
      <c r="C4" s="4"/>
      <c r="D4" s="4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customFormat="false" ht="15" hidden="false" customHeight="false" outlineLevel="0" collapsed="false">
      <c r="A5" s="12" t="s">
        <v>26</v>
      </c>
      <c r="B5" s="18"/>
      <c r="C5" s="3"/>
      <c r="D5" s="12" t="s">
        <v>63</v>
      </c>
      <c r="E5" s="1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customFormat="false" ht="28.35" hidden="false" customHeight="false" outlineLevel="0" collapsed="false">
      <c r="A6" s="12" t="s">
        <v>29</v>
      </c>
      <c r="B6" s="18" t="s">
        <v>64</v>
      </c>
      <c r="C6" s="3"/>
      <c r="D6" s="12" t="s">
        <v>65</v>
      </c>
      <c r="E6" s="1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customFormat="false" ht="15" hidden="false" customHeight="false" outlineLevel="0" collapsed="false">
      <c r="A7" s="12" t="s">
        <v>66</v>
      </c>
      <c r="B7" s="18"/>
      <c r="C7" s="3"/>
      <c r="D7" s="12" t="s">
        <v>67</v>
      </c>
      <c r="E7" s="1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customFormat="false" ht="42" hidden="false" customHeight="true" outlineLevel="0" collapsed="false">
      <c r="A8" s="20" t="s">
        <v>68</v>
      </c>
      <c r="B8" s="21" t="s">
        <v>69</v>
      </c>
      <c r="C8" s="20" t="s">
        <v>70</v>
      </c>
      <c r="D8" s="20" t="s">
        <v>71</v>
      </c>
      <c r="E8" s="20" t="s">
        <v>72</v>
      </c>
      <c r="F8" s="20" t="s">
        <v>73</v>
      </c>
      <c r="G8" s="20" t="s">
        <v>74</v>
      </c>
      <c r="H8" s="20" t="s">
        <v>75</v>
      </c>
      <c r="I8" s="20" t="s">
        <v>41</v>
      </c>
      <c r="J8" s="20" t="s">
        <v>76</v>
      </c>
      <c r="K8" s="20" t="s">
        <v>77</v>
      </c>
      <c r="L8" s="20" t="s">
        <v>78</v>
      </c>
      <c r="M8" s="20" t="s">
        <v>79</v>
      </c>
      <c r="N8" s="20" t="s">
        <v>80</v>
      </c>
      <c r="O8" s="20" t="s">
        <v>81</v>
      </c>
      <c r="P8" s="20" t="s">
        <v>82</v>
      </c>
      <c r="Q8" s="20" t="s">
        <v>83</v>
      </c>
      <c r="R8" s="20" t="s">
        <v>84</v>
      </c>
      <c r="S8" s="20" t="s">
        <v>85</v>
      </c>
      <c r="T8" s="20" t="s">
        <v>86</v>
      </c>
      <c r="U8" s="20" t="s">
        <v>87</v>
      </c>
      <c r="V8" s="20" t="s">
        <v>88</v>
      </c>
      <c r="W8" s="20" t="s">
        <v>89</v>
      </c>
      <c r="X8" s="20" t="s">
        <v>90</v>
      </c>
      <c r="Y8" s="20" t="s">
        <v>91</v>
      </c>
      <c r="Z8" s="20" t="s">
        <v>92</v>
      </c>
      <c r="AA8" s="20" t="s">
        <v>93</v>
      </c>
      <c r="AB8" s="20" t="s">
        <v>67</v>
      </c>
    </row>
    <row r="9" customFormat="false" ht="15" hidden="false" customHeight="false" outlineLevel="0" collapsed="false">
      <c r="A9" s="22"/>
      <c r="B9" s="22"/>
      <c r="C9" s="23"/>
      <c r="D9" s="23"/>
      <c r="E9" s="22"/>
      <c r="F9" s="22"/>
      <c r="G9" s="22"/>
      <c r="H9" s="22"/>
      <c r="I9" s="22"/>
      <c r="J9" s="23"/>
      <c r="K9" s="23"/>
      <c r="L9" s="24" t="str">
        <f aca="false">IF(D9="","",MAX(0,$B$7-D9))</f>
        <v/>
      </c>
      <c r="M9" s="24" t="str">
        <f aca="false">IF(J9="","",J9-$B$7)</f>
        <v/>
      </c>
      <c r="N9" s="22"/>
      <c r="O9" s="25"/>
      <c r="P9" s="25"/>
      <c r="Q9" s="26" t="str">
        <f aca="false">IF(OR(O9="",P9=""),"",P9-O9)</f>
        <v/>
      </c>
      <c r="R9" s="27"/>
      <c r="S9" s="22"/>
      <c r="T9" s="22"/>
      <c r="U9" s="22"/>
      <c r="V9" s="22"/>
      <c r="W9" s="22"/>
      <c r="X9" s="22"/>
      <c r="Y9" s="22"/>
      <c r="Z9" s="23"/>
      <c r="AA9" s="28" t="str">
        <f aca="false">IF(OR(Z9="",I9="Accepted",I9="Closed"),"",IF(Z9&lt;$B$7,"Overdue",""))</f>
        <v/>
      </c>
      <c r="AB9" s="22"/>
    </row>
    <row r="10" customFormat="false" ht="15" hidden="false" customHeight="false" outlineLevel="0" collapsed="false">
      <c r="A10" s="22"/>
      <c r="B10" s="22"/>
      <c r="C10" s="23"/>
      <c r="D10" s="23"/>
      <c r="E10" s="22"/>
      <c r="F10" s="22"/>
      <c r="G10" s="22"/>
      <c r="H10" s="22"/>
      <c r="I10" s="22"/>
      <c r="J10" s="23"/>
      <c r="K10" s="23"/>
      <c r="L10" s="24" t="str">
        <f aca="false">IF(D10="","",MAX(0,$B$7-D10))</f>
        <v/>
      </c>
      <c r="M10" s="24" t="str">
        <f aca="false">IF(J10="","",J10-$B$7)</f>
        <v/>
      </c>
      <c r="N10" s="22"/>
      <c r="O10" s="25"/>
      <c r="P10" s="25"/>
      <c r="Q10" s="26" t="str">
        <f aca="false">IF(OR(O10="",P10=""),"",P10-O10)</f>
        <v/>
      </c>
      <c r="R10" s="27"/>
      <c r="S10" s="22"/>
      <c r="T10" s="22"/>
      <c r="U10" s="22"/>
      <c r="V10" s="22"/>
      <c r="W10" s="22"/>
      <c r="X10" s="22"/>
      <c r="Y10" s="22"/>
      <c r="Z10" s="23"/>
      <c r="AA10" s="28" t="str">
        <f aca="false">IF(OR(Z10="",I10="Accepted",I10="Closed"),"",IF(Z10&lt;$B$7,"Overdue",""))</f>
        <v/>
      </c>
      <c r="AB10" s="22"/>
    </row>
    <row r="11" customFormat="false" ht="15" hidden="false" customHeight="false" outlineLevel="0" collapsed="false">
      <c r="A11" s="22"/>
      <c r="B11" s="22"/>
      <c r="C11" s="23"/>
      <c r="D11" s="23"/>
      <c r="E11" s="22"/>
      <c r="F11" s="22"/>
      <c r="G11" s="22"/>
      <c r="H11" s="22"/>
      <c r="I11" s="22"/>
      <c r="J11" s="23"/>
      <c r="K11" s="23"/>
      <c r="L11" s="24" t="str">
        <f aca="false">IF(D11="","",MAX(0,$B$7-D11))</f>
        <v/>
      </c>
      <c r="M11" s="24" t="str">
        <f aca="false">IF(J11="","",J11-$B$7)</f>
        <v/>
      </c>
      <c r="N11" s="22"/>
      <c r="O11" s="25"/>
      <c r="P11" s="25"/>
      <c r="Q11" s="26" t="str">
        <f aca="false">IF(OR(O11="",P11=""),"",P11-O11)</f>
        <v/>
      </c>
      <c r="R11" s="27"/>
      <c r="S11" s="22"/>
      <c r="T11" s="22"/>
      <c r="U11" s="22"/>
      <c r="V11" s="22"/>
      <c r="W11" s="22"/>
      <c r="X11" s="22"/>
      <c r="Y11" s="22"/>
      <c r="Z11" s="23"/>
      <c r="AA11" s="28" t="str">
        <f aca="false">IF(OR(Z11="",I11="Accepted",I11="Closed"),"",IF(Z11&lt;$B$7,"Overdue",""))</f>
        <v/>
      </c>
      <c r="AB11" s="22"/>
    </row>
    <row r="12" customFormat="false" ht="15" hidden="false" customHeight="false" outlineLevel="0" collapsed="false">
      <c r="A12" s="22"/>
      <c r="B12" s="22"/>
      <c r="C12" s="23"/>
      <c r="D12" s="23"/>
      <c r="E12" s="22"/>
      <c r="F12" s="22"/>
      <c r="G12" s="22"/>
      <c r="H12" s="22"/>
      <c r="I12" s="22"/>
      <c r="J12" s="23"/>
      <c r="K12" s="23"/>
      <c r="L12" s="24" t="str">
        <f aca="false">IF(D12="","",MAX(0,$B$7-D12))</f>
        <v/>
      </c>
      <c r="M12" s="24" t="str">
        <f aca="false">IF(J12="","",J12-$B$7)</f>
        <v/>
      </c>
      <c r="N12" s="22"/>
      <c r="O12" s="25"/>
      <c r="P12" s="25"/>
      <c r="Q12" s="26" t="str">
        <f aca="false">IF(OR(O12="",P12=""),"",P12-O12)</f>
        <v/>
      </c>
      <c r="R12" s="27"/>
      <c r="S12" s="22"/>
      <c r="T12" s="22"/>
      <c r="U12" s="22"/>
      <c r="V12" s="22"/>
      <c r="W12" s="22"/>
      <c r="X12" s="22"/>
      <c r="Y12" s="22"/>
      <c r="Z12" s="23"/>
      <c r="AA12" s="28" t="str">
        <f aca="false">IF(OR(Z12="",I12="Accepted",I12="Closed"),"",IF(Z12&lt;$B$7,"Overdue",""))</f>
        <v/>
      </c>
      <c r="AB12" s="22"/>
    </row>
    <row r="13" customFormat="false" ht="15" hidden="false" customHeight="false" outlineLevel="0" collapsed="false">
      <c r="A13" s="22"/>
      <c r="B13" s="22"/>
      <c r="C13" s="23"/>
      <c r="D13" s="23"/>
      <c r="E13" s="22"/>
      <c r="F13" s="22"/>
      <c r="G13" s="22"/>
      <c r="H13" s="22"/>
      <c r="I13" s="22"/>
      <c r="J13" s="23"/>
      <c r="K13" s="23"/>
      <c r="L13" s="24" t="str">
        <f aca="false">IF(D13="","",MAX(0,$B$7-D13))</f>
        <v/>
      </c>
      <c r="M13" s="24" t="str">
        <f aca="false">IF(J13="","",J13-$B$7)</f>
        <v/>
      </c>
      <c r="N13" s="22"/>
      <c r="O13" s="25"/>
      <c r="P13" s="25"/>
      <c r="Q13" s="26" t="str">
        <f aca="false">IF(OR(O13="",P13=""),"",P13-O13)</f>
        <v/>
      </c>
      <c r="R13" s="27"/>
      <c r="S13" s="22"/>
      <c r="T13" s="22"/>
      <c r="U13" s="22"/>
      <c r="V13" s="22"/>
      <c r="W13" s="22"/>
      <c r="X13" s="22"/>
      <c r="Y13" s="22"/>
      <c r="Z13" s="23"/>
      <c r="AA13" s="28" t="str">
        <f aca="false">IF(OR(Z13="",I13="Accepted",I13="Closed"),"",IF(Z13&lt;$B$7,"Overdue",""))</f>
        <v/>
      </c>
      <c r="AB13" s="22"/>
    </row>
    <row r="14" customFormat="false" ht="15" hidden="false" customHeight="false" outlineLevel="0" collapsed="false">
      <c r="A14" s="22"/>
      <c r="B14" s="22"/>
      <c r="C14" s="23"/>
      <c r="D14" s="23"/>
      <c r="E14" s="22"/>
      <c r="F14" s="22"/>
      <c r="G14" s="22"/>
      <c r="H14" s="22"/>
      <c r="I14" s="22"/>
      <c r="J14" s="23"/>
      <c r="K14" s="23"/>
      <c r="L14" s="24" t="str">
        <f aca="false">IF(D14="","",MAX(0,$B$7-D14))</f>
        <v/>
      </c>
      <c r="M14" s="24" t="str">
        <f aca="false">IF(J14="","",J14-$B$7)</f>
        <v/>
      </c>
      <c r="N14" s="22"/>
      <c r="O14" s="25"/>
      <c r="P14" s="25"/>
      <c r="Q14" s="26" t="str">
        <f aca="false">IF(OR(O14="",P14=""),"",P14-O14)</f>
        <v/>
      </c>
      <c r="R14" s="27"/>
      <c r="S14" s="22"/>
      <c r="T14" s="22"/>
      <c r="U14" s="22"/>
      <c r="V14" s="22"/>
      <c r="W14" s="22"/>
      <c r="X14" s="22"/>
      <c r="Y14" s="22"/>
      <c r="Z14" s="23"/>
      <c r="AA14" s="28" t="str">
        <f aca="false">IF(OR(Z14="",I14="Accepted",I14="Closed"),"",IF(Z14&lt;$B$7,"Overdue",""))</f>
        <v/>
      </c>
      <c r="AB14" s="22"/>
    </row>
    <row r="15" customFormat="false" ht="15" hidden="false" customHeight="false" outlineLevel="0" collapsed="false">
      <c r="A15" s="22"/>
      <c r="B15" s="22"/>
      <c r="C15" s="23"/>
      <c r="D15" s="23"/>
      <c r="E15" s="22"/>
      <c r="F15" s="22"/>
      <c r="G15" s="22"/>
      <c r="H15" s="22"/>
      <c r="I15" s="22"/>
      <c r="J15" s="23"/>
      <c r="K15" s="23"/>
      <c r="L15" s="24" t="str">
        <f aca="false">IF(D15="","",MAX(0,$B$7-D15))</f>
        <v/>
      </c>
      <c r="M15" s="24" t="str">
        <f aca="false">IF(J15="","",J15-$B$7)</f>
        <v/>
      </c>
      <c r="N15" s="22"/>
      <c r="O15" s="25"/>
      <c r="P15" s="25"/>
      <c r="Q15" s="26" t="str">
        <f aca="false">IF(OR(O15="",P15=""),"",P15-O15)</f>
        <v/>
      </c>
      <c r="R15" s="27"/>
      <c r="S15" s="22"/>
      <c r="T15" s="22"/>
      <c r="U15" s="22"/>
      <c r="V15" s="22"/>
      <c r="W15" s="22"/>
      <c r="X15" s="22"/>
      <c r="Y15" s="22"/>
      <c r="Z15" s="23"/>
      <c r="AA15" s="28" t="str">
        <f aca="false">IF(OR(Z15="",I15="Accepted",I15="Closed"),"",IF(Z15&lt;$B$7,"Overdue",""))</f>
        <v/>
      </c>
      <c r="AB15" s="22"/>
    </row>
    <row r="16" customFormat="false" ht="15" hidden="false" customHeight="false" outlineLevel="0" collapsed="false">
      <c r="A16" s="22"/>
      <c r="B16" s="22"/>
      <c r="C16" s="23"/>
      <c r="D16" s="23"/>
      <c r="E16" s="22"/>
      <c r="F16" s="22"/>
      <c r="G16" s="22"/>
      <c r="H16" s="22"/>
      <c r="I16" s="22"/>
      <c r="J16" s="23"/>
      <c r="K16" s="23"/>
      <c r="L16" s="24" t="str">
        <f aca="false">IF(D16="","",MAX(0,$B$7-D16))</f>
        <v/>
      </c>
      <c r="M16" s="24" t="str">
        <f aca="false">IF(J16="","",J16-$B$7)</f>
        <v/>
      </c>
      <c r="N16" s="22"/>
      <c r="O16" s="25"/>
      <c r="P16" s="25"/>
      <c r="Q16" s="26" t="str">
        <f aca="false">IF(OR(O16="",P16=""),"",P16-O16)</f>
        <v/>
      </c>
      <c r="R16" s="27"/>
      <c r="S16" s="22"/>
      <c r="T16" s="22"/>
      <c r="U16" s="22"/>
      <c r="V16" s="22"/>
      <c r="W16" s="22"/>
      <c r="X16" s="22"/>
      <c r="Y16" s="22"/>
      <c r="Z16" s="23"/>
      <c r="AA16" s="28" t="str">
        <f aca="false">IF(OR(Z16="",I16="Accepted",I16="Closed"),"",IF(Z16&lt;$B$7,"Overdue",""))</f>
        <v/>
      </c>
      <c r="AB16" s="22"/>
    </row>
    <row r="17" customFormat="false" ht="15" hidden="false" customHeight="false" outlineLevel="0" collapsed="false">
      <c r="A17" s="22"/>
      <c r="B17" s="22"/>
      <c r="C17" s="23"/>
      <c r="D17" s="23"/>
      <c r="E17" s="22"/>
      <c r="F17" s="22"/>
      <c r="G17" s="22"/>
      <c r="H17" s="22"/>
      <c r="I17" s="22"/>
      <c r="J17" s="23"/>
      <c r="K17" s="23"/>
      <c r="L17" s="24" t="str">
        <f aca="false">IF(D17="","",MAX(0,$B$7-D17))</f>
        <v/>
      </c>
      <c r="M17" s="24" t="str">
        <f aca="false">IF(J17="","",J17-$B$7)</f>
        <v/>
      </c>
      <c r="N17" s="22"/>
      <c r="O17" s="25"/>
      <c r="P17" s="25"/>
      <c r="Q17" s="26" t="str">
        <f aca="false">IF(OR(O17="",P17=""),"",P17-O17)</f>
        <v/>
      </c>
      <c r="R17" s="27"/>
      <c r="S17" s="22"/>
      <c r="T17" s="22"/>
      <c r="U17" s="22"/>
      <c r="V17" s="22"/>
      <c r="W17" s="22"/>
      <c r="X17" s="22"/>
      <c r="Y17" s="22"/>
      <c r="Z17" s="23"/>
      <c r="AA17" s="28" t="str">
        <f aca="false">IF(OR(Z17="",I17="Accepted",I17="Closed"),"",IF(Z17&lt;$B$7,"Overdue",""))</f>
        <v/>
      </c>
      <c r="AB17" s="22"/>
    </row>
    <row r="18" customFormat="false" ht="15" hidden="false" customHeight="false" outlineLevel="0" collapsed="false">
      <c r="A18" s="22"/>
      <c r="B18" s="22"/>
      <c r="C18" s="23"/>
      <c r="D18" s="23"/>
      <c r="E18" s="22"/>
      <c r="F18" s="22"/>
      <c r="G18" s="22"/>
      <c r="H18" s="22"/>
      <c r="I18" s="22"/>
      <c r="J18" s="23"/>
      <c r="K18" s="23"/>
      <c r="L18" s="24" t="str">
        <f aca="false">IF(D18="","",MAX(0,$B$7-D18))</f>
        <v/>
      </c>
      <c r="M18" s="24" t="str">
        <f aca="false">IF(J18="","",J18-$B$7)</f>
        <v/>
      </c>
      <c r="N18" s="22"/>
      <c r="O18" s="25"/>
      <c r="P18" s="25"/>
      <c r="Q18" s="26" t="str">
        <f aca="false">IF(OR(O18="",P18=""),"",P18-O18)</f>
        <v/>
      </c>
      <c r="R18" s="27"/>
      <c r="S18" s="22"/>
      <c r="T18" s="22"/>
      <c r="U18" s="22"/>
      <c r="V18" s="22"/>
      <c r="W18" s="22"/>
      <c r="X18" s="22"/>
      <c r="Y18" s="22"/>
      <c r="Z18" s="23"/>
      <c r="AA18" s="28" t="str">
        <f aca="false">IF(OR(Z18="",I18="Accepted",I18="Closed"),"",IF(Z18&lt;$B$7,"Overdue",""))</f>
        <v/>
      </c>
      <c r="AB18" s="22"/>
    </row>
    <row r="19" customFormat="false" ht="15" hidden="false" customHeight="false" outlineLevel="0" collapsed="false">
      <c r="A19" s="22"/>
      <c r="B19" s="22"/>
      <c r="C19" s="23"/>
      <c r="D19" s="23"/>
      <c r="E19" s="22"/>
      <c r="F19" s="22"/>
      <c r="G19" s="22"/>
      <c r="H19" s="22"/>
      <c r="I19" s="22"/>
      <c r="J19" s="23"/>
      <c r="K19" s="23"/>
      <c r="L19" s="24" t="str">
        <f aca="false">IF(D19="","",MAX(0,$B$7-D19))</f>
        <v/>
      </c>
      <c r="M19" s="24" t="str">
        <f aca="false">IF(J19="","",J19-$B$7)</f>
        <v/>
      </c>
      <c r="N19" s="22"/>
      <c r="O19" s="25"/>
      <c r="P19" s="25"/>
      <c r="Q19" s="26" t="str">
        <f aca="false">IF(OR(O19="",P19=""),"",P19-O19)</f>
        <v/>
      </c>
      <c r="R19" s="27"/>
      <c r="S19" s="22"/>
      <c r="T19" s="22"/>
      <c r="U19" s="22"/>
      <c r="V19" s="22"/>
      <c r="W19" s="22"/>
      <c r="X19" s="22"/>
      <c r="Y19" s="22"/>
      <c r="Z19" s="23"/>
      <c r="AA19" s="28" t="str">
        <f aca="false">IF(OR(Z19="",I19="Accepted",I19="Closed"),"",IF(Z19&lt;$B$7,"Overdue",""))</f>
        <v/>
      </c>
      <c r="AB19" s="22"/>
    </row>
    <row r="20" customFormat="false" ht="15" hidden="false" customHeight="false" outlineLevel="0" collapsed="false">
      <c r="A20" s="22"/>
      <c r="B20" s="22"/>
      <c r="C20" s="23"/>
      <c r="D20" s="23"/>
      <c r="E20" s="22"/>
      <c r="F20" s="22"/>
      <c r="G20" s="22"/>
      <c r="H20" s="22"/>
      <c r="I20" s="22"/>
      <c r="J20" s="23"/>
      <c r="K20" s="23"/>
      <c r="L20" s="24" t="str">
        <f aca="false">IF(D20="","",MAX(0,$B$7-D20))</f>
        <v/>
      </c>
      <c r="M20" s="24" t="str">
        <f aca="false">IF(J20="","",J20-$B$7)</f>
        <v/>
      </c>
      <c r="N20" s="22"/>
      <c r="O20" s="25"/>
      <c r="P20" s="25"/>
      <c r="Q20" s="26" t="str">
        <f aca="false">IF(OR(O20="",P20=""),"",P20-O20)</f>
        <v/>
      </c>
      <c r="R20" s="27"/>
      <c r="S20" s="22"/>
      <c r="T20" s="22"/>
      <c r="U20" s="22"/>
      <c r="V20" s="22"/>
      <c r="W20" s="22"/>
      <c r="X20" s="22"/>
      <c r="Y20" s="22"/>
      <c r="Z20" s="23"/>
      <c r="AA20" s="28" t="str">
        <f aca="false">IF(OR(Z20="",I20="Accepted",I20="Closed"),"",IF(Z20&lt;$B$7,"Overdue",""))</f>
        <v/>
      </c>
      <c r="AB20" s="22"/>
    </row>
    <row r="21" customFormat="false" ht="15" hidden="false" customHeight="false" outlineLevel="0" collapsed="false">
      <c r="A21" s="22"/>
      <c r="B21" s="22"/>
      <c r="C21" s="23"/>
      <c r="D21" s="23"/>
      <c r="E21" s="22"/>
      <c r="F21" s="22"/>
      <c r="G21" s="22"/>
      <c r="H21" s="22"/>
      <c r="I21" s="22"/>
      <c r="J21" s="23"/>
      <c r="K21" s="23"/>
      <c r="L21" s="24" t="str">
        <f aca="false">IF(D21="","",MAX(0,$B$7-D21))</f>
        <v/>
      </c>
      <c r="M21" s="24" t="str">
        <f aca="false">IF(J21="","",J21-$B$7)</f>
        <v/>
      </c>
      <c r="N21" s="22"/>
      <c r="O21" s="25"/>
      <c r="P21" s="25"/>
      <c r="Q21" s="26" t="str">
        <f aca="false">IF(OR(O21="",P21=""),"",P21-O21)</f>
        <v/>
      </c>
      <c r="R21" s="27"/>
      <c r="S21" s="22"/>
      <c r="T21" s="22"/>
      <c r="U21" s="22"/>
      <c r="V21" s="22"/>
      <c r="W21" s="22"/>
      <c r="X21" s="22"/>
      <c r="Y21" s="22"/>
      <c r="Z21" s="23"/>
      <c r="AA21" s="28" t="str">
        <f aca="false">IF(OR(Z21="",I21="Accepted",I21="Closed"),"",IF(Z21&lt;$B$7,"Overdue",""))</f>
        <v/>
      </c>
      <c r="AB21" s="22"/>
    </row>
    <row r="22" customFormat="false" ht="15" hidden="false" customHeight="false" outlineLevel="0" collapsed="false">
      <c r="A22" s="22"/>
      <c r="B22" s="22"/>
      <c r="C22" s="23"/>
      <c r="D22" s="23"/>
      <c r="E22" s="22"/>
      <c r="F22" s="22"/>
      <c r="G22" s="22"/>
      <c r="H22" s="22"/>
      <c r="I22" s="22"/>
      <c r="J22" s="23"/>
      <c r="K22" s="23"/>
      <c r="L22" s="24" t="str">
        <f aca="false">IF(D22="","",MAX(0,$B$7-D22))</f>
        <v/>
      </c>
      <c r="M22" s="24" t="str">
        <f aca="false">IF(J22="","",J22-$B$7)</f>
        <v/>
      </c>
      <c r="N22" s="22"/>
      <c r="O22" s="25"/>
      <c r="P22" s="25"/>
      <c r="Q22" s="26" t="str">
        <f aca="false">IF(OR(O22="",P22=""),"",P22-O22)</f>
        <v/>
      </c>
      <c r="R22" s="27"/>
      <c r="S22" s="22"/>
      <c r="T22" s="22"/>
      <c r="U22" s="22"/>
      <c r="V22" s="22"/>
      <c r="W22" s="22"/>
      <c r="X22" s="22"/>
      <c r="Y22" s="22"/>
      <c r="Z22" s="23"/>
      <c r="AA22" s="28" t="str">
        <f aca="false">IF(OR(Z22="",I22="Accepted",I22="Closed"),"",IF(Z22&lt;$B$7,"Overdue",""))</f>
        <v/>
      </c>
      <c r="AB22" s="22"/>
    </row>
    <row r="23" customFormat="false" ht="15" hidden="false" customHeight="false" outlineLevel="0" collapsed="false">
      <c r="A23" s="22"/>
      <c r="B23" s="22"/>
      <c r="C23" s="23"/>
      <c r="D23" s="23"/>
      <c r="E23" s="22"/>
      <c r="F23" s="22"/>
      <c r="G23" s="22"/>
      <c r="H23" s="22"/>
      <c r="I23" s="22"/>
      <c r="J23" s="23"/>
      <c r="K23" s="23"/>
      <c r="L23" s="24" t="str">
        <f aca="false">IF(D23="","",MAX(0,$B$7-D23))</f>
        <v/>
      </c>
      <c r="M23" s="24" t="str">
        <f aca="false">IF(J23="","",J23-$B$7)</f>
        <v/>
      </c>
      <c r="N23" s="22"/>
      <c r="O23" s="25"/>
      <c r="P23" s="25"/>
      <c r="Q23" s="26" t="str">
        <f aca="false">IF(OR(O23="",P23=""),"",P23-O23)</f>
        <v/>
      </c>
      <c r="R23" s="27"/>
      <c r="S23" s="22"/>
      <c r="T23" s="22"/>
      <c r="U23" s="22"/>
      <c r="V23" s="22"/>
      <c r="W23" s="22"/>
      <c r="X23" s="22"/>
      <c r="Y23" s="22"/>
      <c r="Z23" s="23"/>
      <c r="AA23" s="28" t="str">
        <f aca="false">IF(OR(Z23="",I23="Accepted",I23="Closed"),"",IF(Z23&lt;$B$7,"Overdue",""))</f>
        <v/>
      </c>
      <c r="AB23" s="22"/>
    </row>
    <row r="24" customFormat="false" ht="15" hidden="false" customHeight="false" outlineLevel="0" collapsed="false">
      <c r="A24" s="22"/>
      <c r="B24" s="22"/>
      <c r="C24" s="23"/>
      <c r="D24" s="23"/>
      <c r="E24" s="22"/>
      <c r="F24" s="22"/>
      <c r="G24" s="22"/>
      <c r="H24" s="22"/>
      <c r="I24" s="22"/>
      <c r="J24" s="23"/>
      <c r="K24" s="23"/>
      <c r="L24" s="24" t="str">
        <f aca="false">IF(D24="","",MAX(0,$B$7-D24))</f>
        <v/>
      </c>
      <c r="M24" s="24" t="str">
        <f aca="false">IF(J24="","",J24-$B$7)</f>
        <v/>
      </c>
      <c r="N24" s="22"/>
      <c r="O24" s="25"/>
      <c r="P24" s="25"/>
      <c r="Q24" s="26" t="str">
        <f aca="false">IF(OR(O24="",P24=""),"",P24-O24)</f>
        <v/>
      </c>
      <c r="R24" s="27"/>
      <c r="S24" s="22"/>
      <c r="T24" s="22"/>
      <c r="U24" s="22"/>
      <c r="V24" s="22"/>
      <c r="W24" s="22"/>
      <c r="X24" s="22"/>
      <c r="Y24" s="22"/>
      <c r="Z24" s="23"/>
      <c r="AA24" s="28" t="str">
        <f aca="false">IF(OR(Z24="",I24="Accepted",I24="Closed"),"",IF(Z24&lt;$B$7,"Overdue",""))</f>
        <v/>
      </c>
      <c r="AB24" s="22"/>
    </row>
    <row r="25" customFormat="false" ht="15" hidden="false" customHeight="false" outlineLevel="0" collapsed="false">
      <c r="A25" s="22"/>
      <c r="B25" s="22"/>
      <c r="C25" s="23"/>
      <c r="D25" s="23"/>
      <c r="E25" s="22"/>
      <c r="F25" s="22"/>
      <c r="G25" s="22"/>
      <c r="H25" s="22"/>
      <c r="I25" s="22"/>
      <c r="J25" s="23"/>
      <c r="K25" s="23"/>
      <c r="L25" s="24" t="str">
        <f aca="false">IF(D25="","",MAX(0,$B$7-D25))</f>
        <v/>
      </c>
      <c r="M25" s="24" t="str">
        <f aca="false">IF(J25="","",J25-$B$7)</f>
        <v/>
      </c>
      <c r="N25" s="22"/>
      <c r="O25" s="25"/>
      <c r="P25" s="25"/>
      <c r="Q25" s="26" t="str">
        <f aca="false">IF(OR(O25="",P25=""),"",P25-O25)</f>
        <v/>
      </c>
      <c r="R25" s="27"/>
      <c r="S25" s="22"/>
      <c r="T25" s="22"/>
      <c r="U25" s="22"/>
      <c r="V25" s="22"/>
      <c r="W25" s="22"/>
      <c r="X25" s="22"/>
      <c r="Y25" s="22"/>
      <c r="Z25" s="23"/>
      <c r="AA25" s="28" t="str">
        <f aca="false">IF(OR(Z25="",I25="Accepted",I25="Closed"),"",IF(Z25&lt;$B$7,"Overdue",""))</f>
        <v/>
      </c>
      <c r="AB25" s="22"/>
    </row>
    <row r="26" customFormat="false" ht="15" hidden="false" customHeight="false" outlineLevel="0" collapsed="false">
      <c r="A26" s="22"/>
      <c r="B26" s="22"/>
      <c r="C26" s="23"/>
      <c r="D26" s="23"/>
      <c r="E26" s="22"/>
      <c r="F26" s="22"/>
      <c r="G26" s="22"/>
      <c r="H26" s="22"/>
      <c r="I26" s="22"/>
      <c r="J26" s="23"/>
      <c r="K26" s="23"/>
      <c r="L26" s="24" t="str">
        <f aca="false">IF(D26="","",MAX(0,$B$7-D26))</f>
        <v/>
      </c>
      <c r="M26" s="24" t="str">
        <f aca="false">IF(J26="","",J26-$B$7)</f>
        <v/>
      </c>
      <c r="N26" s="22"/>
      <c r="O26" s="25"/>
      <c r="P26" s="25"/>
      <c r="Q26" s="26" t="str">
        <f aca="false">IF(OR(O26="",P26=""),"",P26-O26)</f>
        <v/>
      </c>
      <c r="R26" s="27"/>
      <c r="S26" s="22"/>
      <c r="T26" s="22"/>
      <c r="U26" s="22"/>
      <c r="V26" s="22"/>
      <c r="W26" s="22"/>
      <c r="X26" s="22"/>
      <c r="Y26" s="22"/>
      <c r="Z26" s="23"/>
      <c r="AA26" s="28" t="str">
        <f aca="false">IF(OR(Z26="",I26="Accepted",I26="Closed"),"",IF(Z26&lt;$B$7,"Overdue",""))</f>
        <v/>
      </c>
      <c r="AB26" s="22"/>
    </row>
    <row r="27" customFormat="false" ht="15" hidden="false" customHeight="false" outlineLevel="0" collapsed="false">
      <c r="A27" s="22"/>
      <c r="B27" s="22"/>
      <c r="C27" s="23"/>
      <c r="D27" s="23"/>
      <c r="E27" s="22"/>
      <c r="F27" s="22"/>
      <c r="G27" s="22"/>
      <c r="H27" s="22"/>
      <c r="I27" s="22"/>
      <c r="J27" s="23"/>
      <c r="K27" s="23"/>
      <c r="L27" s="24" t="str">
        <f aca="false">IF(D27="","",MAX(0,$B$7-D27))</f>
        <v/>
      </c>
      <c r="M27" s="24" t="str">
        <f aca="false">IF(J27="","",J27-$B$7)</f>
        <v/>
      </c>
      <c r="N27" s="22"/>
      <c r="O27" s="25"/>
      <c r="P27" s="25"/>
      <c r="Q27" s="26" t="str">
        <f aca="false">IF(OR(O27="",P27=""),"",P27-O27)</f>
        <v/>
      </c>
      <c r="R27" s="27"/>
      <c r="S27" s="22"/>
      <c r="T27" s="22"/>
      <c r="U27" s="22"/>
      <c r="V27" s="22"/>
      <c r="W27" s="22"/>
      <c r="X27" s="22"/>
      <c r="Y27" s="22"/>
      <c r="Z27" s="23"/>
      <c r="AA27" s="28" t="str">
        <f aca="false">IF(OR(Z27="",I27="Accepted",I27="Closed"),"",IF(Z27&lt;$B$7,"Overdue",""))</f>
        <v/>
      </c>
      <c r="AB27" s="22"/>
    </row>
    <row r="28" customFormat="false" ht="15" hidden="false" customHeight="false" outlineLevel="0" collapsed="false">
      <c r="A28" s="22"/>
      <c r="B28" s="22"/>
      <c r="C28" s="23"/>
      <c r="D28" s="23"/>
      <c r="E28" s="22"/>
      <c r="F28" s="22"/>
      <c r="G28" s="22"/>
      <c r="H28" s="22"/>
      <c r="I28" s="22"/>
      <c r="J28" s="23"/>
      <c r="K28" s="23"/>
      <c r="L28" s="24" t="str">
        <f aca="false">IF(D28="","",MAX(0,$B$7-D28))</f>
        <v/>
      </c>
      <c r="M28" s="24" t="str">
        <f aca="false">IF(J28="","",J28-$B$7)</f>
        <v/>
      </c>
      <c r="N28" s="22"/>
      <c r="O28" s="25"/>
      <c r="P28" s="25"/>
      <c r="Q28" s="26" t="str">
        <f aca="false">IF(OR(O28="",P28=""),"",P28-O28)</f>
        <v/>
      </c>
      <c r="R28" s="27"/>
      <c r="S28" s="22"/>
      <c r="T28" s="22"/>
      <c r="U28" s="22"/>
      <c r="V28" s="22"/>
      <c r="W28" s="22"/>
      <c r="X28" s="22"/>
      <c r="Y28" s="22"/>
      <c r="Z28" s="23"/>
      <c r="AA28" s="28" t="str">
        <f aca="false">IF(OR(Z28="",I28="Accepted",I28="Closed"),"",IF(Z28&lt;$B$7,"Overdue",""))</f>
        <v/>
      </c>
      <c r="AB28" s="22"/>
    </row>
    <row r="29" customFormat="false" ht="15" hidden="false" customHeight="false" outlineLevel="0" collapsed="false">
      <c r="A29" s="22"/>
      <c r="B29" s="22"/>
      <c r="C29" s="23"/>
      <c r="D29" s="23"/>
      <c r="E29" s="22"/>
      <c r="F29" s="22"/>
      <c r="G29" s="22"/>
      <c r="H29" s="22"/>
      <c r="I29" s="22"/>
      <c r="J29" s="23"/>
      <c r="K29" s="23"/>
      <c r="L29" s="24" t="str">
        <f aca="false">IF(D29="","",MAX(0,$B$7-D29))</f>
        <v/>
      </c>
      <c r="M29" s="24" t="str">
        <f aca="false">IF(J29="","",J29-$B$7)</f>
        <v/>
      </c>
      <c r="N29" s="22"/>
      <c r="O29" s="25"/>
      <c r="P29" s="25"/>
      <c r="Q29" s="26" t="str">
        <f aca="false">IF(OR(O29="",P29=""),"",P29-O29)</f>
        <v/>
      </c>
      <c r="R29" s="27"/>
      <c r="S29" s="22"/>
      <c r="T29" s="22"/>
      <c r="U29" s="22"/>
      <c r="V29" s="22"/>
      <c r="W29" s="22"/>
      <c r="X29" s="22"/>
      <c r="Y29" s="22"/>
      <c r="Z29" s="23"/>
      <c r="AA29" s="28" t="str">
        <f aca="false">IF(OR(Z29="",I29="Accepted",I29="Closed"),"",IF(Z29&lt;$B$7,"Overdue",""))</f>
        <v/>
      </c>
      <c r="AB29" s="22"/>
    </row>
    <row r="30" customFormat="false" ht="15" hidden="false" customHeight="false" outlineLevel="0" collapsed="false">
      <c r="A30" s="22"/>
      <c r="B30" s="22"/>
      <c r="C30" s="23"/>
      <c r="D30" s="23"/>
      <c r="E30" s="22"/>
      <c r="F30" s="22"/>
      <c r="G30" s="22"/>
      <c r="H30" s="22"/>
      <c r="I30" s="22"/>
      <c r="J30" s="23"/>
      <c r="K30" s="23"/>
      <c r="L30" s="24" t="str">
        <f aca="false">IF(D30="","",MAX(0,$B$7-D30))</f>
        <v/>
      </c>
      <c r="M30" s="24" t="str">
        <f aca="false">IF(J30="","",J30-$B$7)</f>
        <v/>
      </c>
      <c r="N30" s="22"/>
      <c r="O30" s="25"/>
      <c r="P30" s="25"/>
      <c r="Q30" s="26" t="str">
        <f aca="false">IF(OR(O30="",P30=""),"",P30-O30)</f>
        <v/>
      </c>
      <c r="R30" s="27"/>
      <c r="S30" s="22"/>
      <c r="T30" s="22"/>
      <c r="U30" s="22"/>
      <c r="V30" s="22"/>
      <c r="W30" s="22"/>
      <c r="X30" s="22"/>
      <c r="Y30" s="22"/>
      <c r="Z30" s="23"/>
      <c r="AA30" s="28" t="str">
        <f aca="false">IF(OR(Z30="",I30="Accepted",I30="Closed"),"",IF(Z30&lt;$B$7,"Overdue",""))</f>
        <v/>
      </c>
      <c r="AB30" s="22"/>
    </row>
    <row r="31" customFormat="false" ht="15" hidden="false" customHeight="false" outlineLevel="0" collapsed="false">
      <c r="A31" s="22"/>
      <c r="B31" s="22"/>
      <c r="C31" s="23"/>
      <c r="D31" s="23"/>
      <c r="E31" s="22"/>
      <c r="F31" s="22"/>
      <c r="G31" s="22"/>
      <c r="H31" s="22"/>
      <c r="I31" s="22"/>
      <c r="J31" s="23"/>
      <c r="K31" s="23"/>
      <c r="L31" s="24" t="str">
        <f aca="false">IF(D31="","",MAX(0,$B$7-D31))</f>
        <v/>
      </c>
      <c r="M31" s="24" t="str">
        <f aca="false">IF(J31="","",J31-$B$7)</f>
        <v/>
      </c>
      <c r="N31" s="22"/>
      <c r="O31" s="25"/>
      <c r="P31" s="25"/>
      <c r="Q31" s="26" t="str">
        <f aca="false">IF(OR(O31="",P31=""),"",P31-O31)</f>
        <v/>
      </c>
      <c r="R31" s="27"/>
      <c r="S31" s="22"/>
      <c r="T31" s="22"/>
      <c r="U31" s="22"/>
      <c r="V31" s="22"/>
      <c r="W31" s="22"/>
      <c r="X31" s="22"/>
      <c r="Y31" s="22"/>
      <c r="Z31" s="23"/>
      <c r="AA31" s="28" t="str">
        <f aca="false">IF(OR(Z31="",I31="Accepted",I31="Closed"),"",IF(Z31&lt;$B$7,"Overdue",""))</f>
        <v/>
      </c>
      <c r="AB31" s="22"/>
    </row>
    <row r="32" customFormat="false" ht="15" hidden="false" customHeight="false" outlineLevel="0" collapsed="false">
      <c r="A32" s="22"/>
      <c r="B32" s="22"/>
      <c r="C32" s="23"/>
      <c r="D32" s="23"/>
      <c r="E32" s="22"/>
      <c r="F32" s="22"/>
      <c r="G32" s="22"/>
      <c r="H32" s="22"/>
      <c r="I32" s="22"/>
      <c r="J32" s="23"/>
      <c r="K32" s="23"/>
      <c r="L32" s="24" t="str">
        <f aca="false">IF(D32="","",MAX(0,$B$7-D32))</f>
        <v/>
      </c>
      <c r="M32" s="24" t="str">
        <f aca="false">IF(J32="","",J32-$B$7)</f>
        <v/>
      </c>
      <c r="N32" s="22"/>
      <c r="O32" s="25"/>
      <c r="P32" s="25"/>
      <c r="Q32" s="26" t="str">
        <f aca="false">IF(OR(O32="",P32=""),"",P32-O32)</f>
        <v/>
      </c>
      <c r="R32" s="27"/>
      <c r="S32" s="22"/>
      <c r="T32" s="22"/>
      <c r="U32" s="22"/>
      <c r="V32" s="22"/>
      <c r="W32" s="22"/>
      <c r="X32" s="22"/>
      <c r="Y32" s="22"/>
      <c r="Z32" s="23"/>
      <c r="AA32" s="28" t="str">
        <f aca="false">IF(OR(Z32="",I32="Accepted",I32="Closed"),"",IF(Z32&lt;$B$7,"Overdue",""))</f>
        <v/>
      </c>
      <c r="AB32" s="22"/>
    </row>
    <row r="33" customFormat="false" ht="15" hidden="false" customHeight="false" outlineLevel="0" collapsed="false">
      <c r="A33" s="22"/>
      <c r="B33" s="22"/>
      <c r="C33" s="23"/>
      <c r="D33" s="23"/>
      <c r="E33" s="22"/>
      <c r="F33" s="22"/>
      <c r="G33" s="22"/>
      <c r="H33" s="22"/>
      <c r="I33" s="22"/>
      <c r="J33" s="23"/>
      <c r="K33" s="23"/>
      <c r="L33" s="24" t="str">
        <f aca="false">IF(D33="","",MAX(0,$B$7-D33))</f>
        <v/>
      </c>
      <c r="M33" s="24" t="str">
        <f aca="false">IF(J33="","",J33-$B$7)</f>
        <v/>
      </c>
      <c r="N33" s="22"/>
      <c r="O33" s="25"/>
      <c r="P33" s="25"/>
      <c r="Q33" s="26" t="str">
        <f aca="false">IF(OR(O33="",P33=""),"",P33-O33)</f>
        <v/>
      </c>
      <c r="R33" s="27"/>
      <c r="S33" s="22"/>
      <c r="T33" s="22"/>
      <c r="U33" s="22"/>
      <c r="V33" s="22"/>
      <c r="W33" s="22"/>
      <c r="X33" s="22"/>
      <c r="Y33" s="22"/>
      <c r="Z33" s="23"/>
      <c r="AA33" s="28" t="str">
        <f aca="false">IF(OR(Z33="",I33="Accepted",I33="Closed"),"",IF(Z33&lt;$B$7,"Overdue",""))</f>
        <v/>
      </c>
      <c r="AB33" s="22"/>
    </row>
    <row r="34" customFormat="false" ht="15" hidden="false" customHeight="false" outlineLevel="0" collapsed="false">
      <c r="A34" s="22"/>
      <c r="B34" s="22"/>
      <c r="C34" s="23"/>
      <c r="D34" s="23"/>
      <c r="E34" s="22"/>
      <c r="F34" s="22"/>
      <c r="G34" s="22"/>
      <c r="H34" s="22"/>
      <c r="I34" s="22"/>
      <c r="J34" s="23"/>
      <c r="K34" s="23"/>
      <c r="L34" s="24" t="str">
        <f aca="false">IF(D34="","",MAX(0,$B$7-D34))</f>
        <v/>
      </c>
      <c r="M34" s="24" t="str">
        <f aca="false">IF(J34="","",J34-$B$7)</f>
        <v/>
      </c>
      <c r="N34" s="22"/>
      <c r="O34" s="25"/>
      <c r="P34" s="25"/>
      <c r="Q34" s="26" t="str">
        <f aca="false">IF(OR(O34="",P34=""),"",P34-O34)</f>
        <v/>
      </c>
      <c r="R34" s="27"/>
      <c r="S34" s="22"/>
      <c r="T34" s="22"/>
      <c r="U34" s="22"/>
      <c r="V34" s="22"/>
      <c r="W34" s="22"/>
      <c r="X34" s="22"/>
      <c r="Y34" s="22"/>
      <c r="Z34" s="23"/>
      <c r="AA34" s="28" t="str">
        <f aca="false">IF(OR(Z34="",I34="Accepted",I34="Closed"),"",IF(Z34&lt;$B$7,"Overdue",""))</f>
        <v/>
      </c>
      <c r="AB34" s="22"/>
    </row>
    <row r="35" customFormat="false" ht="15" hidden="false" customHeight="false" outlineLevel="0" collapsed="false">
      <c r="A35" s="22"/>
      <c r="B35" s="22"/>
      <c r="C35" s="23"/>
      <c r="D35" s="23"/>
      <c r="E35" s="22"/>
      <c r="F35" s="22"/>
      <c r="G35" s="22"/>
      <c r="H35" s="22"/>
      <c r="I35" s="22"/>
      <c r="J35" s="23"/>
      <c r="K35" s="23"/>
      <c r="L35" s="24" t="str">
        <f aca="false">IF(D35="","",MAX(0,$B$7-D35))</f>
        <v/>
      </c>
      <c r="M35" s="24" t="str">
        <f aca="false">IF(J35="","",J35-$B$7)</f>
        <v/>
      </c>
      <c r="N35" s="22"/>
      <c r="O35" s="25"/>
      <c r="P35" s="25"/>
      <c r="Q35" s="26" t="str">
        <f aca="false">IF(OR(O35="",P35=""),"",P35-O35)</f>
        <v/>
      </c>
      <c r="R35" s="27"/>
      <c r="S35" s="22"/>
      <c r="T35" s="22"/>
      <c r="U35" s="22"/>
      <c r="V35" s="22"/>
      <c r="W35" s="22"/>
      <c r="X35" s="22"/>
      <c r="Y35" s="22"/>
      <c r="Z35" s="23"/>
      <c r="AA35" s="28" t="str">
        <f aca="false">IF(OR(Z35="",I35="Accepted",I35="Closed"),"",IF(Z35&lt;$B$7,"Overdue",""))</f>
        <v/>
      </c>
      <c r="AB35" s="22"/>
    </row>
    <row r="36" customFormat="false" ht="15" hidden="false" customHeight="false" outlineLevel="0" collapsed="false">
      <c r="A36" s="22"/>
      <c r="B36" s="22"/>
      <c r="C36" s="23"/>
      <c r="D36" s="23"/>
      <c r="E36" s="22"/>
      <c r="F36" s="22"/>
      <c r="G36" s="22"/>
      <c r="H36" s="22"/>
      <c r="I36" s="22"/>
      <c r="J36" s="23"/>
      <c r="K36" s="23"/>
      <c r="L36" s="24" t="str">
        <f aca="false">IF(D36="","",MAX(0,$B$7-D36))</f>
        <v/>
      </c>
      <c r="M36" s="24" t="str">
        <f aca="false">IF(J36="","",J36-$B$7)</f>
        <v/>
      </c>
      <c r="N36" s="22"/>
      <c r="O36" s="25"/>
      <c r="P36" s="25"/>
      <c r="Q36" s="26" t="str">
        <f aca="false">IF(OR(O36="",P36=""),"",P36-O36)</f>
        <v/>
      </c>
      <c r="R36" s="27"/>
      <c r="S36" s="22"/>
      <c r="T36" s="22"/>
      <c r="U36" s="22"/>
      <c r="V36" s="22"/>
      <c r="W36" s="22"/>
      <c r="X36" s="22"/>
      <c r="Y36" s="22"/>
      <c r="Z36" s="23"/>
      <c r="AA36" s="28" t="str">
        <f aca="false">IF(OR(Z36="",I36="Accepted",I36="Closed"),"",IF(Z36&lt;$B$7,"Overdue",""))</f>
        <v/>
      </c>
      <c r="AB36" s="22"/>
    </row>
    <row r="37" customFormat="false" ht="15" hidden="false" customHeight="false" outlineLevel="0" collapsed="false">
      <c r="A37" s="22"/>
      <c r="B37" s="22"/>
      <c r="C37" s="23"/>
      <c r="D37" s="23"/>
      <c r="E37" s="22"/>
      <c r="F37" s="22"/>
      <c r="G37" s="22"/>
      <c r="H37" s="22"/>
      <c r="I37" s="22"/>
      <c r="J37" s="23"/>
      <c r="K37" s="23"/>
      <c r="L37" s="24" t="str">
        <f aca="false">IF(D37="","",MAX(0,$B$7-D37))</f>
        <v/>
      </c>
      <c r="M37" s="24" t="str">
        <f aca="false">IF(J37="","",J37-$B$7)</f>
        <v/>
      </c>
      <c r="N37" s="22"/>
      <c r="O37" s="25"/>
      <c r="P37" s="25"/>
      <c r="Q37" s="26" t="str">
        <f aca="false">IF(OR(O37="",P37=""),"",P37-O37)</f>
        <v/>
      </c>
      <c r="R37" s="27"/>
      <c r="S37" s="22"/>
      <c r="T37" s="22"/>
      <c r="U37" s="22"/>
      <c r="V37" s="22"/>
      <c r="W37" s="22"/>
      <c r="X37" s="22"/>
      <c r="Y37" s="22"/>
      <c r="Z37" s="23"/>
      <c r="AA37" s="28" t="str">
        <f aca="false">IF(OR(Z37="",I37="Accepted",I37="Closed"),"",IF(Z37&lt;$B$7,"Overdue",""))</f>
        <v/>
      </c>
      <c r="AB37" s="22"/>
    </row>
    <row r="38" customFormat="false" ht="15" hidden="false" customHeight="false" outlineLevel="0" collapsed="false">
      <c r="A38" s="22"/>
      <c r="B38" s="22"/>
      <c r="C38" s="23"/>
      <c r="D38" s="23"/>
      <c r="E38" s="22"/>
      <c r="F38" s="22"/>
      <c r="G38" s="22"/>
      <c r="H38" s="22"/>
      <c r="I38" s="22"/>
      <c r="J38" s="23"/>
      <c r="K38" s="23"/>
      <c r="L38" s="24" t="str">
        <f aca="false">IF(D38="","",MAX(0,$B$7-D38))</f>
        <v/>
      </c>
      <c r="M38" s="24" t="str">
        <f aca="false">IF(J38="","",J38-$B$7)</f>
        <v/>
      </c>
      <c r="N38" s="22"/>
      <c r="O38" s="25"/>
      <c r="P38" s="25"/>
      <c r="Q38" s="26" t="str">
        <f aca="false">IF(OR(O38="",P38=""),"",P38-O38)</f>
        <v/>
      </c>
      <c r="R38" s="27"/>
      <c r="S38" s="22"/>
      <c r="T38" s="22"/>
      <c r="U38" s="22"/>
      <c r="V38" s="22"/>
      <c r="W38" s="22"/>
      <c r="X38" s="22"/>
      <c r="Y38" s="22"/>
      <c r="Z38" s="23"/>
      <c r="AA38" s="28" t="str">
        <f aca="false">IF(OR(Z38="",I38="Accepted",I38="Closed"),"",IF(Z38&lt;$B$7,"Overdue",""))</f>
        <v/>
      </c>
      <c r="AB38" s="22"/>
    </row>
    <row r="39" customFormat="false" ht="15" hidden="false" customHeight="false" outlineLevel="0" collapsed="false">
      <c r="A39" s="22"/>
      <c r="B39" s="22"/>
      <c r="C39" s="23"/>
      <c r="D39" s="23"/>
      <c r="E39" s="22"/>
      <c r="F39" s="22"/>
      <c r="G39" s="22"/>
      <c r="H39" s="22"/>
      <c r="I39" s="22"/>
      <c r="J39" s="23"/>
      <c r="K39" s="23"/>
      <c r="L39" s="24" t="str">
        <f aca="false">IF(D39="","",MAX(0,$B$7-D39))</f>
        <v/>
      </c>
      <c r="M39" s="24" t="str">
        <f aca="false">IF(J39="","",J39-$B$7)</f>
        <v/>
      </c>
      <c r="N39" s="22"/>
      <c r="O39" s="25"/>
      <c r="P39" s="25"/>
      <c r="Q39" s="26" t="str">
        <f aca="false">IF(OR(O39="",P39=""),"",P39-O39)</f>
        <v/>
      </c>
      <c r="R39" s="27"/>
      <c r="S39" s="22"/>
      <c r="T39" s="22"/>
      <c r="U39" s="22"/>
      <c r="V39" s="22"/>
      <c r="W39" s="22"/>
      <c r="X39" s="22"/>
      <c r="Y39" s="22"/>
      <c r="Z39" s="23"/>
      <c r="AA39" s="28" t="str">
        <f aca="false">IF(OR(Z39="",I39="Accepted",I39="Closed"),"",IF(Z39&lt;$B$7,"Overdue",""))</f>
        <v/>
      </c>
      <c r="AB39" s="22"/>
    </row>
    <row r="40" customFormat="false" ht="15" hidden="false" customHeight="false" outlineLevel="0" collapsed="false">
      <c r="A40" s="22"/>
      <c r="B40" s="22"/>
      <c r="C40" s="23"/>
      <c r="D40" s="23"/>
      <c r="E40" s="22"/>
      <c r="F40" s="22"/>
      <c r="G40" s="22"/>
      <c r="H40" s="22"/>
      <c r="I40" s="22"/>
      <c r="J40" s="23"/>
      <c r="K40" s="23"/>
      <c r="L40" s="24" t="str">
        <f aca="false">IF(D40="","",MAX(0,$B$7-D40))</f>
        <v/>
      </c>
      <c r="M40" s="24" t="str">
        <f aca="false">IF(J40="","",J40-$B$7)</f>
        <v/>
      </c>
      <c r="N40" s="22"/>
      <c r="O40" s="25"/>
      <c r="P40" s="25"/>
      <c r="Q40" s="26" t="str">
        <f aca="false">IF(OR(O40="",P40=""),"",P40-O40)</f>
        <v/>
      </c>
      <c r="R40" s="27"/>
      <c r="S40" s="22"/>
      <c r="T40" s="22"/>
      <c r="U40" s="22"/>
      <c r="V40" s="22"/>
      <c r="W40" s="22"/>
      <c r="X40" s="22"/>
      <c r="Y40" s="22"/>
      <c r="Z40" s="23"/>
      <c r="AA40" s="28" t="str">
        <f aca="false">IF(OR(Z40="",I40="Accepted",I40="Closed"),"",IF(Z40&lt;$B$7,"Overdue",""))</f>
        <v/>
      </c>
      <c r="AB40" s="22"/>
    </row>
    <row r="41" customFormat="false" ht="15" hidden="false" customHeight="false" outlineLevel="0" collapsed="false">
      <c r="A41" s="22"/>
      <c r="B41" s="22"/>
      <c r="C41" s="23"/>
      <c r="D41" s="23"/>
      <c r="E41" s="22"/>
      <c r="F41" s="22"/>
      <c r="G41" s="22"/>
      <c r="H41" s="22"/>
      <c r="I41" s="22"/>
      <c r="J41" s="23"/>
      <c r="K41" s="23"/>
      <c r="L41" s="24" t="str">
        <f aca="false">IF(D41="","",MAX(0,$B$7-D41))</f>
        <v/>
      </c>
      <c r="M41" s="24" t="str">
        <f aca="false">IF(J41="","",J41-$B$7)</f>
        <v/>
      </c>
      <c r="N41" s="22"/>
      <c r="O41" s="25"/>
      <c r="P41" s="25"/>
      <c r="Q41" s="26" t="str">
        <f aca="false">IF(OR(O41="",P41=""),"",P41-O41)</f>
        <v/>
      </c>
      <c r="R41" s="27"/>
      <c r="S41" s="22"/>
      <c r="T41" s="22"/>
      <c r="U41" s="22"/>
      <c r="V41" s="22"/>
      <c r="W41" s="22"/>
      <c r="X41" s="22"/>
      <c r="Y41" s="22"/>
      <c r="Z41" s="23"/>
      <c r="AA41" s="28" t="str">
        <f aca="false">IF(OR(Z41="",I41="Accepted",I41="Closed"),"",IF(Z41&lt;$B$7,"Overdue",""))</f>
        <v/>
      </c>
      <c r="AB41" s="22"/>
    </row>
    <row r="42" customFormat="false" ht="15" hidden="false" customHeight="false" outlineLevel="0" collapsed="false">
      <c r="A42" s="22"/>
      <c r="B42" s="22"/>
      <c r="C42" s="23"/>
      <c r="D42" s="23"/>
      <c r="E42" s="22"/>
      <c r="F42" s="22"/>
      <c r="G42" s="22"/>
      <c r="H42" s="22"/>
      <c r="I42" s="22"/>
      <c r="J42" s="23"/>
      <c r="K42" s="23"/>
      <c r="L42" s="24" t="str">
        <f aca="false">IF(D42="","",MAX(0,$B$7-D42))</f>
        <v/>
      </c>
      <c r="M42" s="24" t="str">
        <f aca="false">IF(J42="","",J42-$B$7)</f>
        <v/>
      </c>
      <c r="N42" s="22"/>
      <c r="O42" s="25"/>
      <c r="P42" s="25"/>
      <c r="Q42" s="26" t="str">
        <f aca="false">IF(OR(O42="",P42=""),"",P42-O42)</f>
        <v/>
      </c>
      <c r="R42" s="27"/>
      <c r="S42" s="22"/>
      <c r="T42" s="22"/>
      <c r="U42" s="22"/>
      <c r="V42" s="22"/>
      <c r="W42" s="22"/>
      <c r="X42" s="22"/>
      <c r="Y42" s="22"/>
      <c r="Z42" s="23"/>
      <c r="AA42" s="28" t="str">
        <f aca="false">IF(OR(Z42="",I42="Accepted",I42="Closed"),"",IF(Z42&lt;$B$7,"Overdue",""))</f>
        <v/>
      </c>
      <c r="AB42" s="22"/>
    </row>
    <row r="43" customFormat="false" ht="15" hidden="false" customHeight="false" outlineLevel="0" collapsed="false">
      <c r="A43" s="22"/>
      <c r="B43" s="22"/>
      <c r="C43" s="23"/>
      <c r="D43" s="23"/>
      <c r="E43" s="22"/>
      <c r="F43" s="22"/>
      <c r="G43" s="22"/>
      <c r="H43" s="22"/>
      <c r="I43" s="22"/>
      <c r="J43" s="23"/>
      <c r="K43" s="23"/>
      <c r="L43" s="24" t="str">
        <f aca="false">IF(D43="","",MAX(0,$B$7-D43))</f>
        <v/>
      </c>
      <c r="M43" s="24" t="str">
        <f aca="false">IF(J43="","",J43-$B$7)</f>
        <v/>
      </c>
      <c r="N43" s="22"/>
      <c r="O43" s="25"/>
      <c r="P43" s="25"/>
      <c r="Q43" s="26" t="str">
        <f aca="false">IF(OR(O43="",P43=""),"",P43-O43)</f>
        <v/>
      </c>
      <c r="R43" s="27"/>
      <c r="S43" s="22"/>
      <c r="T43" s="22"/>
      <c r="U43" s="22"/>
      <c r="V43" s="22"/>
      <c r="W43" s="22"/>
      <c r="X43" s="22"/>
      <c r="Y43" s="22"/>
      <c r="Z43" s="23"/>
      <c r="AA43" s="28" t="str">
        <f aca="false">IF(OR(Z43="",I43="Accepted",I43="Closed"),"",IF(Z43&lt;$B$7,"Overdue",""))</f>
        <v/>
      </c>
      <c r="AB43" s="22"/>
    </row>
    <row r="44" customFormat="false" ht="15" hidden="false" customHeight="false" outlineLevel="0" collapsed="false">
      <c r="A44" s="22"/>
      <c r="B44" s="22"/>
      <c r="C44" s="23"/>
      <c r="D44" s="23"/>
      <c r="E44" s="22"/>
      <c r="F44" s="22"/>
      <c r="G44" s="22"/>
      <c r="H44" s="22"/>
      <c r="I44" s="22"/>
      <c r="J44" s="23"/>
      <c r="K44" s="23"/>
      <c r="L44" s="24" t="str">
        <f aca="false">IF(D44="","",MAX(0,$B$7-D44))</f>
        <v/>
      </c>
      <c r="M44" s="24" t="str">
        <f aca="false">IF(J44="","",J44-$B$7)</f>
        <v/>
      </c>
      <c r="N44" s="22"/>
      <c r="O44" s="25"/>
      <c r="P44" s="25"/>
      <c r="Q44" s="26" t="str">
        <f aca="false">IF(OR(O44="",P44=""),"",P44-O44)</f>
        <v/>
      </c>
      <c r="R44" s="27"/>
      <c r="S44" s="22"/>
      <c r="T44" s="22"/>
      <c r="U44" s="22"/>
      <c r="V44" s="22"/>
      <c r="W44" s="22"/>
      <c r="X44" s="22"/>
      <c r="Y44" s="22"/>
      <c r="Z44" s="23"/>
      <c r="AA44" s="28" t="str">
        <f aca="false">IF(OR(Z44="",I44="Accepted",I44="Closed"),"",IF(Z44&lt;$B$7,"Overdue",""))</f>
        <v/>
      </c>
      <c r="AB44" s="22"/>
    </row>
    <row r="45" customFormat="false" ht="15" hidden="false" customHeight="false" outlineLevel="0" collapsed="false">
      <c r="A45" s="22"/>
      <c r="B45" s="22"/>
      <c r="C45" s="23"/>
      <c r="D45" s="23"/>
      <c r="E45" s="22"/>
      <c r="F45" s="22"/>
      <c r="G45" s="22"/>
      <c r="H45" s="22"/>
      <c r="I45" s="22"/>
      <c r="J45" s="23"/>
      <c r="K45" s="23"/>
      <c r="L45" s="24" t="str">
        <f aca="false">IF(D45="","",MAX(0,$B$7-D45))</f>
        <v/>
      </c>
      <c r="M45" s="24" t="str">
        <f aca="false">IF(J45="","",J45-$B$7)</f>
        <v/>
      </c>
      <c r="N45" s="22"/>
      <c r="O45" s="25"/>
      <c r="P45" s="25"/>
      <c r="Q45" s="26" t="str">
        <f aca="false">IF(OR(O45="",P45=""),"",P45-O45)</f>
        <v/>
      </c>
      <c r="R45" s="27"/>
      <c r="S45" s="22"/>
      <c r="T45" s="22"/>
      <c r="U45" s="22"/>
      <c r="V45" s="22"/>
      <c r="W45" s="22"/>
      <c r="X45" s="22"/>
      <c r="Y45" s="22"/>
      <c r="Z45" s="23"/>
      <c r="AA45" s="28" t="str">
        <f aca="false">IF(OR(Z45="",I45="Accepted",I45="Closed"),"",IF(Z45&lt;$B$7,"Overdue",""))</f>
        <v/>
      </c>
      <c r="AB45" s="22"/>
    </row>
    <row r="46" customFormat="false" ht="15" hidden="false" customHeight="false" outlineLevel="0" collapsed="false">
      <c r="A46" s="22"/>
      <c r="B46" s="22"/>
      <c r="C46" s="23"/>
      <c r="D46" s="23"/>
      <c r="E46" s="22"/>
      <c r="F46" s="22"/>
      <c r="G46" s="22"/>
      <c r="H46" s="22"/>
      <c r="I46" s="22"/>
      <c r="J46" s="23"/>
      <c r="K46" s="23"/>
      <c r="L46" s="24" t="str">
        <f aca="false">IF(D46="","",MAX(0,$B$7-D46))</f>
        <v/>
      </c>
      <c r="M46" s="24" t="str">
        <f aca="false">IF(J46="","",J46-$B$7)</f>
        <v/>
      </c>
      <c r="N46" s="22"/>
      <c r="O46" s="25"/>
      <c r="P46" s="25"/>
      <c r="Q46" s="26" t="str">
        <f aca="false">IF(OR(O46="",P46=""),"",P46-O46)</f>
        <v/>
      </c>
      <c r="R46" s="27"/>
      <c r="S46" s="22"/>
      <c r="T46" s="22"/>
      <c r="U46" s="22"/>
      <c r="V46" s="22"/>
      <c r="W46" s="22"/>
      <c r="X46" s="22"/>
      <c r="Y46" s="22"/>
      <c r="Z46" s="23"/>
      <c r="AA46" s="28" t="str">
        <f aca="false">IF(OR(Z46="",I46="Accepted",I46="Closed"),"",IF(Z46&lt;$B$7,"Overdue",""))</f>
        <v/>
      </c>
      <c r="AB46" s="22"/>
    </row>
    <row r="47" customFormat="false" ht="15" hidden="false" customHeight="false" outlineLevel="0" collapsed="false">
      <c r="A47" s="22"/>
      <c r="B47" s="22"/>
      <c r="C47" s="23"/>
      <c r="D47" s="23"/>
      <c r="E47" s="22"/>
      <c r="F47" s="22"/>
      <c r="G47" s="22"/>
      <c r="H47" s="22"/>
      <c r="I47" s="22"/>
      <c r="J47" s="23"/>
      <c r="K47" s="23"/>
      <c r="L47" s="24" t="str">
        <f aca="false">IF(D47="","",MAX(0,$B$7-D47))</f>
        <v/>
      </c>
      <c r="M47" s="24" t="str">
        <f aca="false">IF(J47="","",J47-$B$7)</f>
        <v/>
      </c>
      <c r="N47" s="22"/>
      <c r="O47" s="25"/>
      <c r="P47" s="25"/>
      <c r="Q47" s="26" t="str">
        <f aca="false">IF(OR(O47="",P47=""),"",P47-O47)</f>
        <v/>
      </c>
      <c r="R47" s="27"/>
      <c r="S47" s="22"/>
      <c r="T47" s="22"/>
      <c r="U47" s="22"/>
      <c r="V47" s="22"/>
      <c r="W47" s="22"/>
      <c r="X47" s="22"/>
      <c r="Y47" s="22"/>
      <c r="Z47" s="23"/>
      <c r="AA47" s="28" t="str">
        <f aca="false">IF(OR(Z47="",I47="Accepted",I47="Closed"),"",IF(Z47&lt;$B$7,"Overdue",""))</f>
        <v/>
      </c>
      <c r="AB47" s="22"/>
    </row>
    <row r="48" customFormat="false" ht="15" hidden="false" customHeight="false" outlineLevel="0" collapsed="false">
      <c r="A48" s="22"/>
      <c r="B48" s="22"/>
      <c r="C48" s="23"/>
      <c r="D48" s="23"/>
      <c r="E48" s="22"/>
      <c r="F48" s="22"/>
      <c r="G48" s="22"/>
      <c r="H48" s="22"/>
      <c r="I48" s="22"/>
      <c r="J48" s="23"/>
      <c r="K48" s="23"/>
      <c r="L48" s="24" t="str">
        <f aca="false">IF(D48="","",MAX(0,$B$7-D48))</f>
        <v/>
      </c>
      <c r="M48" s="24" t="str">
        <f aca="false">IF(J48="","",J48-$B$7)</f>
        <v/>
      </c>
      <c r="N48" s="22"/>
      <c r="O48" s="25"/>
      <c r="P48" s="25"/>
      <c r="Q48" s="26" t="str">
        <f aca="false">IF(OR(O48="",P48=""),"",P48-O48)</f>
        <v/>
      </c>
      <c r="R48" s="27"/>
      <c r="S48" s="22"/>
      <c r="T48" s="22"/>
      <c r="U48" s="22"/>
      <c r="V48" s="22"/>
      <c r="W48" s="22"/>
      <c r="X48" s="22"/>
      <c r="Y48" s="22"/>
      <c r="Z48" s="23"/>
      <c r="AA48" s="28" t="str">
        <f aca="false">IF(OR(Z48="",I48="Accepted",I48="Closed"),"",IF(Z48&lt;$B$7,"Overdue",""))</f>
        <v/>
      </c>
      <c r="AB48" s="22"/>
    </row>
    <row r="49" customFormat="false" ht="15" hidden="false" customHeight="false" outlineLevel="0" collapsed="false">
      <c r="A49" s="22"/>
      <c r="B49" s="22"/>
      <c r="C49" s="23"/>
      <c r="D49" s="23"/>
      <c r="E49" s="22"/>
      <c r="F49" s="22"/>
      <c r="G49" s="22"/>
      <c r="H49" s="22"/>
      <c r="I49" s="22"/>
      <c r="J49" s="23"/>
      <c r="K49" s="23"/>
      <c r="L49" s="24" t="str">
        <f aca="false">IF(D49="","",MAX(0,$B$7-D49))</f>
        <v/>
      </c>
      <c r="M49" s="24" t="str">
        <f aca="false">IF(J49="","",J49-$B$7)</f>
        <v/>
      </c>
      <c r="N49" s="22"/>
      <c r="O49" s="25"/>
      <c r="P49" s="25"/>
      <c r="Q49" s="26" t="str">
        <f aca="false">IF(OR(O49="",P49=""),"",P49-O49)</f>
        <v/>
      </c>
      <c r="R49" s="27"/>
      <c r="S49" s="22"/>
      <c r="T49" s="22"/>
      <c r="U49" s="22"/>
      <c r="V49" s="22"/>
      <c r="W49" s="22"/>
      <c r="X49" s="22"/>
      <c r="Y49" s="22"/>
      <c r="Z49" s="23"/>
      <c r="AA49" s="28" t="str">
        <f aca="false">IF(OR(Z49="",I49="Accepted",I49="Closed"),"",IF(Z49&lt;$B$7,"Overdue",""))</f>
        <v/>
      </c>
      <c r="AB49" s="22"/>
    </row>
    <row r="50" customFormat="false" ht="15" hidden="false" customHeight="false" outlineLevel="0" collapsed="false">
      <c r="A50" s="22"/>
      <c r="B50" s="22"/>
      <c r="C50" s="23"/>
      <c r="D50" s="23"/>
      <c r="E50" s="22"/>
      <c r="F50" s="22"/>
      <c r="G50" s="22"/>
      <c r="H50" s="22"/>
      <c r="I50" s="22"/>
      <c r="J50" s="23"/>
      <c r="K50" s="23"/>
      <c r="L50" s="24" t="str">
        <f aca="false">IF(D50="","",MAX(0,$B$7-D50))</f>
        <v/>
      </c>
      <c r="M50" s="24" t="str">
        <f aca="false">IF(J50="","",J50-$B$7)</f>
        <v/>
      </c>
      <c r="N50" s="22"/>
      <c r="O50" s="25"/>
      <c r="P50" s="25"/>
      <c r="Q50" s="26" t="str">
        <f aca="false">IF(OR(O50="",P50=""),"",P50-O50)</f>
        <v/>
      </c>
      <c r="R50" s="27"/>
      <c r="S50" s="22"/>
      <c r="T50" s="22"/>
      <c r="U50" s="22"/>
      <c r="V50" s="22"/>
      <c r="W50" s="22"/>
      <c r="X50" s="22"/>
      <c r="Y50" s="22"/>
      <c r="Z50" s="23"/>
      <c r="AA50" s="28" t="str">
        <f aca="false">IF(OR(Z50="",I50="Accepted",I50="Closed"),"",IF(Z50&lt;$B$7,"Overdue",""))</f>
        <v/>
      </c>
      <c r="AB50" s="22"/>
    </row>
    <row r="51" customFormat="false" ht="15" hidden="false" customHeight="false" outlineLevel="0" collapsed="false">
      <c r="A51" s="22"/>
      <c r="B51" s="22"/>
      <c r="C51" s="23"/>
      <c r="D51" s="23"/>
      <c r="E51" s="22"/>
      <c r="F51" s="22"/>
      <c r="G51" s="22"/>
      <c r="H51" s="22"/>
      <c r="I51" s="22"/>
      <c r="J51" s="23"/>
      <c r="K51" s="23"/>
      <c r="L51" s="24" t="str">
        <f aca="false">IF(D51="","",MAX(0,$B$7-D51))</f>
        <v/>
      </c>
      <c r="M51" s="24" t="str">
        <f aca="false">IF(J51="","",J51-$B$7)</f>
        <v/>
      </c>
      <c r="N51" s="22"/>
      <c r="O51" s="25"/>
      <c r="P51" s="25"/>
      <c r="Q51" s="26" t="str">
        <f aca="false">IF(OR(O51="",P51=""),"",P51-O51)</f>
        <v/>
      </c>
      <c r="R51" s="27"/>
      <c r="S51" s="22"/>
      <c r="T51" s="22"/>
      <c r="U51" s="22"/>
      <c r="V51" s="22"/>
      <c r="W51" s="22"/>
      <c r="X51" s="22"/>
      <c r="Y51" s="22"/>
      <c r="Z51" s="23"/>
      <c r="AA51" s="28" t="str">
        <f aca="false">IF(OR(Z51="",I51="Accepted",I51="Closed"),"",IF(Z51&lt;$B$7,"Overdue",""))</f>
        <v/>
      </c>
      <c r="AB51" s="22"/>
    </row>
    <row r="52" customFormat="false" ht="15" hidden="false" customHeight="false" outlineLevel="0" collapsed="false">
      <c r="A52" s="22"/>
      <c r="B52" s="22"/>
      <c r="C52" s="23"/>
      <c r="D52" s="23"/>
      <c r="E52" s="22"/>
      <c r="F52" s="22"/>
      <c r="G52" s="22"/>
      <c r="H52" s="22"/>
      <c r="I52" s="22"/>
      <c r="J52" s="23"/>
      <c r="K52" s="23"/>
      <c r="L52" s="24" t="str">
        <f aca="false">IF(D52="","",MAX(0,$B$7-D52))</f>
        <v/>
      </c>
      <c r="M52" s="24" t="str">
        <f aca="false">IF(J52="","",J52-$B$7)</f>
        <v/>
      </c>
      <c r="N52" s="22"/>
      <c r="O52" s="25"/>
      <c r="P52" s="25"/>
      <c r="Q52" s="26" t="str">
        <f aca="false">IF(OR(O52="",P52=""),"",P52-O52)</f>
        <v/>
      </c>
      <c r="R52" s="27"/>
      <c r="S52" s="22"/>
      <c r="T52" s="22"/>
      <c r="U52" s="22"/>
      <c r="V52" s="22"/>
      <c r="W52" s="22"/>
      <c r="X52" s="22"/>
      <c r="Y52" s="22"/>
      <c r="Z52" s="23"/>
      <c r="AA52" s="28" t="str">
        <f aca="false">IF(OR(Z52="",I52="Accepted",I52="Closed"),"",IF(Z52&lt;$B$7,"Overdue",""))</f>
        <v/>
      </c>
      <c r="AB52" s="22"/>
    </row>
    <row r="53" customFormat="false" ht="15" hidden="false" customHeight="false" outlineLevel="0" collapsed="false">
      <c r="A53" s="22"/>
      <c r="B53" s="22"/>
      <c r="C53" s="23"/>
      <c r="D53" s="23"/>
      <c r="E53" s="22"/>
      <c r="F53" s="22"/>
      <c r="G53" s="22"/>
      <c r="H53" s="22"/>
      <c r="I53" s="22"/>
      <c r="J53" s="23"/>
      <c r="K53" s="23"/>
      <c r="L53" s="24" t="str">
        <f aca="false">IF(D53="","",MAX(0,$B$7-D53))</f>
        <v/>
      </c>
      <c r="M53" s="24" t="str">
        <f aca="false">IF(J53="","",J53-$B$7)</f>
        <v/>
      </c>
      <c r="N53" s="22"/>
      <c r="O53" s="25"/>
      <c r="P53" s="25"/>
      <c r="Q53" s="26" t="str">
        <f aca="false">IF(OR(O53="",P53=""),"",P53-O53)</f>
        <v/>
      </c>
      <c r="R53" s="27"/>
      <c r="S53" s="22"/>
      <c r="T53" s="22"/>
      <c r="U53" s="22"/>
      <c r="V53" s="22"/>
      <c r="W53" s="22"/>
      <c r="X53" s="22"/>
      <c r="Y53" s="22"/>
      <c r="Z53" s="23"/>
      <c r="AA53" s="28" t="str">
        <f aca="false">IF(OR(Z53="",I53="Accepted",I53="Closed"),"",IF(Z53&lt;$B$7,"Overdue",""))</f>
        <v/>
      </c>
      <c r="AB53" s="22"/>
    </row>
    <row r="54" customFormat="false" ht="15" hidden="false" customHeight="false" outlineLevel="0" collapsed="false">
      <c r="A54" s="22"/>
      <c r="B54" s="22"/>
      <c r="C54" s="23"/>
      <c r="D54" s="23"/>
      <c r="E54" s="22"/>
      <c r="F54" s="22"/>
      <c r="G54" s="22"/>
      <c r="H54" s="22"/>
      <c r="I54" s="22"/>
      <c r="J54" s="23"/>
      <c r="K54" s="23"/>
      <c r="L54" s="24" t="str">
        <f aca="false">IF(D54="","",MAX(0,$B$7-D54))</f>
        <v/>
      </c>
      <c r="M54" s="24" t="str">
        <f aca="false">IF(J54="","",J54-$B$7)</f>
        <v/>
      </c>
      <c r="N54" s="22"/>
      <c r="O54" s="25"/>
      <c r="P54" s="25"/>
      <c r="Q54" s="26" t="str">
        <f aca="false">IF(OR(O54="",P54=""),"",P54-O54)</f>
        <v/>
      </c>
      <c r="R54" s="27"/>
      <c r="S54" s="22"/>
      <c r="T54" s="22"/>
      <c r="U54" s="22"/>
      <c r="V54" s="22"/>
      <c r="W54" s="22"/>
      <c r="X54" s="22"/>
      <c r="Y54" s="22"/>
      <c r="Z54" s="23"/>
      <c r="AA54" s="28" t="str">
        <f aca="false">IF(OR(Z54="",I54="Accepted",I54="Closed"),"",IF(Z54&lt;$B$7,"Overdue",""))</f>
        <v/>
      </c>
      <c r="AB54" s="22"/>
    </row>
    <row r="55" customFormat="false" ht="15" hidden="false" customHeight="false" outlineLevel="0" collapsed="false">
      <c r="A55" s="22"/>
      <c r="B55" s="22"/>
      <c r="C55" s="23"/>
      <c r="D55" s="23"/>
      <c r="E55" s="22"/>
      <c r="F55" s="22"/>
      <c r="G55" s="22"/>
      <c r="H55" s="22"/>
      <c r="I55" s="22"/>
      <c r="J55" s="23"/>
      <c r="K55" s="23"/>
      <c r="L55" s="24" t="str">
        <f aca="false">IF(D55="","",MAX(0,$B$7-D55))</f>
        <v/>
      </c>
      <c r="M55" s="24" t="str">
        <f aca="false">IF(J55="","",J55-$B$7)</f>
        <v/>
      </c>
      <c r="N55" s="22"/>
      <c r="O55" s="25"/>
      <c r="P55" s="25"/>
      <c r="Q55" s="26" t="str">
        <f aca="false">IF(OR(O55="",P55=""),"",P55-O55)</f>
        <v/>
      </c>
      <c r="R55" s="27"/>
      <c r="S55" s="22"/>
      <c r="T55" s="22"/>
      <c r="U55" s="22"/>
      <c r="V55" s="22"/>
      <c r="W55" s="22"/>
      <c r="X55" s="22"/>
      <c r="Y55" s="22"/>
      <c r="Z55" s="23"/>
      <c r="AA55" s="28" t="str">
        <f aca="false">IF(OR(Z55="",I55="Accepted",I55="Closed"),"",IF(Z55&lt;$B$7,"Overdue",""))</f>
        <v/>
      </c>
      <c r="AB55" s="22"/>
    </row>
    <row r="56" customFormat="false" ht="15" hidden="false" customHeight="false" outlineLevel="0" collapsed="false">
      <c r="A56" s="22"/>
      <c r="B56" s="22"/>
      <c r="C56" s="23"/>
      <c r="D56" s="23"/>
      <c r="E56" s="22"/>
      <c r="F56" s="22"/>
      <c r="G56" s="22"/>
      <c r="H56" s="22"/>
      <c r="I56" s="22"/>
      <c r="J56" s="23"/>
      <c r="K56" s="23"/>
      <c r="L56" s="24" t="str">
        <f aca="false">IF(D56="","",MAX(0,$B$7-D56))</f>
        <v/>
      </c>
      <c r="M56" s="24" t="str">
        <f aca="false">IF(J56="","",J56-$B$7)</f>
        <v/>
      </c>
      <c r="N56" s="22"/>
      <c r="O56" s="25"/>
      <c r="P56" s="25"/>
      <c r="Q56" s="26" t="str">
        <f aca="false">IF(OR(O56="",P56=""),"",P56-O56)</f>
        <v/>
      </c>
      <c r="R56" s="27"/>
      <c r="S56" s="22"/>
      <c r="T56" s="22"/>
      <c r="U56" s="22"/>
      <c r="V56" s="22"/>
      <c r="W56" s="22"/>
      <c r="X56" s="22"/>
      <c r="Y56" s="22"/>
      <c r="Z56" s="23"/>
      <c r="AA56" s="28" t="str">
        <f aca="false">IF(OR(Z56="",I56="Accepted",I56="Closed"),"",IF(Z56&lt;$B$7,"Overdue",""))</f>
        <v/>
      </c>
      <c r="AB56" s="22"/>
    </row>
    <row r="57" customFormat="false" ht="15" hidden="false" customHeight="false" outlineLevel="0" collapsed="false">
      <c r="A57" s="22"/>
      <c r="B57" s="22"/>
      <c r="C57" s="23"/>
      <c r="D57" s="23"/>
      <c r="E57" s="22"/>
      <c r="F57" s="22"/>
      <c r="G57" s="22"/>
      <c r="H57" s="22"/>
      <c r="I57" s="22"/>
      <c r="J57" s="23"/>
      <c r="K57" s="23"/>
      <c r="L57" s="24" t="str">
        <f aca="false">IF(D57="","",MAX(0,$B$7-D57))</f>
        <v/>
      </c>
      <c r="M57" s="24" t="str">
        <f aca="false">IF(J57="","",J57-$B$7)</f>
        <v/>
      </c>
      <c r="N57" s="22"/>
      <c r="O57" s="25"/>
      <c r="P57" s="25"/>
      <c r="Q57" s="26" t="str">
        <f aca="false">IF(OR(O57="",P57=""),"",P57-O57)</f>
        <v/>
      </c>
      <c r="R57" s="27"/>
      <c r="S57" s="22"/>
      <c r="T57" s="22"/>
      <c r="U57" s="22"/>
      <c r="V57" s="22"/>
      <c r="W57" s="22"/>
      <c r="X57" s="22"/>
      <c r="Y57" s="22"/>
      <c r="Z57" s="23"/>
      <c r="AA57" s="28" t="str">
        <f aca="false">IF(OR(Z57="",I57="Accepted",I57="Closed"),"",IF(Z57&lt;$B$7,"Overdue",""))</f>
        <v/>
      </c>
      <c r="AB57" s="22"/>
    </row>
    <row r="58" customFormat="false" ht="15" hidden="false" customHeight="false" outlineLevel="0" collapsed="false">
      <c r="A58" s="22"/>
      <c r="B58" s="22"/>
      <c r="C58" s="23"/>
      <c r="D58" s="23"/>
      <c r="E58" s="22"/>
      <c r="F58" s="22"/>
      <c r="G58" s="22"/>
      <c r="H58" s="22"/>
      <c r="I58" s="22"/>
      <c r="J58" s="23"/>
      <c r="K58" s="23"/>
      <c r="L58" s="24" t="str">
        <f aca="false">IF(D58="","",MAX(0,$B$7-D58))</f>
        <v/>
      </c>
      <c r="M58" s="24" t="str">
        <f aca="false">IF(J58="","",J58-$B$7)</f>
        <v/>
      </c>
      <c r="N58" s="22"/>
      <c r="O58" s="25"/>
      <c r="P58" s="25"/>
      <c r="Q58" s="26" t="str">
        <f aca="false">IF(OR(O58="",P58=""),"",P58-O58)</f>
        <v/>
      </c>
      <c r="R58" s="27"/>
      <c r="S58" s="22"/>
      <c r="T58" s="22"/>
      <c r="U58" s="22"/>
      <c r="V58" s="22"/>
      <c r="W58" s="22"/>
      <c r="X58" s="22"/>
      <c r="Y58" s="22"/>
      <c r="Z58" s="23"/>
      <c r="AA58" s="28" t="str">
        <f aca="false">IF(OR(Z58="",I58="Accepted",I58="Closed"),"",IF(Z58&lt;$B$7,"Overdue",""))</f>
        <v/>
      </c>
      <c r="AB58" s="22"/>
    </row>
    <row r="59" customFormat="false" ht="15" hidden="false" customHeight="false" outlineLevel="0" collapsed="false">
      <c r="A59" s="22"/>
      <c r="B59" s="22"/>
      <c r="C59" s="23"/>
      <c r="D59" s="23"/>
      <c r="E59" s="22"/>
      <c r="F59" s="22"/>
      <c r="G59" s="22"/>
      <c r="H59" s="22"/>
      <c r="I59" s="22"/>
      <c r="J59" s="23"/>
      <c r="K59" s="23"/>
      <c r="L59" s="24" t="str">
        <f aca="false">IF(D59="","",MAX(0,$B$7-D59))</f>
        <v/>
      </c>
      <c r="M59" s="24" t="str">
        <f aca="false">IF(J59="","",J59-$B$7)</f>
        <v/>
      </c>
      <c r="N59" s="22"/>
      <c r="O59" s="25"/>
      <c r="P59" s="25"/>
      <c r="Q59" s="26" t="str">
        <f aca="false">IF(OR(O59="",P59=""),"",P59-O59)</f>
        <v/>
      </c>
      <c r="R59" s="27"/>
      <c r="S59" s="22"/>
      <c r="T59" s="22"/>
      <c r="U59" s="22"/>
      <c r="V59" s="22"/>
      <c r="W59" s="22"/>
      <c r="X59" s="22"/>
      <c r="Y59" s="22"/>
      <c r="Z59" s="23"/>
      <c r="AA59" s="28" t="str">
        <f aca="false">IF(OR(Z59="",I59="Accepted",I59="Closed"),"",IF(Z59&lt;$B$7,"Overdue",""))</f>
        <v/>
      </c>
      <c r="AB59" s="22"/>
    </row>
    <row r="60" customFormat="false" ht="15" hidden="false" customHeight="false" outlineLevel="0" collapsed="false">
      <c r="A60" s="22"/>
      <c r="B60" s="22"/>
      <c r="C60" s="23"/>
      <c r="D60" s="23"/>
      <c r="E60" s="22"/>
      <c r="F60" s="22"/>
      <c r="G60" s="22"/>
      <c r="H60" s="22"/>
      <c r="I60" s="22"/>
      <c r="J60" s="23"/>
      <c r="K60" s="23"/>
      <c r="L60" s="24" t="str">
        <f aca="false">IF(D60="","",MAX(0,$B$7-D60))</f>
        <v/>
      </c>
      <c r="M60" s="24" t="str">
        <f aca="false">IF(J60="","",J60-$B$7)</f>
        <v/>
      </c>
      <c r="N60" s="22"/>
      <c r="O60" s="25"/>
      <c r="P60" s="25"/>
      <c r="Q60" s="26" t="str">
        <f aca="false">IF(OR(O60="",P60=""),"",P60-O60)</f>
        <v/>
      </c>
      <c r="R60" s="27"/>
      <c r="S60" s="22"/>
      <c r="T60" s="22"/>
      <c r="U60" s="22"/>
      <c r="V60" s="22"/>
      <c r="W60" s="22"/>
      <c r="X60" s="22"/>
      <c r="Y60" s="22"/>
      <c r="Z60" s="23"/>
      <c r="AA60" s="28" t="str">
        <f aca="false">IF(OR(Z60="",I60="Accepted",I60="Closed"),"",IF(Z60&lt;$B$7,"Overdue",""))</f>
        <v/>
      </c>
      <c r="AB60" s="22"/>
    </row>
    <row r="61" customFormat="false" ht="15" hidden="false" customHeight="false" outlineLevel="0" collapsed="false">
      <c r="A61" s="22"/>
      <c r="B61" s="22"/>
      <c r="C61" s="23"/>
      <c r="D61" s="23"/>
      <c r="E61" s="22"/>
      <c r="F61" s="22"/>
      <c r="G61" s="22"/>
      <c r="H61" s="22"/>
      <c r="I61" s="22"/>
      <c r="J61" s="23"/>
      <c r="K61" s="23"/>
      <c r="L61" s="24" t="str">
        <f aca="false">IF(D61="","",MAX(0,$B$7-D61))</f>
        <v/>
      </c>
      <c r="M61" s="24" t="str">
        <f aca="false">IF(J61="","",J61-$B$7)</f>
        <v/>
      </c>
      <c r="N61" s="22"/>
      <c r="O61" s="25"/>
      <c r="P61" s="25"/>
      <c r="Q61" s="26" t="str">
        <f aca="false">IF(OR(O61="",P61=""),"",P61-O61)</f>
        <v/>
      </c>
      <c r="R61" s="27"/>
      <c r="S61" s="22"/>
      <c r="T61" s="22"/>
      <c r="U61" s="22"/>
      <c r="V61" s="22"/>
      <c r="W61" s="22"/>
      <c r="X61" s="22"/>
      <c r="Y61" s="22"/>
      <c r="Z61" s="23"/>
      <c r="AA61" s="28" t="str">
        <f aca="false">IF(OR(Z61="",I61="Accepted",I61="Closed"),"",IF(Z61&lt;$B$7,"Overdue",""))</f>
        <v/>
      </c>
      <c r="AB61" s="22"/>
    </row>
    <row r="62" customFormat="false" ht="15" hidden="false" customHeight="false" outlineLevel="0" collapsed="false">
      <c r="A62" s="22"/>
      <c r="B62" s="22"/>
      <c r="C62" s="23"/>
      <c r="D62" s="23"/>
      <c r="E62" s="22"/>
      <c r="F62" s="22"/>
      <c r="G62" s="22"/>
      <c r="H62" s="22"/>
      <c r="I62" s="22"/>
      <c r="J62" s="23"/>
      <c r="K62" s="23"/>
      <c r="L62" s="24" t="str">
        <f aca="false">IF(D62="","",MAX(0,$B$7-D62))</f>
        <v/>
      </c>
      <c r="M62" s="24" t="str">
        <f aca="false">IF(J62="","",J62-$B$7)</f>
        <v/>
      </c>
      <c r="N62" s="22"/>
      <c r="O62" s="25"/>
      <c r="P62" s="25"/>
      <c r="Q62" s="26" t="str">
        <f aca="false">IF(OR(O62="",P62=""),"",P62-O62)</f>
        <v/>
      </c>
      <c r="R62" s="27"/>
      <c r="S62" s="22"/>
      <c r="T62" s="22"/>
      <c r="U62" s="22"/>
      <c r="V62" s="22"/>
      <c r="W62" s="22"/>
      <c r="X62" s="22"/>
      <c r="Y62" s="22"/>
      <c r="Z62" s="23"/>
      <c r="AA62" s="28" t="str">
        <f aca="false">IF(OR(Z62="",I62="Accepted",I62="Closed"),"",IF(Z62&lt;$B$7,"Overdue",""))</f>
        <v/>
      </c>
      <c r="AB62" s="22"/>
    </row>
    <row r="63" customFormat="false" ht="15" hidden="false" customHeight="false" outlineLevel="0" collapsed="false">
      <c r="A63" s="22"/>
      <c r="B63" s="22"/>
      <c r="C63" s="23"/>
      <c r="D63" s="23"/>
      <c r="E63" s="22"/>
      <c r="F63" s="22"/>
      <c r="G63" s="22"/>
      <c r="H63" s="22"/>
      <c r="I63" s="22"/>
      <c r="J63" s="23"/>
      <c r="K63" s="23"/>
      <c r="L63" s="24" t="str">
        <f aca="false">IF(D63="","",MAX(0,$B$7-D63))</f>
        <v/>
      </c>
      <c r="M63" s="24" t="str">
        <f aca="false">IF(J63="","",J63-$B$7)</f>
        <v/>
      </c>
      <c r="N63" s="22"/>
      <c r="O63" s="25"/>
      <c r="P63" s="25"/>
      <c r="Q63" s="26" t="str">
        <f aca="false">IF(OR(O63="",P63=""),"",P63-O63)</f>
        <v/>
      </c>
      <c r="R63" s="27"/>
      <c r="S63" s="22"/>
      <c r="T63" s="22"/>
      <c r="U63" s="22"/>
      <c r="V63" s="22"/>
      <c r="W63" s="22"/>
      <c r="X63" s="22"/>
      <c r="Y63" s="22"/>
      <c r="Z63" s="23"/>
      <c r="AA63" s="28" t="str">
        <f aca="false">IF(OR(Z63="",I63="Accepted",I63="Closed"),"",IF(Z63&lt;$B$7,"Overdue",""))</f>
        <v/>
      </c>
      <c r="AB63" s="22"/>
    </row>
    <row r="64" customFormat="false" ht="15" hidden="false" customHeight="false" outlineLevel="0" collapsed="false">
      <c r="A64" s="22"/>
      <c r="B64" s="22"/>
      <c r="C64" s="23"/>
      <c r="D64" s="23"/>
      <c r="E64" s="22"/>
      <c r="F64" s="22"/>
      <c r="G64" s="22"/>
      <c r="H64" s="22"/>
      <c r="I64" s="22"/>
      <c r="J64" s="23"/>
      <c r="K64" s="23"/>
      <c r="L64" s="24" t="str">
        <f aca="false">IF(D64="","",MAX(0,$B$7-D64))</f>
        <v/>
      </c>
      <c r="M64" s="24" t="str">
        <f aca="false">IF(J64="","",J64-$B$7)</f>
        <v/>
      </c>
      <c r="N64" s="22"/>
      <c r="O64" s="25"/>
      <c r="P64" s="25"/>
      <c r="Q64" s="26" t="str">
        <f aca="false">IF(OR(O64="",P64=""),"",P64-O64)</f>
        <v/>
      </c>
      <c r="R64" s="27"/>
      <c r="S64" s="22"/>
      <c r="T64" s="22"/>
      <c r="U64" s="22"/>
      <c r="V64" s="22"/>
      <c r="W64" s="22"/>
      <c r="X64" s="22"/>
      <c r="Y64" s="22"/>
      <c r="Z64" s="23"/>
      <c r="AA64" s="28" t="str">
        <f aca="false">IF(OR(Z64="",I64="Accepted",I64="Closed"),"",IF(Z64&lt;$B$7,"Overdue",""))</f>
        <v/>
      </c>
      <c r="AB64" s="22"/>
    </row>
    <row r="65" customFormat="false" ht="15" hidden="false" customHeight="false" outlineLevel="0" collapsed="false">
      <c r="A65" s="22"/>
      <c r="B65" s="22"/>
      <c r="C65" s="23"/>
      <c r="D65" s="23"/>
      <c r="E65" s="22"/>
      <c r="F65" s="22"/>
      <c r="G65" s="22"/>
      <c r="H65" s="22"/>
      <c r="I65" s="22"/>
      <c r="J65" s="23"/>
      <c r="K65" s="23"/>
      <c r="L65" s="24" t="str">
        <f aca="false">IF(D65="","",MAX(0,$B$7-D65))</f>
        <v/>
      </c>
      <c r="M65" s="24" t="str">
        <f aca="false">IF(J65="","",J65-$B$7)</f>
        <v/>
      </c>
      <c r="N65" s="22"/>
      <c r="O65" s="25"/>
      <c r="P65" s="25"/>
      <c r="Q65" s="26" t="str">
        <f aca="false">IF(OR(O65="",P65=""),"",P65-O65)</f>
        <v/>
      </c>
      <c r="R65" s="27"/>
      <c r="S65" s="22"/>
      <c r="T65" s="22"/>
      <c r="U65" s="22"/>
      <c r="V65" s="22"/>
      <c r="W65" s="22"/>
      <c r="X65" s="22"/>
      <c r="Y65" s="22"/>
      <c r="Z65" s="23"/>
      <c r="AA65" s="28" t="str">
        <f aca="false">IF(OR(Z65="",I65="Accepted",I65="Closed"),"",IF(Z65&lt;$B$7,"Overdue",""))</f>
        <v/>
      </c>
      <c r="AB65" s="22"/>
    </row>
    <row r="66" customFormat="false" ht="15" hidden="false" customHeight="false" outlineLevel="0" collapsed="false">
      <c r="A66" s="22"/>
      <c r="B66" s="22"/>
      <c r="C66" s="23"/>
      <c r="D66" s="23"/>
      <c r="E66" s="22"/>
      <c r="F66" s="22"/>
      <c r="G66" s="22"/>
      <c r="H66" s="22"/>
      <c r="I66" s="22"/>
      <c r="J66" s="23"/>
      <c r="K66" s="23"/>
      <c r="L66" s="24" t="str">
        <f aca="false">IF(D66="","",MAX(0,$B$7-D66))</f>
        <v/>
      </c>
      <c r="M66" s="24" t="str">
        <f aca="false">IF(J66="","",J66-$B$7)</f>
        <v/>
      </c>
      <c r="N66" s="22"/>
      <c r="O66" s="25"/>
      <c r="P66" s="25"/>
      <c r="Q66" s="26" t="str">
        <f aca="false">IF(OR(O66="",P66=""),"",P66-O66)</f>
        <v/>
      </c>
      <c r="R66" s="27"/>
      <c r="S66" s="22"/>
      <c r="T66" s="22"/>
      <c r="U66" s="22"/>
      <c r="V66" s="22"/>
      <c r="W66" s="22"/>
      <c r="X66" s="22"/>
      <c r="Y66" s="22"/>
      <c r="Z66" s="23"/>
      <c r="AA66" s="28" t="str">
        <f aca="false">IF(OR(Z66="",I66="Accepted",I66="Closed"),"",IF(Z66&lt;$B$7,"Overdue",""))</f>
        <v/>
      </c>
      <c r="AB66" s="22"/>
    </row>
    <row r="67" customFormat="false" ht="15" hidden="false" customHeight="false" outlineLevel="0" collapsed="false">
      <c r="A67" s="22"/>
      <c r="B67" s="22"/>
      <c r="C67" s="23"/>
      <c r="D67" s="23"/>
      <c r="E67" s="22"/>
      <c r="F67" s="22"/>
      <c r="G67" s="22"/>
      <c r="H67" s="22"/>
      <c r="I67" s="22"/>
      <c r="J67" s="23"/>
      <c r="K67" s="23"/>
      <c r="L67" s="24" t="str">
        <f aca="false">IF(D67="","",MAX(0,$B$7-D67))</f>
        <v/>
      </c>
      <c r="M67" s="24" t="str">
        <f aca="false">IF(J67="","",J67-$B$7)</f>
        <v/>
      </c>
      <c r="N67" s="22"/>
      <c r="O67" s="25"/>
      <c r="P67" s="25"/>
      <c r="Q67" s="26" t="str">
        <f aca="false">IF(OR(O67="",P67=""),"",P67-O67)</f>
        <v/>
      </c>
      <c r="R67" s="27"/>
      <c r="S67" s="22"/>
      <c r="T67" s="22"/>
      <c r="U67" s="22"/>
      <c r="V67" s="22"/>
      <c r="W67" s="22"/>
      <c r="X67" s="22"/>
      <c r="Y67" s="22"/>
      <c r="Z67" s="23"/>
      <c r="AA67" s="28" t="str">
        <f aca="false">IF(OR(Z67="",I67="Accepted",I67="Closed"),"",IF(Z67&lt;$B$7,"Overdue",""))</f>
        <v/>
      </c>
      <c r="AB67" s="22"/>
    </row>
    <row r="68" customFormat="false" ht="15" hidden="false" customHeight="false" outlineLevel="0" collapsed="false">
      <c r="A68" s="22"/>
      <c r="B68" s="22"/>
      <c r="C68" s="23"/>
      <c r="D68" s="23"/>
      <c r="E68" s="22"/>
      <c r="F68" s="22"/>
      <c r="G68" s="22"/>
      <c r="H68" s="22"/>
      <c r="I68" s="22"/>
      <c r="J68" s="23"/>
      <c r="K68" s="23"/>
      <c r="L68" s="24" t="str">
        <f aca="false">IF(D68="","",MAX(0,$B$7-D68))</f>
        <v/>
      </c>
      <c r="M68" s="24" t="str">
        <f aca="false">IF(J68="","",J68-$B$7)</f>
        <v/>
      </c>
      <c r="N68" s="22"/>
      <c r="O68" s="25"/>
      <c r="P68" s="25"/>
      <c r="Q68" s="26" t="str">
        <f aca="false">IF(OR(O68="",P68=""),"",P68-O68)</f>
        <v/>
      </c>
      <c r="R68" s="27"/>
      <c r="S68" s="22"/>
      <c r="T68" s="22"/>
      <c r="U68" s="22"/>
      <c r="V68" s="22"/>
      <c r="W68" s="22"/>
      <c r="X68" s="22"/>
      <c r="Y68" s="22"/>
      <c r="Z68" s="23"/>
      <c r="AA68" s="28" t="str">
        <f aca="false">IF(OR(Z68="",I68="Accepted",I68="Closed"),"",IF(Z68&lt;$B$7,"Overdue",""))</f>
        <v/>
      </c>
      <c r="AB68" s="22"/>
    </row>
    <row r="69" customFormat="false" ht="15" hidden="false" customHeight="false" outlineLevel="0" collapsed="false">
      <c r="A69" s="22"/>
      <c r="B69" s="22"/>
      <c r="C69" s="23"/>
      <c r="D69" s="23"/>
      <c r="E69" s="22"/>
      <c r="F69" s="22"/>
      <c r="G69" s="22"/>
      <c r="H69" s="22"/>
      <c r="I69" s="22"/>
      <c r="J69" s="23"/>
      <c r="K69" s="23"/>
      <c r="L69" s="24" t="str">
        <f aca="false">IF(D69="","",MAX(0,$B$7-D69))</f>
        <v/>
      </c>
      <c r="M69" s="24" t="str">
        <f aca="false">IF(J69="","",J69-$B$7)</f>
        <v/>
      </c>
      <c r="N69" s="22"/>
      <c r="O69" s="25"/>
      <c r="P69" s="25"/>
      <c r="Q69" s="26" t="str">
        <f aca="false">IF(OR(O69="",P69=""),"",P69-O69)</f>
        <v/>
      </c>
      <c r="R69" s="27"/>
      <c r="S69" s="22"/>
      <c r="T69" s="22"/>
      <c r="U69" s="22"/>
      <c r="V69" s="22"/>
      <c r="W69" s="22"/>
      <c r="X69" s="22"/>
      <c r="Y69" s="22"/>
      <c r="Z69" s="23"/>
      <c r="AA69" s="28" t="str">
        <f aca="false">IF(OR(Z69="",I69="Accepted",I69="Closed"),"",IF(Z69&lt;$B$7,"Overdue",""))</f>
        <v/>
      </c>
      <c r="AB69" s="22"/>
    </row>
    <row r="70" customFormat="false" ht="15" hidden="false" customHeight="false" outlineLevel="0" collapsed="false">
      <c r="A70" s="22"/>
      <c r="B70" s="22"/>
      <c r="C70" s="23"/>
      <c r="D70" s="23"/>
      <c r="E70" s="22"/>
      <c r="F70" s="22"/>
      <c r="G70" s="22"/>
      <c r="H70" s="22"/>
      <c r="I70" s="22"/>
      <c r="J70" s="23"/>
      <c r="K70" s="23"/>
      <c r="L70" s="24" t="str">
        <f aca="false">IF(D70="","",MAX(0,$B$7-D70))</f>
        <v/>
      </c>
      <c r="M70" s="24" t="str">
        <f aca="false">IF(J70="","",J70-$B$7)</f>
        <v/>
      </c>
      <c r="N70" s="22"/>
      <c r="O70" s="25"/>
      <c r="P70" s="25"/>
      <c r="Q70" s="26" t="str">
        <f aca="false">IF(OR(O70="",P70=""),"",P70-O70)</f>
        <v/>
      </c>
      <c r="R70" s="27"/>
      <c r="S70" s="22"/>
      <c r="T70" s="22"/>
      <c r="U70" s="22"/>
      <c r="V70" s="22"/>
      <c r="W70" s="22"/>
      <c r="X70" s="22"/>
      <c r="Y70" s="22"/>
      <c r="Z70" s="23"/>
      <c r="AA70" s="28" t="str">
        <f aca="false">IF(OR(Z70="",I70="Accepted",I70="Closed"),"",IF(Z70&lt;$B$7,"Overdue",""))</f>
        <v/>
      </c>
      <c r="AB70" s="22"/>
    </row>
    <row r="71" customFormat="false" ht="15" hidden="false" customHeight="false" outlineLevel="0" collapsed="false">
      <c r="A71" s="22"/>
      <c r="B71" s="22"/>
      <c r="C71" s="23"/>
      <c r="D71" s="23"/>
      <c r="E71" s="22"/>
      <c r="F71" s="22"/>
      <c r="G71" s="22"/>
      <c r="H71" s="22"/>
      <c r="I71" s="22"/>
      <c r="J71" s="23"/>
      <c r="K71" s="23"/>
      <c r="L71" s="24" t="str">
        <f aca="false">IF(D71="","",MAX(0,$B$7-D71))</f>
        <v/>
      </c>
      <c r="M71" s="24" t="str">
        <f aca="false">IF(J71="","",J71-$B$7)</f>
        <v/>
      </c>
      <c r="N71" s="22"/>
      <c r="O71" s="25"/>
      <c r="P71" s="25"/>
      <c r="Q71" s="26" t="str">
        <f aca="false">IF(OR(O71="",P71=""),"",P71-O71)</f>
        <v/>
      </c>
      <c r="R71" s="27"/>
      <c r="S71" s="22"/>
      <c r="T71" s="22"/>
      <c r="U71" s="22"/>
      <c r="V71" s="22"/>
      <c r="W71" s="22"/>
      <c r="X71" s="22"/>
      <c r="Y71" s="22"/>
      <c r="Z71" s="23"/>
      <c r="AA71" s="28" t="str">
        <f aca="false">IF(OR(Z71="",I71="Accepted",I71="Closed"),"",IF(Z71&lt;$B$7,"Overdue",""))</f>
        <v/>
      </c>
      <c r="AB71" s="22"/>
    </row>
    <row r="72" customFormat="false" ht="15" hidden="false" customHeight="false" outlineLevel="0" collapsed="false">
      <c r="A72" s="22"/>
      <c r="B72" s="22"/>
      <c r="C72" s="23"/>
      <c r="D72" s="23"/>
      <c r="E72" s="22"/>
      <c r="F72" s="22"/>
      <c r="G72" s="22"/>
      <c r="H72" s="22"/>
      <c r="I72" s="22"/>
      <c r="J72" s="23"/>
      <c r="K72" s="23"/>
      <c r="L72" s="24" t="str">
        <f aca="false">IF(D72="","",MAX(0,$B$7-D72))</f>
        <v/>
      </c>
      <c r="M72" s="24" t="str">
        <f aca="false">IF(J72="","",J72-$B$7)</f>
        <v/>
      </c>
      <c r="N72" s="22"/>
      <c r="O72" s="25"/>
      <c r="P72" s="25"/>
      <c r="Q72" s="26" t="str">
        <f aca="false">IF(OR(O72="",P72=""),"",P72-O72)</f>
        <v/>
      </c>
      <c r="R72" s="27"/>
      <c r="S72" s="22"/>
      <c r="T72" s="22"/>
      <c r="U72" s="22"/>
      <c r="V72" s="22"/>
      <c r="W72" s="22"/>
      <c r="X72" s="22"/>
      <c r="Y72" s="22"/>
      <c r="Z72" s="23"/>
      <c r="AA72" s="28" t="str">
        <f aca="false">IF(OR(Z72="",I72="Accepted",I72="Closed"),"",IF(Z72&lt;$B$7,"Overdue",""))</f>
        <v/>
      </c>
      <c r="AB72" s="22"/>
    </row>
    <row r="73" customFormat="false" ht="15" hidden="false" customHeight="false" outlineLevel="0" collapsed="false">
      <c r="A73" s="22"/>
      <c r="B73" s="22"/>
      <c r="C73" s="23"/>
      <c r="D73" s="23"/>
      <c r="E73" s="22"/>
      <c r="F73" s="22"/>
      <c r="G73" s="22"/>
      <c r="H73" s="22"/>
      <c r="I73" s="22"/>
      <c r="J73" s="23"/>
      <c r="K73" s="23"/>
      <c r="L73" s="24" t="str">
        <f aca="false">IF(D73="","",MAX(0,$B$7-D73))</f>
        <v/>
      </c>
      <c r="M73" s="24" t="str">
        <f aca="false">IF(J73="","",J73-$B$7)</f>
        <v/>
      </c>
      <c r="N73" s="22"/>
      <c r="O73" s="25"/>
      <c r="P73" s="25"/>
      <c r="Q73" s="26" t="str">
        <f aca="false">IF(OR(O73="",P73=""),"",P73-O73)</f>
        <v/>
      </c>
      <c r="R73" s="27"/>
      <c r="S73" s="22"/>
      <c r="T73" s="22"/>
      <c r="U73" s="22"/>
      <c r="V73" s="22"/>
      <c r="W73" s="22"/>
      <c r="X73" s="22"/>
      <c r="Y73" s="22"/>
      <c r="Z73" s="23"/>
      <c r="AA73" s="28" t="str">
        <f aca="false">IF(OR(Z73="",I73="Accepted",I73="Closed"),"",IF(Z73&lt;$B$7,"Overdue",""))</f>
        <v/>
      </c>
      <c r="AB73" s="22"/>
    </row>
    <row r="74" customFormat="false" ht="15" hidden="false" customHeight="false" outlineLevel="0" collapsed="false">
      <c r="A74" s="22"/>
      <c r="B74" s="22"/>
      <c r="C74" s="23"/>
      <c r="D74" s="23"/>
      <c r="E74" s="22"/>
      <c r="F74" s="22"/>
      <c r="G74" s="22"/>
      <c r="H74" s="22"/>
      <c r="I74" s="22"/>
      <c r="J74" s="23"/>
      <c r="K74" s="23"/>
      <c r="L74" s="24" t="str">
        <f aca="false">IF(D74="","",MAX(0,$B$7-D74))</f>
        <v/>
      </c>
      <c r="M74" s="24" t="str">
        <f aca="false">IF(J74="","",J74-$B$7)</f>
        <v/>
      </c>
      <c r="N74" s="22"/>
      <c r="O74" s="25"/>
      <c r="P74" s="25"/>
      <c r="Q74" s="26" t="str">
        <f aca="false">IF(OR(O74="",P74=""),"",P74-O74)</f>
        <v/>
      </c>
      <c r="R74" s="27"/>
      <c r="S74" s="22"/>
      <c r="T74" s="22"/>
      <c r="U74" s="22"/>
      <c r="V74" s="22"/>
      <c r="W74" s="22"/>
      <c r="X74" s="22"/>
      <c r="Y74" s="22"/>
      <c r="Z74" s="23"/>
      <c r="AA74" s="28" t="str">
        <f aca="false">IF(OR(Z74="",I74="Accepted",I74="Closed"),"",IF(Z74&lt;$B$7,"Overdue",""))</f>
        <v/>
      </c>
      <c r="AB74" s="22"/>
    </row>
    <row r="75" customFormat="false" ht="15" hidden="false" customHeight="false" outlineLevel="0" collapsed="false">
      <c r="A75" s="22"/>
      <c r="B75" s="22"/>
      <c r="C75" s="23"/>
      <c r="D75" s="23"/>
      <c r="E75" s="22"/>
      <c r="F75" s="22"/>
      <c r="G75" s="22"/>
      <c r="H75" s="22"/>
      <c r="I75" s="22"/>
      <c r="J75" s="23"/>
      <c r="K75" s="23"/>
      <c r="L75" s="24" t="str">
        <f aca="false">IF(D75="","",MAX(0,$B$7-D75))</f>
        <v/>
      </c>
      <c r="M75" s="24" t="str">
        <f aca="false">IF(J75="","",J75-$B$7)</f>
        <v/>
      </c>
      <c r="N75" s="22"/>
      <c r="O75" s="25"/>
      <c r="P75" s="25"/>
      <c r="Q75" s="26" t="str">
        <f aca="false">IF(OR(O75="",P75=""),"",P75-O75)</f>
        <v/>
      </c>
      <c r="R75" s="27"/>
      <c r="S75" s="22"/>
      <c r="T75" s="22"/>
      <c r="U75" s="22"/>
      <c r="V75" s="22"/>
      <c r="W75" s="22"/>
      <c r="X75" s="22"/>
      <c r="Y75" s="22"/>
      <c r="Z75" s="23"/>
      <c r="AA75" s="28" t="str">
        <f aca="false">IF(OR(Z75="",I75="Accepted",I75="Closed"),"",IF(Z75&lt;$B$7,"Overdue",""))</f>
        <v/>
      </c>
      <c r="AB75" s="22"/>
    </row>
    <row r="76" customFormat="false" ht="15" hidden="false" customHeight="false" outlineLevel="0" collapsed="false">
      <c r="A76" s="22"/>
      <c r="B76" s="22"/>
      <c r="C76" s="23"/>
      <c r="D76" s="23"/>
      <c r="E76" s="22"/>
      <c r="F76" s="22"/>
      <c r="G76" s="22"/>
      <c r="H76" s="22"/>
      <c r="I76" s="22"/>
      <c r="J76" s="23"/>
      <c r="K76" s="23"/>
      <c r="L76" s="24" t="str">
        <f aca="false">IF(D76="","",MAX(0,$B$7-D76))</f>
        <v/>
      </c>
      <c r="M76" s="24" t="str">
        <f aca="false">IF(J76="","",J76-$B$7)</f>
        <v/>
      </c>
      <c r="N76" s="22"/>
      <c r="O76" s="25"/>
      <c r="P76" s="25"/>
      <c r="Q76" s="26" t="str">
        <f aca="false">IF(OR(O76="",P76=""),"",P76-O76)</f>
        <v/>
      </c>
      <c r="R76" s="27"/>
      <c r="S76" s="22"/>
      <c r="T76" s="22"/>
      <c r="U76" s="22"/>
      <c r="V76" s="22"/>
      <c r="W76" s="22"/>
      <c r="X76" s="22"/>
      <c r="Y76" s="22"/>
      <c r="Z76" s="23"/>
      <c r="AA76" s="28" t="str">
        <f aca="false">IF(OR(Z76="",I76="Accepted",I76="Closed"),"",IF(Z76&lt;$B$7,"Overdue",""))</f>
        <v/>
      </c>
      <c r="AB76" s="22"/>
    </row>
    <row r="77" customFormat="false" ht="15" hidden="false" customHeight="false" outlineLevel="0" collapsed="false">
      <c r="A77" s="22"/>
      <c r="B77" s="22"/>
      <c r="C77" s="23"/>
      <c r="D77" s="23"/>
      <c r="E77" s="22"/>
      <c r="F77" s="22"/>
      <c r="G77" s="22"/>
      <c r="H77" s="22"/>
      <c r="I77" s="22"/>
      <c r="J77" s="23"/>
      <c r="K77" s="23"/>
      <c r="L77" s="24" t="str">
        <f aca="false">IF(D77="","",MAX(0,$B$7-D77))</f>
        <v/>
      </c>
      <c r="M77" s="24" t="str">
        <f aca="false">IF(J77="","",J77-$B$7)</f>
        <v/>
      </c>
      <c r="N77" s="22"/>
      <c r="O77" s="25"/>
      <c r="P77" s="25"/>
      <c r="Q77" s="26" t="str">
        <f aca="false">IF(OR(O77="",P77=""),"",P77-O77)</f>
        <v/>
      </c>
      <c r="R77" s="27"/>
      <c r="S77" s="22"/>
      <c r="T77" s="22"/>
      <c r="U77" s="22"/>
      <c r="V77" s="22"/>
      <c r="W77" s="22"/>
      <c r="X77" s="22"/>
      <c r="Y77" s="22"/>
      <c r="Z77" s="23"/>
      <c r="AA77" s="28" t="str">
        <f aca="false">IF(OR(Z77="",I77="Accepted",I77="Closed"),"",IF(Z77&lt;$B$7,"Overdue",""))</f>
        <v/>
      </c>
      <c r="AB77" s="22"/>
    </row>
    <row r="78" customFormat="false" ht="15" hidden="false" customHeight="false" outlineLevel="0" collapsed="false">
      <c r="A78" s="22"/>
      <c r="B78" s="22"/>
      <c r="C78" s="23"/>
      <c r="D78" s="23"/>
      <c r="E78" s="22"/>
      <c r="F78" s="22"/>
      <c r="G78" s="22"/>
      <c r="H78" s="22"/>
      <c r="I78" s="22"/>
      <c r="J78" s="23"/>
      <c r="K78" s="23"/>
      <c r="L78" s="24" t="str">
        <f aca="false">IF(D78="","",MAX(0,$B$7-D78))</f>
        <v/>
      </c>
      <c r="M78" s="24" t="str">
        <f aca="false">IF(J78="","",J78-$B$7)</f>
        <v/>
      </c>
      <c r="N78" s="22"/>
      <c r="O78" s="25"/>
      <c r="P78" s="25"/>
      <c r="Q78" s="26" t="str">
        <f aca="false">IF(OR(O78="",P78=""),"",P78-O78)</f>
        <v/>
      </c>
      <c r="R78" s="27"/>
      <c r="S78" s="22"/>
      <c r="T78" s="22"/>
      <c r="U78" s="22"/>
      <c r="V78" s="22"/>
      <c r="W78" s="22"/>
      <c r="X78" s="22"/>
      <c r="Y78" s="22"/>
      <c r="Z78" s="23"/>
      <c r="AA78" s="28" t="str">
        <f aca="false">IF(OR(Z78="",I78="Accepted",I78="Closed"),"",IF(Z78&lt;$B$7,"Overdue",""))</f>
        <v/>
      </c>
      <c r="AB78" s="22"/>
    </row>
    <row r="79" customFormat="false" ht="15" hidden="false" customHeight="false" outlineLevel="0" collapsed="false">
      <c r="A79" s="22"/>
      <c r="B79" s="22"/>
      <c r="C79" s="23"/>
      <c r="D79" s="23"/>
      <c r="E79" s="22"/>
      <c r="F79" s="22"/>
      <c r="G79" s="22"/>
      <c r="H79" s="22"/>
      <c r="I79" s="22"/>
      <c r="J79" s="23"/>
      <c r="K79" s="23"/>
      <c r="L79" s="24" t="str">
        <f aca="false">IF(D79="","",MAX(0,$B$7-D79))</f>
        <v/>
      </c>
      <c r="M79" s="24" t="str">
        <f aca="false">IF(J79="","",J79-$B$7)</f>
        <v/>
      </c>
      <c r="N79" s="22"/>
      <c r="O79" s="25"/>
      <c r="P79" s="25"/>
      <c r="Q79" s="26" t="str">
        <f aca="false">IF(OR(O79="",P79=""),"",P79-O79)</f>
        <v/>
      </c>
      <c r="R79" s="27"/>
      <c r="S79" s="22"/>
      <c r="T79" s="22"/>
      <c r="U79" s="22"/>
      <c r="V79" s="22"/>
      <c r="W79" s="22"/>
      <c r="X79" s="22"/>
      <c r="Y79" s="22"/>
      <c r="Z79" s="23"/>
      <c r="AA79" s="28" t="str">
        <f aca="false">IF(OR(Z79="",I79="Accepted",I79="Closed"),"",IF(Z79&lt;$B$7,"Overdue",""))</f>
        <v/>
      </c>
      <c r="AB79" s="22"/>
    </row>
    <row r="80" customFormat="false" ht="15" hidden="false" customHeight="false" outlineLevel="0" collapsed="false">
      <c r="A80" s="22"/>
      <c r="B80" s="22"/>
      <c r="C80" s="23"/>
      <c r="D80" s="23"/>
      <c r="E80" s="22"/>
      <c r="F80" s="22"/>
      <c r="G80" s="22"/>
      <c r="H80" s="22"/>
      <c r="I80" s="22"/>
      <c r="J80" s="23"/>
      <c r="K80" s="23"/>
      <c r="L80" s="24" t="str">
        <f aca="false">IF(D80="","",MAX(0,$B$7-D80))</f>
        <v/>
      </c>
      <c r="M80" s="24" t="str">
        <f aca="false">IF(J80="","",J80-$B$7)</f>
        <v/>
      </c>
      <c r="N80" s="22"/>
      <c r="O80" s="25"/>
      <c r="P80" s="25"/>
      <c r="Q80" s="26" t="str">
        <f aca="false">IF(OR(O80="",P80=""),"",P80-O80)</f>
        <v/>
      </c>
      <c r="R80" s="27"/>
      <c r="S80" s="22"/>
      <c r="T80" s="22"/>
      <c r="U80" s="22"/>
      <c r="V80" s="22"/>
      <c r="W80" s="22"/>
      <c r="X80" s="22"/>
      <c r="Y80" s="22"/>
      <c r="Z80" s="23"/>
      <c r="AA80" s="28" t="str">
        <f aca="false">IF(OR(Z80="",I80="Accepted",I80="Closed"),"",IF(Z80&lt;$B$7,"Overdue",""))</f>
        <v/>
      </c>
      <c r="AB80" s="22"/>
    </row>
    <row r="81" customFormat="false" ht="15" hidden="false" customHeight="false" outlineLevel="0" collapsed="false">
      <c r="A81" s="22"/>
      <c r="B81" s="22"/>
      <c r="C81" s="23"/>
      <c r="D81" s="23"/>
      <c r="E81" s="22"/>
      <c r="F81" s="22"/>
      <c r="G81" s="22"/>
      <c r="H81" s="22"/>
      <c r="I81" s="22"/>
      <c r="J81" s="23"/>
      <c r="K81" s="23"/>
      <c r="L81" s="24" t="str">
        <f aca="false">IF(D81="","",MAX(0,$B$7-D81))</f>
        <v/>
      </c>
      <c r="M81" s="24" t="str">
        <f aca="false">IF(J81="","",J81-$B$7)</f>
        <v/>
      </c>
      <c r="N81" s="22"/>
      <c r="O81" s="25"/>
      <c r="P81" s="25"/>
      <c r="Q81" s="26" t="str">
        <f aca="false">IF(OR(O81="",P81=""),"",P81-O81)</f>
        <v/>
      </c>
      <c r="R81" s="27"/>
      <c r="S81" s="22"/>
      <c r="T81" s="22"/>
      <c r="U81" s="22"/>
      <c r="V81" s="22"/>
      <c r="W81" s="22"/>
      <c r="X81" s="22"/>
      <c r="Y81" s="22"/>
      <c r="Z81" s="23"/>
      <c r="AA81" s="28" t="str">
        <f aca="false">IF(OR(Z81="",I81="Accepted",I81="Closed"),"",IF(Z81&lt;$B$7,"Overdue",""))</f>
        <v/>
      </c>
      <c r="AB81" s="22"/>
    </row>
    <row r="82" customFormat="false" ht="15" hidden="false" customHeight="false" outlineLevel="0" collapsed="false">
      <c r="A82" s="22"/>
      <c r="B82" s="22"/>
      <c r="C82" s="23"/>
      <c r="D82" s="23"/>
      <c r="E82" s="22"/>
      <c r="F82" s="22"/>
      <c r="G82" s="22"/>
      <c r="H82" s="22"/>
      <c r="I82" s="22"/>
      <c r="J82" s="23"/>
      <c r="K82" s="23"/>
      <c r="L82" s="24" t="str">
        <f aca="false">IF(D82="","",MAX(0,$B$7-D82))</f>
        <v/>
      </c>
      <c r="M82" s="24" t="str">
        <f aca="false">IF(J82="","",J82-$B$7)</f>
        <v/>
      </c>
      <c r="N82" s="22"/>
      <c r="O82" s="25"/>
      <c r="P82" s="25"/>
      <c r="Q82" s="26" t="str">
        <f aca="false">IF(OR(O82="",P82=""),"",P82-O82)</f>
        <v/>
      </c>
      <c r="R82" s="27"/>
      <c r="S82" s="22"/>
      <c r="T82" s="22"/>
      <c r="U82" s="22"/>
      <c r="V82" s="22"/>
      <c r="W82" s="22"/>
      <c r="X82" s="22"/>
      <c r="Y82" s="22"/>
      <c r="Z82" s="23"/>
      <c r="AA82" s="28" t="str">
        <f aca="false">IF(OR(Z82="",I82="Accepted",I82="Closed"),"",IF(Z82&lt;$B$7,"Overdue",""))</f>
        <v/>
      </c>
      <c r="AB82" s="22"/>
    </row>
    <row r="83" customFormat="false" ht="15" hidden="false" customHeight="false" outlineLevel="0" collapsed="false">
      <c r="A83" s="22"/>
      <c r="B83" s="22"/>
      <c r="C83" s="23"/>
      <c r="D83" s="23"/>
      <c r="E83" s="22"/>
      <c r="F83" s="22"/>
      <c r="G83" s="22"/>
      <c r="H83" s="22"/>
      <c r="I83" s="22"/>
      <c r="J83" s="23"/>
      <c r="K83" s="23"/>
      <c r="L83" s="24" t="str">
        <f aca="false">IF(D83="","",MAX(0,$B$7-D83))</f>
        <v/>
      </c>
      <c r="M83" s="24" t="str">
        <f aca="false">IF(J83="","",J83-$B$7)</f>
        <v/>
      </c>
      <c r="N83" s="22"/>
      <c r="O83" s="25"/>
      <c r="P83" s="25"/>
      <c r="Q83" s="26" t="str">
        <f aca="false">IF(OR(O83="",P83=""),"",P83-O83)</f>
        <v/>
      </c>
      <c r="R83" s="27"/>
      <c r="S83" s="22"/>
      <c r="T83" s="22"/>
      <c r="U83" s="22"/>
      <c r="V83" s="22"/>
      <c r="W83" s="22"/>
      <c r="X83" s="22"/>
      <c r="Y83" s="22"/>
      <c r="Z83" s="23"/>
      <c r="AA83" s="28" t="str">
        <f aca="false">IF(OR(Z83="",I83="Accepted",I83="Closed"),"",IF(Z83&lt;$B$7,"Overdue",""))</f>
        <v/>
      </c>
      <c r="AB83" s="22"/>
    </row>
    <row r="84" customFormat="false" ht="15" hidden="false" customHeight="false" outlineLevel="0" collapsed="false">
      <c r="A84" s="22"/>
      <c r="B84" s="22"/>
      <c r="C84" s="23"/>
      <c r="D84" s="23"/>
      <c r="E84" s="22"/>
      <c r="F84" s="22"/>
      <c r="G84" s="22"/>
      <c r="H84" s="22"/>
      <c r="I84" s="22"/>
      <c r="J84" s="23"/>
      <c r="K84" s="23"/>
      <c r="L84" s="24" t="str">
        <f aca="false">IF(D84="","",MAX(0,$B$7-D84))</f>
        <v/>
      </c>
      <c r="M84" s="24" t="str">
        <f aca="false">IF(J84="","",J84-$B$7)</f>
        <v/>
      </c>
      <c r="N84" s="22"/>
      <c r="O84" s="25"/>
      <c r="P84" s="25"/>
      <c r="Q84" s="26" t="str">
        <f aca="false">IF(OR(O84="",P84=""),"",P84-O84)</f>
        <v/>
      </c>
      <c r="R84" s="27"/>
      <c r="S84" s="22"/>
      <c r="T84" s="22"/>
      <c r="U84" s="22"/>
      <c r="V84" s="22"/>
      <c r="W84" s="22"/>
      <c r="X84" s="22"/>
      <c r="Y84" s="22"/>
      <c r="Z84" s="23"/>
      <c r="AA84" s="28" t="str">
        <f aca="false">IF(OR(Z84="",I84="Accepted",I84="Closed"),"",IF(Z84&lt;$B$7,"Overdue",""))</f>
        <v/>
      </c>
      <c r="AB84" s="22"/>
    </row>
    <row r="85" customFormat="false" ht="15" hidden="false" customHeight="false" outlineLevel="0" collapsed="false">
      <c r="A85" s="22"/>
      <c r="B85" s="22"/>
      <c r="C85" s="23"/>
      <c r="D85" s="23"/>
      <c r="E85" s="22"/>
      <c r="F85" s="22"/>
      <c r="G85" s="22"/>
      <c r="H85" s="22"/>
      <c r="I85" s="22"/>
      <c r="J85" s="23"/>
      <c r="K85" s="23"/>
      <c r="L85" s="24" t="str">
        <f aca="false">IF(D85="","",MAX(0,$B$7-D85))</f>
        <v/>
      </c>
      <c r="M85" s="24" t="str">
        <f aca="false">IF(J85="","",J85-$B$7)</f>
        <v/>
      </c>
      <c r="N85" s="22"/>
      <c r="O85" s="25"/>
      <c r="P85" s="25"/>
      <c r="Q85" s="26" t="str">
        <f aca="false">IF(OR(O85="",P85=""),"",P85-O85)</f>
        <v/>
      </c>
      <c r="R85" s="27"/>
      <c r="S85" s="22"/>
      <c r="T85" s="22"/>
      <c r="U85" s="22"/>
      <c r="V85" s="22"/>
      <c r="W85" s="22"/>
      <c r="X85" s="22"/>
      <c r="Y85" s="22"/>
      <c r="Z85" s="23"/>
      <c r="AA85" s="28" t="str">
        <f aca="false">IF(OR(Z85="",I85="Accepted",I85="Closed"),"",IF(Z85&lt;$B$7,"Overdue",""))</f>
        <v/>
      </c>
      <c r="AB85" s="22"/>
    </row>
    <row r="86" customFormat="false" ht="15" hidden="false" customHeight="false" outlineLevel="0" collapsed="false">
      <c r="A86" s="22"/>
      <c r="B86" s="22"/>
      <c r="C86" s="23"/>
      <c r="D86" s="23"/>
      <c r="E86" s="22"/>
      <c r="F86" s="22"/>
      <c r="G86" s="22"/>
      <c r="H86" s="22"/>
      <c r="I86" s="22"/>
      <c r="J86" s="23"/>
      <c r="K86" s="23"/>
      <c r="L86" s="24" t="str">
        <f aca="false">IF(D86="","",MAX(0,$B$7-D86))</f>
        <v/>
      </c>
      <c r="M86" s="24" t="str">
        <f aca="false">IF(J86="","",J86-$B$7)</f>
        <v/>
      </c>
      <c r="N86" s="22"/>
      <c r="O86" s="25"/>
      <c r="P86" s="25"/>
      <c r="Q86" s="26" t="str">
        <f aca="false">IF(OR(O86="",P86=""),"",P86-O86)</f>
        <v/>
      </c>
      <c r="R86" s="27"/>
      <c r="S86" s="22"/>
      <c r="T86" s="22"/>
      <c r="U86" s="22"/>
      <c r="V86" s="22"/>
      <c r="W86" s="22"/>
      <c r="X86" s="22"/>
      <c r="Y86" s="22"/>
      <c r="Z86" s="23"/>
      <c r="AA86" s="28" t="str">
        <f aca="false">IF(OR(Z86="",I86="Accepted",I86="Closed"),"",IF(Z86&lt;$B$7,"Overdue",""))</f>
        <v/>
      </c>
      <c r="AB86" s="22"/>
    </row>
    <row r="87" customFormat="false" ht="15" hidden="false" customHeight="false" outlineLevel="0" collapsed="false">
      <c r="A87" s="22"/>
      <c r="B87" s="22"/>
      <c r="C87" s="23"/>
      <c r="D87" s="23"/>
      <c r="E87" s="22"/>
      <c r="F87" s="22"/>
      <c r="G87" s="22"/>
      <c r="H87" s="22"/>
      <c r="I87" s="22"/>
      <c r="J87" s="23"/>
      <c r="K87" s="23"/>
      <c r="L87" s="24" t="str">
        <f aca="false">IF(D87="","",MAX(0,$B$7-D87))</f>
        <v/>
      </c>
      <c r="M87" s="24" t="str">
        <f aca="false">IF(J87="","",J87-$B$7)</f>
        <v/>
      </c>
      <c r="N87" s="22"/>
      <c r="O87" s="25"/>
      <c r="P87" s="25"/>
      <c r="Q87" s="26" t="str">
        <f aca="false">IF(OR(O87="",P87=""),"",P87-O87)</f>
        <v/>
      </c>
      <c r="R87" s="27"/>
      <c r="S87" s="22"/>
      <c r="T87" s="22"/>
      <c r="U87" s="22"/>
      <c r="V87" s="22"/>
      <c r="W87" s="22"/>
      <c r="X87" s="22"/>
      <c r="Y87" s="22"/>
      <c r="Z87" s="23"/>
      <c r="AA87" s="28" t="str">
        <f aca="false">IF(OR(Z87="",I87="Accepted",I87="Closed"),"",IF(Z87&lt;$B$7,"Overdue",""))</f>
        <v/>
      </c>
      <c r="AB87" s="22"/>
    </row>
    <row r="88" customFormat="false" ht="15" hidden="false" customHeight="false" outlineLevel="0" collapsed="false">
      <c r="A88" s="22"/>
      <c r="B88" s="22"/>
      <c r="C88" s="23"/>
      <c r="D88" s="23"/>
      <c r="E88" s="22"/>
      <c r="F88" s="22"/>
      <c r="G88" s="22"/>
      <c r="H88" s="22"/>
      <c r="I88" s="22"/>
      <c r="J88" s="23"/>
      <c r="K88" s="23"/>
      <c r="L88" s="24" t="str">
        <f aca="false">IF(D88="","",MAX(0,$B$7-D88))</f>
        <v/>
      </c>
      <c r="M88" s="24" t="str">
        <f aca="false">IF(J88="","",J88-$B$7)</f>
        <v/>
      </c>
      <c r="N88" s="22"/>
      <c r="O88" s="25"/>
      <c r="P88" s="25"/>
      <c r="Q88" s="26" t="str">
        <f aca="false">IF(OR(O88="",P88=""),"",P88-O88)</f>
        <v/>
      </c>
      <c r="R88" s="27"/>
      <c r="S88" s="22"/>
      <c r="T88" s="22"/>
      <c r="U88" s="22"/>
      <c r="V88" s="22"/>
      <c r="W88" s="22"/>
      <c r="X88" s="22"/>
      <c r="Y88" s="22"/>
      <c r="Z88" s="23"/>
      <c r="AA88" s="28" t="str">
        <f aca="false">IF(OR(Z88="",I88="Accepted",I88="Closed"),"",IF(Z88&lt;$B$7,"Overdue",""))</f>
        <v/>
      </c>
      <c r="AB88" s="22"/>
    </row>
    <row r="89" customFormat="false" ht="15" hidden="false" customHeight="false" outlineLevel="0" collapsed="false">
      <c r="A89" s="22"/>
      <c r="B89" s="22"/>
      <c r="C89" s="23"/>
      <c r="D89" s="23"/>
      <c r="E89" s="22"/>
      <c r="F89" s="22"/>
      <c r="G89" s="22"/>
      <c r="H89" s="22"/>
      <c r="I89" s="22"/>
      <c r="J89" s="23"/>
      <c r="K89" s="23"/>
      <c r="L89" s="24" t="str">
        <f aca="false">IF(D89="","",MAX(0,$B$7-D89))</f>
        <v/>
      </c>
      <c r="M89" s="24" t="str">
        <f aca="false">IF(J89="","",J89-$B$7)</f>
        <v/>
      </c>
      <c r="N89" s="22"/>
      <c r="O89" s="25"/>
      <c r="P89" s="25"/>
      <c r="Q89" s="26" t="str">
        <f aca="false">IF(OR(O89="",P89=""),"",P89-O89)</f>
        <v/>
      </c>
      <c r="R89" s="27"/>
      <c r="S89" s="22"/>
      <c r="T89" s="22"/>
      <c r="U89" s="22"/>
      <c r="V89" s="22"/>
      <c r="W89" s="22"/>
      <c r="X89" s="22"/>
      <c r="Y89" s="22"/>
      <c r="Z89" s="23"/>
      <c r="AA89" s="28" t="str">
        <f aca="false">IF(OR(Z89="",I89="Accepted",I89="Closed"),"",IF(Z89&lt;$B$7,"Overdue",""))</f>
        <v/>
      </c>
      <c r="AB89" s="22"/>
    </row>
    <row r="90" customFormat="false" ht="15" hidden="false" customHeight="false" outlineLevel="0" collapsed="false">
      <c r="A90" s="22"/>
      <c r="B90" s="22"/>
      <c r="C90" s="23"/>
      <c r="D90" s="23"/>
      <c r="E90" s="22"/>
      <c r="F90" s="22"/>
      <c r="G90" s="22"/>
      <c r="H90" s="22"/>
      <c r="I90" s="22"/>
      <c r="J90" s="23"/>
      <c r="K90" s="23"/>
      <c r="L90" s="24" t="str">
        <f aca="false">IF(D90="","",MAX(0,$B$7-D90))</f>
        <v/>
      </c>
      <c r="M90" s="24" t="str">
        <f aca="false">IF(J90="","",J90-$B$7)</f>
        <v/>
      </c>
      <c r="N90" s="22"/>
      <c r="O90" s="25"/>
      <c r="P90" s="25"/>
      <c r="Q90" s="26" t="str">
        <f aca="false">IF(OR(O90="",P90=""),"",P90-O90)</f>
        <v/>
      </c>
      <c r="R90" s="27"/>
      <c r="S90" s="22"/>
      <c r="T90" s="22"/>
      <c r="U90" s="22"/>
      <c r="V90" s="22"/>
      <c r="W90" s="22"/>
      <c r="X90" s="22"/>
      <c r="Y90" s="22"/>
      <c r="Z90" s="23"/>
      <c r="AA90" s="28" t="str">
        <f aca="false">IF(OR(Z90="",I90="Accepted",I90="Closed"),"",IF(Z90&lt;$B$7,"Overdue",""))</f>
        <v/>
      </c>
      <c r="AB90" s="22"/>
    </row>
    <row r="91" customFormat="false" ht="15" hidden="false" customHeight="false" outlineLevel="0" collapsed="false">
      <c r="A91" s="22"/>
      <c r="B91" s="22"/>
      <c r="C91" s="23"/>
      <c r="D91" s="23"/>
      <c r="E91" s="22"/>
      <c r="F91" s="22"/>
      <c r="G91" s="22"/>
      <c r="H91" s="22"/>
      <c r="I91" s="22"/>
      <c r="J91" s="23"/>
      <c r="K91" s="23"/>
      <c r="L91" s="24" t="str">
        <f aca="false">IF(D91="","",MAX(0,$B$7-D91))</f>
        <v/>
      </c>
      <c r="M91" s="24" t="str">
        <f aca="false">IF(J91="","",J91-$B$7)</f>
        <v/>
      </c>
      <c r="N91" s="22"/>
      <c r="O91" s="25"/>
      <c r="P91" s="25"/>
      <c r="Q91" s="26" t="str">
        <f aca="false">IF(OR(O91="",P91=""),"",P91-O91)</f>
        <v/>
      </c>
      <c r="R91" s="27"/>
      <c r="S91" s="22"/>
      <c r="T91" s="22"/>
      <c r="U91" s="22"/>
      <c r="V91" s="22"/>
      <c r="W91" s="22"/>
      <c r="X91" s="22"/>
      <c r="Y91" s="22"/>
      <c r="Z91" s="23"/>
      <c r="AA91" s="28" t="str">
        <f aca="false">IF(OR(Z91="",I91="Accepted",I91="Closed"),"",IF(Z91&lt;$B$7,"Overdue",""))</f>
        <v/>
      </c>
      <c r="AB91" s="22"/>
    </row>
    <row r="92" customFormat="false" ht="15" hidden="false" customHeight="false" outlineLevel="0" collapsed="false">
      <c r="A92" s="22"/>
      <c r="B92" s="22"/>
      <c r="C92" s="23"/>
      <c r="D92" s="23"/>
      <c r="E92" s="22"/>
      <c r="F92" s="22"/>
      <c r="G92" s="22"/>
      <c r="H92" s="22"/>
      <c r="I92" s="22"/>
      <c r="J92" s="23"/>
      <c r="K92" s="23"/>
      <c r="L92" s="24" t="str">
        <f aca="false">IF(D92="","",MAX(0,$B$7-D92))</f>
        <v/>
      </c>
      <c r="M92" s="24" t="str">
        <f aca="false">IF(J92="","",J92-$B$7)</f>
        <v/>
      </c>
      <c r="N92" s="22"/>
      <c r="O92" s="25"/>
      <c r="P92" s="25"/>
      <c r="Q92" s="26" t="str">
        <f aca="false">IF(OR(O92="",P92=""),"",P92-O92)</f>
        <v/>
      </c>
      <c r="R92" s="27"/>
      <c r="S92" s="22"/>
      <c r="T92" s="22"/>
      <c r="U92" s="22"/>
      <c r="V92" s="22"/>
      <c r="W92" s="22"/>
      <c r="X92" s="22"/>
      <c r="Y92" s="22"/>
      <c r="Z92" s="23"/>
      <c r="AA92" s="28" t="str">
        <f aca="false">IF(OR(Z92="",I92="Accepted",I92="Closed"),"",IF(Z92&lt;$B$7,"Overdue",""))</f>
        <v/>
      </c>
      <c r="AB92" s="22"/>
    </row>
    <row r="93" customFormat="false" ht="15" hidden="false" customHeight="false" outlineLevel="0" collapsed="false">
      <c r="A93" s="22"/>
      <c r="B93" s="22"/>
      <c r="C93" s="23"/>
      <c r="D93" s="23"/>
      <c r="E93" s="22"/>
      <c r="F93" s="22"/>
      <c r="G93" s="22"/>
      <c r="H93" s="22"/>
      <c r="I93" s="22"/>
      <c r="J93" s="23"/>
      <c r="K93" s="23"/>
      <c r="L93" s="24" t="str">
        <f aca="false">IF(D93="","",MAX(0,$B$7-D93))</f>
        <v/>
      </c>
      <c r="M93" s="24" t="str">
        <f aca="false">IF(J93="","",J93-$B$7)</f>
        <v/>
      </c>
      <c r="N93" s="22"/>
      <c r="O93" s="25"/>
      <c r="P93" s="25"/>
      <c r="Q93" s="26" t="str">
        <f aca="false">IF(OR(O93="",P93=""),"",P93-O93)</f>
        <v/>
      </c>
      <c r="R93" s="27"/>
      <c r="S93" s="22"/>
      <c r="T93" s="22"/>
      <c r="U93" s="22"/>
      <c r="V93" s="22"/>
      <c r="W93" s="22"/>
      <c r="X93" s="22"/>
      <c r="Y93" s="22"/>
      <c r="Z93" s="23"/>
      <c r="AA93" s="28" t="str">
        <f aca="false">IF(OR(Z93="",I93="Accepted",I93="Closed"),"",IF(Z93&lt;$B$7,"Overdue",""))</f>
        <v/>
      </c>
      <c r="AB93" s="22"/>
    </row>
    <row r="94" customFormat="false" ht="15" hidden="false" customHeight="false" outlineLevel="0" collapsed="false">
      <c r="A94" s="22"/>
      <c r="B94" s="22"/>
      <c r="C94" s="23"/>
      <c r="D94" s="23"/>
      <c r="E94" s="22"/>
      <c r="F94" s="22"/>
      <c r="G94" s="22"/>
      <c r="H94" s="22"/>
      <c r="I94" s="22"/>
      <c r="J94" s="23"/>
      <c r="K94" s="23"/>
      <c r="L94" s="24" t="str">
        <f aca="false">IF(D94="","",MAX(0,$B$7-D94))</f>
        <v/>
      </c>
      <c r="M94" s="24" t="str">
        <f aca="false">IF(J94="","",J94-$B$7)</f>
        <v/>
      </c>
      <c r="N94" s="22"/>
      <c r="O94" s="25"/>
      <c r="P94" s="25"/>
      <c r="Q94" s="26" t="str">
        <f aca="false">IF(OR(O94="",P94=""),"",P94-O94)</f>
        <v/>
      </c>
      <c r="R94" s="27"/>
      <c r="S94" s="22"/>
      <c r="T94" s="22"/>
      <c r="U94" s="22"/>
      <c r="V94" s="22"/>
      <c r="W94" s="22"/>
      <c r="X94" s="22"/>
      <c r="Y94" s="22"/>
      <c r="Z94" s="23"/>
      <c r="AA94" s="28" t="str">
        <f aca="false">IF(OR(Z94="",I94="Accepted",I94="Closed"),"",IF(Z94&lt;$B$7,"Overdue",""))</f>
        <v/>
      </c>
      <c r="AB94" s="22"/>
    </row>
    <row r="95" customFormat="false" ht="15" hidden="false" customHeight="false" outlineLevel="0" collapsed="false">
      <c r="A95" s="22"/>
      <c r="B95" s="22"/>
      <c r="C95" s="23"/>
      <c r="D95" s="23"/>
      <c r="E95" s="22"/>
      <c r="F95" s="22"/>
      <c r="G95" s="22"/>
      <c r="H95" s="22"/>
      <c r="I95" s="22"/>
      <c r="J95" s="23"/>
      <c r="K95" s="23"/>
      <c r="L95" s="24" t="str">
        <f aca="false">IF(D95="","",MAX(0,$B$7-D95))</f>
        <v/>
      </c>
      <c r="M95" s="24" t="str">
        <f aca="false">IF(J95="","",J95-$B$7)</f>
        <v/>
      </c>
      <c r="N95" s="22"/>
      <c r="O95" s="25"/>
      <c r="P95" s="25"/>
      <c r="Q95" s="26" t="str">
        <f aca="false">IF(OR(O95="",P95=""),"",P95-O95)</f>
        <v/>
      </c>
      <c r="R95" s="27"/>
      <c r="S95" s="22"/>
      <c r="T95" s="22"/>
      <c r="U95" s="22"/>
      <c r="V95" s="22"/>
      <c r="W95" s="22"/>
      <c r="X95" s="22"/>
      <c r="Y95" s="22"/>
      <c r="Z95" s="23"/>
      <c r="AA95" s="28" t="str">
        <f aca="false">IF(OR(Z95="",I95="Accepted",I95="Closed"),"",IF(Z95&lt;$B$7,"Overdue",""))</f>
        <v/>
      </c>
      <c r="AB95" s="22"/>
    </row>
    <row r="96" customFormat="false" ht="15" hidden="false" customHeight="false" outlineLevel="0" collapsed="false">
      <c r="A96" s="22"/>
      <c r="B96" s="22"/>
      <c r="C96" s="23"/>
      <c r="D96" s="23"/>
      <c r="E96" s="22"/>
      <c r="F96" s="22"/>
      <c r="G96" s="22"/>
      <c r="H96" s="22"/>
      <c r="I96" s="22"/>
      <c r="J96" s="23"/>
      <c r="K96" s="23"/>
      <c r="L96" s="24" t="str">
        <f aca="false">IF(D96="","",MAX(0,$B$7-D96))</f>
        <v/>
      </c>
      <c r="M96" s="24" t="str">
        <f aca="false">IF(J96="","",J96-$B$7)</f>
        <v/>
      </c>
      <c r="N96" s="22"/>
      <c r="O96" s="25"/>
      <c r="P96" s="25"/>
      <c r="Q96" s="26" t="str">
        <f aca="false">IF(OR(O96="",P96=""),"",P96-O96)</f>
        <v/>
      </c>
      <c r="R96" s="27"/>
      <c r="S96" s="22"/>
      <c r="T96" s="22"/>
      <c r="U96" s="22"/>
      <c r="V96" s="22"/>
      <c r="W96" s="22"/>
      <c r="X96" s="22"/>
      <c r="Y96" s="22"/>
      <c r="Z96" s="23"/>
      <c r="AA96" s="28" t="str">
        <f aca="false">IF(OR(Z96="",I96="Accepted",I96="Closed"),"",IF(Z96&lt;$B$7,"Overdue",""))</f>
        <v/>
      </c>
      <c r="AB96" s="22"/>
    </row>
    <row r="97" customFormat="false" ht="15" hidden="false" customHeight="false" outlineLevel="0" collapsed="false">
      <c r="A97" s="22"/>
      <c r="B97" s="22"/>
      <c r="C97" s="23"/>
      <c r="D97" s="23"/>
      <c r="E97" s="22"/>
      <c r="F97" s="22"/>
      <c r="G97" s="22"/>
      <c r="H97" s="22"/>
      <c r="I97" s="22"/>
      <c r="J97" s="23"/>
      <c r="K97" s="23"/>
      <c r="L97" s="24" t="str">
        <f aca="false">IF(D97="","",MAX(0,$B$7-D97))</f>
        <v/>
      </c>
      <c r="M97" s="24" t="str">
        <f aca="false">IF(J97="","",J97-$B$7)</f>
        <v/>
      </c>
      <c r="N97" s="22"/>
      <c r="O97" s="25"/>
      <c r="P97" s="25"/>
      <c r="Q97" s="26" t="str">
        <f aca="false">IF(OR(O97="",P97=""),"",P97-O97)</f>
        <v/>
      </c>
      <c r="R97" s="27"/>
      <c r="S97" s="22"/>
      <c r="T97" s="22"/>
      <c r="U97" s="22"/>
      <c r="V97" s="22"/>
      <c r="W97" s="22"/>
      <c r="X97" s="22"/>
      <c r="Y97" s="22"/>
      <c r="Z97" s="23"/>
      <c r="AA97" s="28" t="str">
        <f aca="false">IF(OR(Z97="",I97="Accepted",I97="Closed"),"",IF(Z97&lt;$B$7,"Overdue",""))</f>
        <v/>
      </c>
      <c r="AB97" s="22"/>
    </row>
    <row r="98" customFormat="false" ht="15" hidden="false" customHeight="false" outlineLevel="0" collapsed="false">
      <c r="A98" s="22"/>
      <c r="B98" s="22"/>
      <c r="C98" s="23"/>
      <c r="D98" s="23"/>
      <c r="E98" s="22"/>
      <c r="F98" s="22"/>
      <c r="G98" s="22"/>
      <c r="H98" s="22"/>
      <c r="I98" s="22"/>
      <c r="J98" s="23"/>
      <c r="K98" s="23"/>
      <c r="L98" s="24" t="str">
        <f aca="false">IF(D98="","",MAX(0,$B$7-D98))</f>
        <v/>
      </c>
      <c r="M98" s="24" t="str">
        <f aca="false">IF(J98="","",J98-$B$7)</f>
        <v/>
      </c>
      <c r="N98" s="22"/>
      <c r="O98" s="25"/>
      <c r="P98" s="25"/>
      <c r="Q98" s="26" t="str">
        <f aca="false">IF(OR(O98="",P98=""),"",P98-O98)</f>
        <v/>
      </c>
      <c r="R98" s="27"/>
      <c r="S98" s="22"/>
      <c r="T98" s="22"/>
      <c r="U98" s="22"/>
      <c r="V98" s="22"/>
      <c r="W98" s="22"/>
      <c r="X98" s="22"/>
      <c r="Y98" s="22"/>
      <c r="Z98" s="23"/>
      <c r="AA98" s="28" t="str">
        <f aca="false">IF(OR(Z98="",I98="Accepted",I98="Closed"),"",IF(Z98&lt;$B$7,"Overdue",""))</f>
        <v/>
      </c>
      <c r="AB98" s="22"/>
    </row>
    <row r="99" customFormat="false" ht="15" hidden="false" customHeight="false" outlineLevel="0" collapsed="false">
      <c r="A99" s="22"/>
      <c r="B99" s="22"/>
      <c r="C99" s="23"/>
      <c r="D99" s="23"/>
      <c r="E99" s="22"/>
      <c r="F99" s="22"/>
      <c r="G99" s="22"/>
      <c r="H99" s="22"/>
      <c r="I99" s="22"/>
      <c r="J99" s="23"/>
      <c r="K99" s="23"/>
      <c r="L99" s="24" t="str">
        <f aca="false">IF(D99="","",MAX(0,$B$7-D99))</f>
        <v/>
      </c>
      <c r="M99" s="24" t="str">
        <f aca="false">IF(J99="","",J99-$B$7)</f>
        <v/>
      </c>
      <c r="N99" s="22"/>
      <c r="O99" s="25"/>
      <c r="P99" s="25"/>
      <c r="Q99" s="26" t="str">
        <f aca="false">IF(OR(O99="",P99=""),"",P99-O99)</f>
        <v/>
      </c>
      <c r="R99" s="27"/>
      <c r="S99" s="22"/>
      <c r="T99" s="22"/>
      <c r="U99" s="22"/>
      <c r="V99" s="22"/>
      <c r="W99" s="22"/>
      <c r="X99" s="22"/>
      <c r="Y99" s="22"/>
      <c r="Z99" s="23"/>
      <c r="AA99" s="28" t="str">
        <f aca="false">IF(OR(Z99="",I99="Accepted",I99="Closed"),"",IF(Z99&lt;$B$7,"Overdue",""))</f>
        <v/>
      </c>
      <c r="AB99" s="22"/>
    </row>
    <row r="100" customFormat="false" ht="15" hidden="false" customHeight="false" outlineLevel="0" collapsed="false">
      <c r="A100" s="22"/>
      <c r="B100" s="22"/>
      <c r="C100" s="23"/>
      <c r="D100" s="23"/>
      <c r="E100" s="22"/>
      <c r="F100" s="22"/>
      <c r="G100" s="22"/>
      <c r="H100" s="22"/>
      <c r="I100" s="22"/>
      <c r="J100" s="23"/>
      <c r="K100" s="23"/>
      <c r="L100" s="24" t="str">
        <f aca="false">IF(D100="","",MAX(0,$B$7-D100))</f>
        <v/>
      </c>
      <c r="M100" s="24" t="str">
        <f aca="false">IF(J100="","",J100-$B$7)</f>
        <v/>
      </c>
      <c r="N100" s="22"/>
      <c r="O100" s="25"/>
      <c r="P100" s="25"/>
      <c r="Q100" s="26" t="str">
        <f aca="false">IF(OR(O100="",P100=""),"",P100-O100)</f>
        <v/>
      </c>
      <c r="R100" s="27"/>
      <c r="S100" s="22"/>
      <c r="T100" s="22"/>
      <c r="U100" s="22"/>
      <c r="V100" s="22"/>
      <c r="W100" s="22"/>
      <c r="X100" s="22"/>
      <c r="Y100" s="22"/>
      <c r="Z100" s="23"/>
      <c r="AA100" s="28" t="str">
        <f aca="false">IF(OR(Z100="",I100="Accepted",I100="Closed"),"",IF(Z100&lt;$B$7,"Overdue",""))</f>
        <v/>
      </c>
      <c r="AB100" s="22"/>
    </row>
    <row r="101" customFormat="false" ht="15" hidden="false" customHeight="false" outlineLevel="0" collapsed="false">
      <c r="A101" s="22"/>
      <c r="B101" s="22"/>
      <c r="C101" s="23"/>
      <c r="D101" s="23"/>
      <c r="E101" s="22"/>
      <c r="F101" s="22"/>
      <c r="G101" s="22"/>
      <c r="H101" s="22"/>
      <c r="I101" s="22"/>
      <c r="J101" s="23"/>
      <c r="K101" s="23"/>
      <c r="L101" s="24" t="str">
        <f aca="false">IF(D101="","",MAX(0,$B$7-D101))</f>
        <v/>
      </c>
      <c r="M101" s="24" t="str">
        <f aca="false">IF(J101="","",J101-$B$7)</f>
        <v/>
      </c>
      <c r="N101" s="22"/>
      <c r="O101" s="25"/>
      <c r="P101" s="25"/>
      <c r="Q101" s="26" t="str">
        <f aca="false">IF(OR(O101="",P101=""),"",P101-O101)</f>
        <v/>
      </c>
      <c r="R101" s="27"/>
      <c r="S101" s="22"/>
      <c r="T101" s="22"/>
      <c r="U101" s="22"/>
      <c r="V101" s="22"/>
      <c r="W101" s="22"/>
      <c r="X101" s="22"/>
      <c r="Y101" s="22"/>
      <c r="Z101" s="23"/>
      <c r="AA101" s="28" t="str">
        <f aca="false">IF(OR(Z101="",I101="Accepted",I101="Closed"),"",IF(Z101&lt;$B$7,"Overdue",""))</f>
        <v/>
      </c>
      <c r="AB101" s="22"/>
    </row>
    <row r="102" customFormat="false" ht="15" hidden="false" customHeight="false" outlineLevel="0" collapsed="false">
      <c r="A102" s="22"/>
      <c r="B102" s="22"/>
      <c r="C102" s="23"/>
      <c r="D102" s="23"/>
      <c r="E102" s="22"/>
      <c r="F102" s="22"/>
      <c r="G102" s="22"/>
      <c r="H102" s="22"/>
      <c r="I102" s="22"/>
      <c r="J102" s="23"/>
      <c r="K102" s="23"/>
      <c r="L102" s="24" t="str">
        <f aca="false">IF(D102="","",MAX(0,$B$7-D102))</f>
        <v/>
      </c>
      <c r="M102" s="24" t="str">
        <f aca="false">IF(J102="","",J102-$B$7)</f>
        <v/>
      </c>
      <c r="N102" s="22"/>
      <c r="O102" s="25"/>
      <c r="P102" s="25"/>
      <c r="Q102" s="26" t="str">
        <f aca="false">IF(OR(O102="",P102=""),"",P102-O102)</f>
        <v/>
      </c>
      <c r="R102" s="27"/>
      <c r="S102" s="22"/>
      <c r="T102" s="22"/>
      <c r="U102" s="22"/>
      <c r="V102" s="22"/>
      <c r="W102" s="22"/>
      <c r="X102" s="22"/>
      <c r="Y102" s="22"/>
      <c r="Z102" s="23"/>
      <c r="AA102" s="28" t="str">
        <f aca="false">IF(OR(Z102="",I102="Accepted",I102="Closed"),"",IF(Z102&lt;$B$7,"Overdue",""))</f>
        <v/>
      </c>
      <c r="AB102" s="22"/>
    </row>
    <row r="103" customFormat="false" ht="15" hidden="false" customHeight="false" outlineLevel="0" collapsed="false">
      <c r="A103" s="22"/>
      <c r="B103" s="22"/>
      <c r="C103" s="23"/>
      <c r="D103" s="23"/>
      <c r="E103" s="22"/>
      <c r="F103" s="22"/>
      <c r="G103" s="22"/>
      <c r="H103" s="22"/>
      <c r="I103" s="22"/>
      <c r="J103" s="23"/>
      <c r="K103" s="23"/>
      <c r="L103" s="24" t="str">
        <f aca="false">IF(D103="","",MAX(0,$B$7-D103))</f>
        <v/>
      </c>
      <c r="M103" s="24" t="str">
        <f aca="false">IF(J103="","",J103-$B$7)</f>
        <v/>
      </c>
      <c r="N103" s="22"/>
      <c r="O103" s="25"/>
      <c r="P103" s="25"/>
      <c r="Q103" s="26" t="str">
        <f aca="false">IF(OR(O103="",P103=""),"",P103-O103)</f>
        <v/>
      </c>
      <c r="R103" s="27"/>
      <c r="S103" s="22"/>
      <c r="T103" s="22"/>
      <c r="U103" s="22"/>
      <c r="V103" s="22"/>
      <c r="W103" s="22"/>
      <c r="X103" s="22"/>
      <c r="Y103" s="22"/>
      <c r="Z103" s="23"/>
      <c r="AA103" s="28" t="str">
        <f aca="false">IF(OR(Z103="",I103="Accepted",I103="Closed"),"",IF(Z103&lt;$B$7,"Overdue",""))</f>
        <v/>
      </c>
      <c r="AB103" s="22"/>
    </row>
    <row r="104" customFormat="false" ht="15" hidden="false" customHeight="false" outlineLevel="0" collapsed="false">
      <c r="A104" s="22"/>
      <c r="B104" s="22"/>
      <c r="C104" s="23"/>
      <c r="D104" s="23"/>
      <c r="E104" s="22"/>
      <c r="F104" s="22"/>
      <c r="G104" s="22"/>
      <c r="H104" s="22"/>
      <c r="I104" s="22"/>
      <c r="J104" s="23"/>
      <c r="K104" s="23"/>
      <c r="L104" s="24" t="str">
        <f aca="false">IF(D104="","",MAX(0,$B$7-D104))</f>
        <v/>
      </c>
      <c r="M104" s="24" t="str">
        <f aca="false">IF(J104="","",J104-$B$7)</f>
        <v/>
      </c>
      <c r="N104" s="22"/>
      <c r="O104" s="25"/>
      <c r="P104" s="25"/>
      <c r="Q104" s="26" t="str">
        <f aca="false">IF(OR(O104="",P104=""),"",P104-O104)</f>
        <v/>
      </c>
      <c r="R104" s="27"/>
      <c r="S104" s="22"/>
      <c r="T104" s="22"/>
      <c r="U104" s="22"/>
      <c r="V104" s="22"/>
      <c r="W104" s="22"/>
      <c r="X104" s="22"/>
      <c r="Y104" s="22"/>
      <c r="Z104" s="23"/>
      <c r="AA104" s="28" t="str">
        <f aca="false">IF(OR(Z104="",I104="Accepted",I104="Closed"),"",IF(Z104&lt;$B$7,"Overdue",""))</f>
        <v/>
      </c>
      <c r="AB104" s="22"/>
    </row>
    <row r="105" customFormat="false" ht="15" hidden="false" customHeight="false" outlineLevel="0" collapsed="false">
      <c r="A105" s="22"/>
      <c r="B105" s="22"/>
      <c r="C105" s="23"/>
      <c r="D105" s="23"/>
      <c r="E105" s="22"/>
      <c r="F105" s="22"/>
      <c r="G105" s="22"/>
      <c r="H105" s="22"/>
      <c r="I105" s="22"/>
      <c r="J105" s="23"/>
      <c r="K105" s="23"/>
      <c r="L105" s="24" t="str">
        <f aca="false">IF(D105="","",MAX(0,$B$7-D105))</f>
        <v/>
      </c>
      <c r="M105" s="24" t="str">
        <f aca="false">IF(J105="","",J105-$B$7)</f>
        <v/>
      </c>
      <c r="N105" s="22"/>
      <c r="O105" s="25"/>
      <c r="P105" s="25"/>
      <c r="Q105" s="26" t="str">
        <f aca="false">IF(OR(O105="",P105=""),"",P105-O105)</f>
        <v/>
      </c>
      <c r="R105" s="27"/>
      <c r="S105" s="22"/>
      <c r="T105" s="22"/>
      <c r="U105" s="22"/>
      <c r="V105" s="22"/>
      <c r="W105" s="22"/>
      <c r="X105" s="22"/>
      <c r="Y105" s="22"/>
      <c r="Z105" s="23"/>
      <c r="AA105" s="28" t="str">
        <f aca="false">IF(OR(Z105="",I105="Accepted",I105="Closed"),"",IF(Z105&lt;$B$7,"Overdue",""))</f>
        <v/>
      </c>
      <c r="AB105" s="22"/>
    </row>
    <row r="106" customFormat="false" ht="15" hidden="false" customHeight="false" outlineLevel="0" collapsed="false">
      <c r="A106" s="22"/>
      <c r="B106" s="22"/>
      <c r="C106" s="23"/>
      <c r="D106" s="23"/>
      <c r="E106" s="22"/>
      <c r="F106" s="22"/>
      <c r="G106" s="22"/>
      <c r="H106" s="22"/>
      <c r="I106" s="22"/>
      <c r="J106" s="23"/>
      <c r="K106" s="23"/>
      <c r="L106" s="24" t="str">
        <f aca="false">IF(D106="","",MAX(0,$B$7-D106))</f>
        <v/>
      </c>
      <c r="M106" s="24" t="str">
        <f aca="false">IF(J106="","",J106-$B$7)</f>
        <v/>
      </c>
      <c r="N106" s="22"/>
      <c r="O106" s="25"/>
      <c r="P106" s="25"/>
      <c r="Q106" s="26" t="str">
        <f aca="false">IF(OR(O106="",P106=""),"",P106-O106)</f>
        <v/>
      </c>
      <c r="R106" s="27"/>
      <c r="S106" s="22"/>
      <c r="T106" s="22"/>
      <c r="U106" s="22"/>
      <c r="V106" s="22"/>
      <c r="W106" s="22"/>
      <c r="X106" s="22"/>
      <c r="Y106" s="22"/>
      <c r="Z106" s="23"/>
      <c r="AA106" s="28" t="str">
        <f aca="false">IF(OR(Z106="",I106="Accepted",I106="Closed"),"",IF(Z106&lt;$B$7,"Overdue",""))</f>
        <v/>
      </c>
      <c r="AB106" s="22"/>
    </row>
    <row r="107" customFormat="false" ht="15" hidden="false" customHeight="false" outlineLevel="0" collapsed="false">
      <c r="A107" s="22"/>
      <c r="B107" s="22"/>
      <c r="C107" s="23"/>
      <c r="D107" s="23"/>
      <c r="E107" s="22"/>
      <c r="F107" s="22"/>
      <c r="G107" s="22"/>
      <c r="H107" s="22"/>
      <c r="I107" s="22"/>
      <c r="J107" s="23"/>
      <c r="K107" s="23"/>
      <c r="L107" s="24" t="str">
        <f aca="false">IF(D107="","",MAX(0,$B$7-D107))</f>
        <v/>
      </c>
      <c r="M107" s="24" t="str">
        <f aca="false">IF(J107="","",J107-$B$7)</f>
        <v/>
      </c>
      <c r="N107" s="22"/>
      <c r="O107" s="25"/>
      <c r="P107" s="25"/>
      <c r="Q107" s="26" t="str">
        <f aca="false">IF(OR(O107="",P107=""),"",P107-O107)</f>
        <v/>
      </c>
      <c r="R107" s="27"/>
      <c r="S107" s="22"/>
      <c r="T107" s="22"/>
      <c r="U107" s="22"/>
      <c r="V107" s="22"/>
      <c r="W107" s="22"/>
      <c r="X107" s="22"/>
      <c r="Y107" s="22"/>
      <c r="Z107" s="23"/>
      <c r="AA107" s="28" t="str">
        <f aca="false">IF(OR(Z107="",I107="Accepted",I107="Closed"),"",IF(Z107&lt;$B$7,"Overdue",""))</f>
        <v/>
      </c>
      <c r="AB107" s="22"/>
    </row>
  </sheetData>
  <sheetProtection sheet="true"/>
  <autoFilter ref="A7:AB107"/>
  <mergeCells count="3">
    <mergeCell ref="A1:AB1"/>
    <mergeCell ref="A2:AB2"/>
    <mergeCell ref="A4:H4"/>
  </mergeCells>
  <conditionalFormatting sqref="Q9:Q107">
    <cfRule type="cellIs" priority="2" operator="lessThan" aboveAverage="0" equalAverage="0" bottom="0" percent="0" rank="0" text="" dxfId="9">
      <formula>0</formula>
    </cfRule>
    <cfRule type="cellIs" priority="3" operator="greaterThan" aboveAverage="0" equalAverage="0" bottom="0" percent="0" rank="0" text="" dxfId="10">
      <formula>0</formula>
    </cfRule>
  </conditionalFormatting>
  <conditionalFormatting sqref="M9:M107">
    <cfRule type="cellIs" priority="4" operator="lessThan" aboveAverage="0" equalAverage="0" bottom="0" percent="0" rank="0" text="" dxfId="9">
      <formula>0</formula>
    </cfRule>
  </conditionalFormatting>
  <conditionalFormatting sqref="AA9:AA107">
    <cfRule type="expression" priority="5" aboveAverage="0" equalAverage="0" bottom="0" percent="0" rank="0" text="" dxfId="0">
      <formula>$AA9="Overdue"</formula>
    </cfRule>
  </conditionalFormatting>
  <conditionalFormatting sqref="I9:I107">
    <cfRule type="expression" priority="6" aboveAverage="0" equalAverage="0" bottom="0" percent="0" rank="0" text="" dxfId="11">
      <formula>OR($I9="Accepted",$I9="Closed")</formula>
    </cfRule>
    <cfRule type="expression" priority="7" aboveAverage="0" equalAverage="0" bottom="0" percent="0" rank="0" text="" dxfId="12">
      <formula>OR($I9="Rejected",$I9="Disputed")</formula>
    </cfRule>
  </conditionalFormatting>
  <conditionalFormatting sqref="W9:W107">
    <cfRule type="expression" priority="8" aboveAverage="0" equalAverage="0" bottom="0" percent="0" rank="0" text="" dxfId="13">
      <formula>OR($W9="High",$W9="Critical")</formula>
    </cfRule>
  </conditionalFormatting>
  <conditionalFormatting sqref="T9:T107">
    <cfRule type="expression" priority="9" aboveAverage="0" equalAverage="0" bottom="0" percent="0" rank="0" text="" dxfId="12">
      <formula>$T9="Missing"</formula>
    </cfRule>
  </conditionalFormatting>
  <dataValidations count="5">
    <dataValidation allowBlank="true" errorStyle="stop" operator="between" showDropDown="false" showErrorMessage="false" showInputMessage="false" sqref="I9:I107" type="list">
      <formula1>"New,Notified,Quotation due,Submitted,Assessed,Accepted,Rejected,Disputed,Closed"</formula1>
      <formula2>0</formula2>
    </dataValidation>
    <dataValidation allowBlank="true" errorStyle="stop" operator="between" showDropDown="false" showErrorMessage="false" showInputMessage="false" sqref="T9:T107" type="list">
      <formula1>"Missing,Partial,Ready,Submitted"</formula1>
      <formula2>0</formula2>
    </dataValidation>
    <dataValidation allowBlank="true" errorStyle="stop" operator="between" showDropDown="false" showErrorMessage="false" showInputMessage="false" sqref="W9:W107" type="list">
      <formula1>"Low,Medium,High,Critical"</formula1>
      <formula2>0</formula2>
    </dataValidation>
    <dataValidation allowBlank="true" errorStyle="stop" operator="between" showDropDown="false" showErrorMessage="false" showInputMessage="false" sqref="N9:N107" type="list">
      <formula1>"Yes,No"</formula1>
      <formula2>0</formula2>
    </dataValidation>
    <dataValidation allowBlank="true" errorStyle="stop" operator="between" showDropDown="false" showErrorMessage="false" showInputMessage="false" sqref="E9:E107" type="list">
      <formula1>"Instruction,PMI,Design change,Site condition,Weather,Access,Client change,Programme change,Other"</formula1>
      <formula2>0</formula2>
    </dataValidation>
  </dataValidation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B1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18"/>
    <col collapsed="false" customWidth="true" hidden="false" outlineLevel="0" max="7" min="7" style="0" width="32"/>
    <col collapsed="false" customWidth="true" hidden="false" outlineLevel="0" max="8" min="8" style="0" width="16"/>
    <col collapsed="false" customWidth="true" hidden="false" outlineLevel="0" max="9" min="9" style="0" width="15"/>
    <col collapsed="false" customWidth="true" hidden="false" outlineLevel="0" max="10" min="10" style="0" width="14"/>
    <col collapsed="false" customWidth="true" hidden="false" outlineLevel="0" max="11" min="11" style="0" width="16"/>
    <col collapsed="false" customWidth="true" hidden="false" outlineLevel="0" max="12" min="12" style="0" width="11"/>
    <col collapsed="false" customWidth="true" hidden="false" outlineLevel="0" max="13" min="13" style="0" width="16"/>
    <col collapsed="false" customWidth="true" hidden="false" outlineLevel="0" max="14" min="14" style="0" width="12"/>
    <col collapsed="false" customWidth="true" hidden="false" outlineLevel="0" max="16" min="15" style="0" width="16"/>
    <col collapsed="false" customWidth="true" hidden="false" outlineLevel="0" max="17" min="17" style="0" width="14"/>
    <col collapsed="false" customWidth="true" hidden="false" outlineLevel="0" max="18" min="18" style="0" width="16"/>
    <col collapsed="false" customWidth="true" hidden="false" outlineLevel="0" max="19" min="19" style="0" width="22"/>
    <col collapsed="false" customWidth="true" hidden="false" outlineLevel="0" max="20" min="20" style="0" width="16"/>
    <col collapsed="false" customWidth="true" hidden="false" outlineLevel="0" max="21" min="21" style="0" width="24"/>
    <col collapsed="false" customWidth="true" hidden="false" outlineLevel="0" max="22" min="22" style="0" width="16"/>
    <col collapsed="false" customWidth="true" hidden="false" outlineLevel="0" max="23" min="23" style="0" width="14"/>
    <col collapsed="false" customWidth="true" hidden="false" outlineLevel="0" max="24" min="24" style="0" width="26"/>
    <col collapsed="false" customWidth="true" hidden="false" outlineLevel="0" max="25" min="25" style="0" width="16"/>
    <col collapsed="false" customWidth="true" hidden="false" outlineLevel="0" max="26" min="26" style="0" width="13"/>
    <col collapsed="false" customWidth="true" hidden="false" outlineLevel="0" max="27" min="27" style="0" width="16"/>
    <col collapsed="false" customWidth="true" hidden="false" outlineLevel="0" max="28" min="28" style="0" width="28"/>
  </cols>
  <sheetData>
    <row r="1" customFormat="false" ht="31.5" hidden="false" customHeight="true" outlineLevel="0" collapsed="false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customFormat="false" ht="27.75" hidden="false" customHeight="true" outlineLevel="0" collapsed="false">
      <c r="A2" s="2" t="s">
        <v>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customFormat="false" ht="15" hidden="false" customHeight="true" outlineLevel="0" collapsed="false">
      <c r="A4" s="4" t="s">
        <v>62</v>
      </c>
      <c r="B4" s="4"/>
      <c r="C4" s="4"/>
      <c r="D4" s="4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customFormat="false" ht="28.35" hidden="false" customHeight="false" outlineLevel="0" collapsed="false">
      <c r="A5" s="12" t="s">
        <v>26</v>
      </c>
      <c r="B5" s="18" t="s">
        <v>96</v>
      </c>
      <c r="C5" s="3"/>
      <c r="D5" s="12" t="s">
        <v>63</v>
      </c>
      <c r="E5" s="19" t="s">
        <v>97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customFormat="false" ht="28.35" hidden="false" customHeight="false" outlineLevel="0" collapsed="false">
      <c r="A6" s="12" t="s">
        <v>29</v>
      </c>
      <c r="B6" s="18" t="s">
        <v>98</v>
      </c>
      <c r="C6" s="3"/>
      <c r="D6" s="12" t="s">
        <v>65</v>
      </c>
      <c r="E6" s="19" t="s">
        <v>99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customFormat="false" ht="55.2" hidden="false" customHeight="false" outlineLevel="0" collapsed="false">
      <c r="A7" s="12" t="s">
        <v>66</v>
      </c>
      <c r="B7" s="29" t="n">
        <v>46226</v>
      </c>
      <c r="C7" s="3"/>
      <c r="D7" s="12" t="s">
        <v>67</v>
      </c>
      <c r="E7" s="19" t="s">
        <v>100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customFormat="false" ht="42" hidden="false" customHeight="true" outlineLevel="0" collapsed="false">
      <c r="A8" s="20" t="s">
        <v>68</v>
      </c>
      <c r="B8" s="21" t="s">
        <v>69</v>
      </c>
      <c r="C8" s="20" t="s">
        <v>70</v>
      </c>
      <c r="D8" s="20" t="s">
        <v>71</v>
      </c>
      <c r="E8" s="20" t="s">
        <v>72</v>
      </c>
      <c r="F8" s="20" t="s">
        <v>73</v>
      </c>
      <c r="G8" s="20" t="s">
        <v>74</v>
      </c>
      <c r="H8" s="20" t="s">
        <v>75</v>
      </c>
      <c r="I8" s="20" t="s">
        <v>41</v>
      </c>
      <c r="J8" s="20" t="s">
        <v>76</v>
      </c>
      <c r="K8" s="20" t="s">
        <v>77</v>
      </c>
      <c r="L8" s="20" t="s">
        <v>78</v>
      </c>
      <c r="M8" s="20" t="s">
        <v>79</v>
      </c>
      <c r="N8" s="20" t="s">
        <v>80</v>
      </c>
      <c r="O8" s="20" t="s">
        <v>81</v>
      </c>
      <c r="P8" s="20" t="s">
        <v>82</v>
      </c>
      <c r="Q8" s="20" t="s">
        <v>83</v>
      </c>
      <c r="R8" s="20" t="s">
        <v>84</v>
      </c>
      <c r="S8" s="20" t="s">
        <v>85</v>
      </c>
      <c r="T8" s="20" t="s">
        <v>86</v>
      </c>
      <c r="U8" s="20" t="s">
        <v>87</v>
      </c>
      <c r="V8" s="20" t="s">
        <v>88</v>
      </c>
      <c r="W8" s="20" t="s">
        <v>89</v>
      </c>
      <c r="X8" s="20" t="s">
        <v>90</v>
      </c>
      <c r="Y8" s="20" t="s">
        <v>91</v>
      </c>
      <c r="Z8" s="20" t="s">
        <v>92</v>
      </c>
      <c r="AA8" s="20" t="s">
        <v>93</v>
      </c>
      <c r="AB8" s="20" t="s">
        <v>67</v>
      </c>
    </row>
    <row r="9" customFormat="false" ht="28.35" hidden="false" customHeight="false" outlineLevel="0" collapsed="false">
      <c r="A9" s="22" t="s">
        <v>101</v>
      </c>
      <c r="B9" s="22" t="s">
        <v>102</v>
      </c>
      <c r="C9" s="23" t="n">
        <v>46145</v>
      </c>
      <c r="D9" s="23" t="n">
        <v>46146</v>
      </c>
      <c r="E9" s="22" t="s">
        <v>103</v>
      </c>
      <c r="F9" s="22" t="s">
        <v>104</v>
      </c>
      <c r="G9" s="22" t="s">
        <v>105</v>
      </c>
      <c r="H9" s="22" t="s">
        <v>106</v>
      </c>
      <c r="I9" s="22" t="s">
        <v>56</v>
      </c>
      <c r="J9" s="23" t="n">
        <v>46160</v>
      </c>
      <c r="K9" s="23" t="n">
        <v>46167</v>
      </c>
      <c r="L9" s="24" t="n">
        <f aca="false">IF(D9="","",MAX(0,$B$7-D9))</f>
        <v>80</v>
      </c>
      <c r="M9" s="24" t="n">
        <f aca="false">IF(J9="","",J9-$B$7)</f>
        <v>-66</v>
      </c>
      <c r="N9" s="22" t="s">
        <v>107</v>
      </c>
      <c r="O9" s="25" t="n">
        <v>18500</v>
      </c>
      <c r="P9" s="25" t="n">
        <v>17200</v>
      </c>
      <c r="Q9" s="26" t="n">
        <f aca="false">IF(OR(O9="",P9=""),"",P9-O9)</f>
        <v>-1300</v>
      </c>
      <c r="R9" s="27" t="n">
        <v>3</v>
      </c>
      <c r="S9" s="22" t="s">
        <v>108</v>
      </c>
      <c r="T9" s="22" t="s">
        <v>53</v>
      </c>
      <c r="U9" s="22" t="s">
        <v>109</v>
      </c>
      <c r="V9" s="22" t="s">
        <v>110</v>
      </c>
      <c r="W9" s="22" t="s">
        <v>48</v>
      </c>
      <c r="X9" s="22" t="s">
        <v>111</v>
      </c>
      <c r="Y9" s="22" t="s">
        <v>106</v>
      </c>
      <c r="Z9" s="23" t="n">
        <v>46229</v>
      </c>
      <c r="AA9" s="28" t="str">
        <f aca="false">IF(OR(Z9="",I9="Accepted",I9="Closed"),"",IF(Z9&lt;$B$7,"Overdue",""))</f>
        <v/>
      </c>
      <c r="AB9" s="22" t="s">
        <v>112</v>
      </c>
    </row>
    <row r="10" customFormat="false" ht="28.35" hidden="false" customHeight="false" outlineLevel="0" collapsed="false">
      <c r="A10" s="22" t="s">
        <v>113</v>
      </c>
      <c r="B10" s="22" t="s">
        <v>114</v>
      </c>
      <c r="C10" s="23" t="n">
        <v>46163</v>
      </c>
      <c r="D10" s="23" t="n">
        <v>46164</v>
      </c>
      <c r="E10" s="22" t="s">
        <v>115</v>
      </c>
      <c r="F10" s="22" t="s">
        <v>116</v>
      </c>
      <c r="G10" s="22" t="s">
        <v>117</v>
      </c>
      <c r="H10" s="22" t="s">
        <v>118</v>
      </c>
      <c r="I10" s="22" t="s">
        <v>53</v>
      </c>
      <c r="J10" s="23" t="n">
        <v>46178</v>
      </c>
      <c r="K10" s="23" t="n">
        <v>46185</v>
      </c>
      <c r="L10" s="24" t="n">
        <f aca="false">IF(D10="","",MAX(0,$B$7-D10))</f>
        <v>62</v>
      </c>
      <c r="M10" s="24" t="n">
        <f aca="false">IF(J10="","",J10-$B$7)</f>
        <v>-48</v>
      </c>
      <c r="N10" s="22" t="s">
        <v>107</v>
      </c>
      <c r="O10" s="25" t="n">
        <v>64200</v>
      </c>
      <c r="P10" s="25" t="n">
        <v>0</v>
      </c>
      <c r="Q10" s="26" t="n">
        <f aca="false">IF(OR(O10="",P10=""),"",P10-O10)</f>
        <v>-64200</v>
      </c>
      <c r="R10" s="27" t="n">
        <v>8</v>
      </c>
      <c r="S10" s="22" t="s">
        <v>119</v>
      </c>
      <c r="T10" s="22" t="s">
        <v>120</v>
      </c>
      <c r="U10" s="22" t="s">
        <v>121</v>
      </c>
      <c r="V10" s="22" t="s">
        <v>122</v>
      </c>
      <c r="W10" s="22" t="s">
        <v>52</v>
      </c>
      <c r="X10" s="22" t="s">
        <v>123</v>
      </c>
      <c r="Y10" s="22" t="s">
        <v>118</v>
      </c>
      <c r="Z10" s="23" t="n">
        <v>46223</v>
      </c>
      <c r="AA10" s="28" t="str">
        <f aca="false">IF(OR(Z10="",I10="Accepted",I10="Closed"),"",IF(Z10&lt;$B$7,"Overdue",""))</f>
        <v>Overdue</v>
      </c>
      <c r="AB10" s="22" t="s">
        <v>124</v>
      </c>
    </row>
    <row r="11" customFormat="false" ht="28.35" hidden="false" customHeight="false" outlineLevel="0" collapsed="false">
      <c r="A11" s="22" t="s">
        <v>125</v>
      </c>
      <c r="B11" s="22" t="s">
        <v>126</v>
      </c>
      <c r="C11" s="23" t="n">
        <v>46175</v>
      </c>
      <c r="D11" s="23" t="n">
        <v>46176</v>
      </c>
      <c r="E11" s="22" t="s">
        <v>127</v>
      </c>
      <c r="F11" s="22" t="s">
        <v>128</v>
      </c>
      <c r="G11" s="22" t="s">
        <v>129</v>
      </c>
      <c r="H11" s="22" t="s">
        <v>130</v>
      </c>
      <c r="I11" s="22" t="s">
        <v>51</v>
      </c>
      <c r="J11" s="23" t="n">
        <v>46232</v>
      </c>
      <c r="K11" s="23" t="n">
        <v>46239</v>
      </c>
      <c r="L11" s="24" t="n">
        <f aca="false">IF(D11="","",MAX(0,$B$7-D11))</f>
        <v>50</v>
      </c>
      <c r="M11" s="24" t="n">
        <f aca="false">IF(J11="","",J11-$B$7)</f>
        <v>6</v>
      </c>
      <c r="N11" s="22" t="s">
        <v>131</v>
      </c>
      <c r="O11" s="25" t="n">
        <v>0</v>
      </c>
      <c r="P11" s="25" t="n">
        <v>0</v>
      </c>
      <c r="Q11" s="26" t="n">
        <f aca="false">IF(OR(O11="",P11=""),"",P11-O11)</f>
        <v>0</v>
      </c>
      <c r="R11" s="27" t="n">
        <v>0</v>
      </c>
      <c r="S11" s="22" t="s">
        <v>132</v>
      </c>
      <c r="T11" s="22" t="s">
        <v>120</v>
      </c>
      <c r="U11" s="22" t="s">
        <v>133</v>
      </c>
      <c r="V11" s="22" t="s">
        <v>134</v>
      </c>
      <c r="W11" s="22" t="s">
        <v>50</v>
      </c>
      <c r="X11" s="22" t="s">
        <v>135</v>
      </c>
      <c r="Y11" s="22" t="s">
        <v>130</v>
      </c>
      <c r="Z11" s="23" t="n">
        <v>46231</v>
      </c>
      <c r="AA11" s="28" t="str">
        <f aca="false">IF(OR(Z11="",I11="Accepted",I11="Closed"),"",IF(Z11&lt;$B$7,"Overdue",""))</f>
        <v/>
      </c>
      <c r="AB11" s="22" t="s">
        <v>136</v>
      </c>
    </row>
    <row r="12" customFormat="false" ht="28.35" hidden="false" customHeight="false" outlineLevel="0" collapsed="false">
      <c r="A12" s="22" t="s">
        <v>137</v>
      </c>
      <c r="B12" s="22" t="s">
        <v>138</v>
      </c>
      <c r="C12" s="23" t="n">
        <v>46183</v>
      </c>
      <c r="D12" s="23" t="n">
        <v>46184</v>
      </c>
      <c r="E12" s="22" t="s">
        <v>139</v>
      </c>
      <c r="F12" s="22" t="s">
        <v>140</v>
      </c>
      <c r="G12" s="22" t="s">
        <v>141</v>
      </c>
      <c r="H12" s="22" t="s">
        <v>142</v>
      </c>
      <c r="I12" s="22" t="s">
        <v>58</v>
      </c>
      <c r="J12" s="23" t="n">
        <v>46198</v>
      </c>
      <c r="K12" s="23" t="n">
        <v>46205</v>
      </c>
      <c r="L12" s="24" t="n">
        <f aca="false">IF(D12="","",MAX(0,$B$7-D12))</f>
        <v>42</v>
      </c>
      <c r="M12" s="24" t="n">
        <f aca="false">IF(J12="","",J12-$B$7)</f>
        <v>-28</v>
      </c>
      <c r="N12" s="22" t="s">
        <v>107</v>
      </c>
      <c r="O12" s="25" t="n">
        <v>32800</v>
      </c>
      <c r="P12" s="25" t="n">
        <v>0</v>
      </c>
      <c r="Q12" s="26" t="n">
        <f aca="false">IF(OR(O12="",P12=""),"",P12-O12)</f>
        <v>-32800</v>
      </c>
      <c r="R12" s="27" t="n">
        <v>5</v>
      </c>
      <c r="S12" s="22" t="s">
        <v>143</v>
      </c>
      <c r="T12" s="22" t="s">
        <v>144</v>
      </c>
      <c r="U12" s="22" t="s">
        <v>145</v>
      </c>
      <c r="V12" s="22" t="s">
        <v>146</v>
      </c>
      <c r="W12" s="22" t="s">
        <v>52</v>
      </c>
      <c r="X12" s="22" t="s">
        <v>147</v>
      </c>
      <c r="Y12" s="22" t="s">
        <v>142</v>
      </c>
      <c r="Z12" s="23" t="n">
        <v>46227</v>
      </c>
      <c r="AA12" s="28" t="str">
        <f aca="false">IF(OR(Z12="",I12="Accepted",I12="Closed"),"",IF(Z12&lt;$B$7,"Overdue",""))</f>
        <v/>
      </c>
      <c r="AB12" s="22" t="s">
        <v>148</v>
      </c>
    </row>
    <row r="13" customFormat="false" ht="28.35" hidden="false" customHeight="false" outlineLevel="0" collapsed="false">
      <c r="A13" s="22" t="s">
        <v>149</v>
      </c>
      <c r="B13" s="22" t="s">
        <v>150</v>
      </c>
      <c r="C13" s="23" t="n">
        <v>46188</v>
      </c>
      <c r="D13" s="23" t="n">
        <v>46189</v>
      </c>
      <c r="E13" s="22" t="s">
        <v>151</v>
      </c>
      <c r="F13" s="22" t="s">
        <v>152</v>
      </c>
      <c r="G13" s="22" t="s">
        <v>153</v>
      </c>
      <c r="H13" s="22" t="s">
        <v>154</v>
      </c>
      <c r="I13" s="22" t="s">
        <v>49</v>
      </c>
      <c r="J13" s="23" t="n">
        <v>46204</v>
      </c>
      <c r="K13" s="23" t="n">
        <v>46211</v>
      </c>
      <c r="L13" s="24" t="n">
        <f aca="false">IF(D13="","",MAX(0,$B$7-D13))</f>
        <v>37</v>
      </c>
      <c r="M13" s="24" t="n">
        <f aca="false">IF(J13="","",J13-$B$7)</f>
        <v>-22</v>
      </c>
      <c r="N13" s="22" t="s">
        <v>131</v>
      </c>
      <c r="O13" s="25" t="n">
        <v>0</v>
      </c>
      <c r="P13" s="25" t="n">
        <v>0</v>
      </c>
      <c r="Q13" s="26" t="n">
        <f aca="false">IF(OR(O13="",P13=""),"",P13-O13)</f>
        <v>0</v>
      </c>
      <c r="R13" s="27" t="n">
        <v>4</v>
      </c>
      <c r="S13" s="22" t="s">
        <v>155</v>
      </c>
      <c r="T13" s="22" t="s">
        <v>156</v>
      </c>
      <c r="U13" s="22" t="s">
        <v>157</v>
      </c>
      <c r="V13" s="22" t="s">
        <v>158</v>
      </c>
      <c r="W13" s="22" t="s">
        <v>54</v>
      </c>
      <c r="X13" s="22" t="s">
        <v>159</v>
      </c>
      <c r="Y13" s="22" t="s">
        <v>154</v>
      </c>
      <c r="Z13" s="23" t="n">
        <v>46222</v>
      </c>
      <c r="AA13" s="28" t="str">
        <f aca="false">IF(OR(Z13="",I13="Accepted",I13="Closed"),"",IF(Z13&lt;$B$7,"Overdue",""))</f>
        <v>Overdue</v>
      </c>
      <c r="AB13" s="22" t="s">
        <v>160</v>
      </c>
    </row>
    <row r="14" customFormat="false" ht="28.35" hidden="false" customHeight="false" outlineLevel="0" collapsed="false">
      <c r="A14" s="22" t="s">
        <v>161</v>
      </c>
      <c r="B14" s="22" t="s">
        <v>162</v>
      </c>
      <c r="C14" s="23" t="n">
        <v>46202</v>
      </c>
      <c r="D14" s="23" t="n">
        <v>46203</v>
      </c>
      <c r="E14" s="22" t="s">
        <v>163</v>
      </c>
      <c r="F14" s="22" t="s">
        <v>164</v>
      </c>
      <c r="G14" s="22" t="s">
        <v>165</v>
      </c>
      <c r="H14" s="22" t="s">
        <v>106</v>
      </c>
      <c r="I14" s="22" t="s">
        <v>55</v>
      </c>
      <c r="J14" s="23" t="n">
        <v>46217</v>
      </c>
      <c r="K14" s="23" t="n">
        <v>46224</v>
      </c>
      <c r="L14" s="24" t="n">
        <f aca="false">IF(D14="","",MAX(0,$B$7-D14))</f>
        <v>23</v>
      </c>
      <c r="M14" s="24" t="n">
        <f aca="false">IF(J14="","",J14-$B$7)</f>
        <v>-9</v>
      </c>
      <c r="N14" s="22" t="s">
        <v>107</v>
      </c>
      <c r="O14" s="25" t="n">
        <v>22100</v>
      </c>
      <c r="P14" s="25" t="n">
        <v>19800</v>
      </c>
      <c r="Q14" s="26" t="n">
        <f aca="false">IF(OR(O14="",P14=""),"",P14-O14)</f>
        <v>-2300</v>
      </c>
      <c r="R14" s="27" t="n">
        <v>2</v>
      </c>
      <c r="S14" s="22" t="s">
        <v>166</v>
      </c>
      <c r="T14" s="22" t="s">
        <v>53</v>
      </c>
      <c r="U14" s="22" t="s">
        <v>167</v>
      </c>
      <c r="V14" s="22" t="s">
        <v>168</v>
      </c>
      <c r="W14" s="22" t="s">
        <v>50</v>
      </c>
      <c r="X14" s="22" t="s">
        <v>169</v>
      </c>
      <c r="Y14" s="22" t="s">
        <v>106</v>
      </c>
      <c r="Z14" s="23" t="n">
        <v>46228</v>
      </c>
      <c r="AA14" s="28" t="str">
        <f aca="false">IF(OR(Z14="",I14="Accepted",I14="Closed"),"",IF(Z14&lt;$B$7,"Overdue",""))</f>
        <v/>
      </c>
      <c r="AB14" s="22" t="s">
        <v>170</v>
      </c>
    </row>
    <row r="15" customFormat="false" ht="28.35" hidden="false" customHeight="false" outlineLevel="0" collapsed="false">
      <c r="A15" s="22" t="s">
        <v>171</v>
      </c>
      <c r="B15" s="22" t="s">
        <v>172</v>
      </c>
      <c r="C15" s="23" t="n">
        <v>46208</v>
      </c>
      <c r="D15" s="23" t="n">
        <v>46209</v>
      </c>
      <c r="E15" s="22" t="s">
        <v>115</v>
      </c>
      <c r="F15" s="22" t="s">
        <v>173</v>
      </c>
      <c r="G15" s="22" t="s">
        <v>174</v>
      </c>
      <c r="H15" s="22" t="s">
        <v>118</v>
      </c>
      <c r="I15" s="22" t="s">
        <v>47</v>
      </c>
      <c r="J15" s="23" t="n">
        <v>46234</v>
      </c>
      <c r="K15" s="23" t="n">
        <v>46241</v>
      </c>
      <c r="L15" s="24" t="n">
        <f aca="false">IF(D15="","",MAX(0,$B$7-D15))</f>
        <v>17</v>
      </c>
      <c r="M15" s="24" t="n">
        <f aca="false">IF(J15="","",J15-$B$7)</f>
        <v>8</v>
      </c>
      <c r="N15" s="22" t="s">
        <v>131</v>
      </c>
      <c r="O15" s="25" t="n">
        <v>0</v>
      </c>
      <c r="P15" s="25" t="n">
        <v>0</v>
      </c>
      <c r="Q15" s="26" t="n">
        <f aca="false">IF(OR(O15="",P15=""),"",P15-O15)</f>
        <v>0</v>
      </c>
      <c r="R15" s="27" t="n">
        <v>1</v>
      </c>
      <c r="S15" s="22" t="s">
        <v>175</v>
      </c>
      <c r="T15" s="22" t="s">
        <v>120</v>
      </c>
      <c r="U15" s="22" t="s">
        <v>176</v>
      </c>
      <c r="V15" s="22" t="s">
        <v>177</v>
      </c>
      <c r="W15" s="22" t="s">
        <v>50</v>
      </c>
      <c r="X15" s="22" t="s">
        <v>178</v>
      </c>
      <c r="Y15" s="22" t="s">
        <v>118</v>
      </c>
      <c r="Z15" s="23" t="n">
        <v>46233</v>
      </c>
      <c r="AA15" s="28" t="str">
        <f aca="false">IF(OR(Z15="",I15="Accepted",I15="Closed"),"",IF(Z15&lt;$B$7,"Overdue",""))</f>
        <v/>
      </c>
      <c r="AB15" s="22"/>
    </row>
    <row r="16" customFormat="false" ht="28.35" hidden="false" customHeight="false" outlineLevel="0" collapsed="false">
      <c r="A16" s="22" t="s">
        <v>179</v>
      </c>
      <c r="B16" s="22" t="s">
        <v>126</v>
      </c>
      <c r="C16" s="23" t="n">
        <v>46211</v>
      </c>
      <c r="D16" s="23" t="n">
        <v>46212</v>
      </c>
      <c r="E16" s="22" t="s">
        <v>180</v>
      </c>
      <c r="F16" s="22" t="s">
        <v>181</v>
      </c>
      <c r="G16" s="22" t="s">
        <v>182</v>
      </c>
      <c r="H16" s="22" t="s">
        <v>130</v>
      </c>
      <c r="I16" s="22" t="s">
        <v>57</v>
      </c>
      <c r="J16" s="23" t="n">
        <v>46226</v>
      </c>
      <c r="K16" s="23" t="n">
        <v>46233</v>
      </c>
      <c r="L16" s="24" t="n">
        <f aca="false">IF(D16="","",MAX(0,$B$7-D16))</f>
        <v>14</v>
      </c>
      <c r="M16" s="24" t="n">
        <f aca="false">IF(J16="","",J16-$B$7)</f>
        <v>0</v>
      </c>
      <c r="N16" s="22" t="s">
        <v>107</v>
      </c>
      <c r="O16" s="25" t="n">
        <v>14750</v>
      </c>
      <c r="P16" s="25" t="n">
        <v>0</v>
      </c>
      <c r="Q16" s="26" t="n">
        <f aca="false">IF(OR(O16="",P16=""),"",P16-O16)</f>
        <v>-14750</v>
      </c>
      <c r="R16" s="27" t="n">
        <v>2</v>
      </c>
      <c r="S16" s="22" t="s">
        <v>183</v>
      </c>
      <c r="T16" s="22" t="s">
        <v>144</v>
      </c>
      <c r="U16" s="22" t="s">
        <v>184</v>
      </c>
      <c r="V16" s="22" t="s">
        <v>185</v>
      </c>
      <c r="W16" s="22" t="s">
        <v>52</v>
      </c>
      <c r="X16" s="22" t="s">
        <v>186</v>
      </c>
      <c r="Y16" s="22" t="s">
        <v>130</v>
      </c>
      <c r="Z16" s="23" t="n">
        <v>46230</v>
      </c>
      <c r="AA16" s="28" t="str">
        <f aca="false">IF(OR(Z16="",I16="Accepted",I16="Closed"),"",IF(Z16&lt;$B$7,"Overdue",""))</f>
        <v/>
      </c>
      <c r="AB16" s="22" t="s">
        <v>187</v>
      </c>
    </row>
    <row r="17" customFormat="false" ht="28.35" hidden="false" customHeight="false" outlineLevel="0" collapsed="false">
      <c r="A17" s="22" t="s">
        <v>188</v>
      </c>
      <c r="B17" s="22" t="s">
        <v>189</v>
      </c>
      <c r="C17" s="23" t="n">
        <v>46216</v>
      </c>
      <c r="D17" s="23" t="n">
        <v>46216</v>
      </c>
      <c r="E17" s="22" t="s">
        <v>127</v>
      </c>
      <c r="F17" s="22" t="s">
        <v>190</v>
      </c>
      <c r="G17" s="22" t="s">
        <v>191</v>
      </c>
      <c r="H17" s="22" t="s">
        <v>154</v>
      </c>
      <c r="I17" s="22" t="s">
        <v>51</v>
      </c>
      <c r="J17" s="23" t="n">
        <v>46237</v>
      </c>
      <c r="K17" s="23" t="n">
        <v>46244</v>
      </c>
      <c r="L17" s="24" t="n">
        <f aca="false">IF(D17="","",MAX(0,$B$7-D17))</f>
        <v>10</v>
      </c>
      <c r="M17" s="24" t="n">
        <f aca="false">IF(J17="","",J17-$B$7)</f>
        <v>11</v>
      </c>
      <c r="N17" s="22" t="s">
        <v>131</v>
      </c>
      <c r="O17" s="25" t="n">
        <v>0</v>
      </c>
      <c r="P17" s="25" t="n">
        <v>0</v>
      </c>
      <c r="Q17" s="26" t="n">
        <f aca="false">IF(OR(O17="",P17=""),"",P17-O17)</f>
        <v>0</v>
      </c>
      <c r="R17" s="27" t="n">
        <v>0</v>
      </c>
      <c r="S17" s="22" t="s">
        <v>192</v>
      </c>
      <c r="T17" s="22" t="s">
        <v>120</v>
      </c>
      <c r="U17" s="22" t="s">
        <v>193</v>
      </c>
      <c r="V17" s="22" t="s">
        <v>194</v>
      </c>
      <c r="W17" s="22" t="s">
        <v>48</v>
      </c>
      <c r="X17" s="22" t="s">
        <v>195</v>
      </c>
      <c r="Y17" s="22" t="s">
        <v>154</v>
      </c>
      <c r="Z17" s="23" t="n">
        <v>46235</v>
      </c>
      <c r="AA17" s="28" t="str">
        <f aca="false">IF(OR(Z17="",I17="Accepted",I17="Closed"),"",IF(Z17&lt;$B$7,"Overdue",""))</f>
        <v/>
      </c>
      <c r="AB17" s="22"/>
    </row>
    <row r="18" customFormat="false" ht="28.35" hidden="false" customHeight="false" outlineLevel="0" collapsed="false">
      <c r="A18" s="22" t="s">
        <v>196</v>
      </c>
      <c r="B18" s="22" t="s">
        <v>197</v>
      </c>
      <c r="C18" s="23" t="n">
        <v>46221</v>
      </c>
      <c r="D18" s="23" t="n">
        <v>46221</v>
      </c>
      <c r="E18" s="22" t="s">
        <v>198</v>
      </c>
      <c r="F18" s="22" t="s">
        <v>199</v>
      </c>
      <c r="G18" s="22" t="s">
        <v>200</v>
      </c>
      <c r="H18" s="22" t="s">
        <v>142</v>
      </c>
      <c r="I18" s="22" t="s">
        <v>53</v>
      </c>
      <c r="J18" s="23" t="n">
        <v>46235</v>
      </c>
      <c r="K18" s="23" t="n">
        <v>46242</v>
      </c>
      <c r="L18" s="24" t="n">
        <f aca="false">IF(D18="","",MAX(0,$B$7-D18))</f>
        <v>5</v>
      </c>
      <c r="M18" s="24" t="n">
        <f aca="false">IF(J18="","",J18-$B$7)</f>
        <v>9</v>
      </c>
      <c r="N18" s="22" t="s">
        <v>107</v>
      </c>
      <c r="O18" s="25" t="n">
        <v>86000</v>
      </c>
      <c r="P18" s="25" t="n">
        <v>0</v>
      </c>
      <c r="Q18" s="26" t="n">
        <f aca="false">IF(OR(O18="",P18=""),"",P18-O18)</f>
        <v>-86000</v>
      </c>
      <c r="R18" s="27" t="n">
        <v>-10</v>
      </c>
      <c r="S18" s="22" t="s">
        <v>201</v>
      </c>
      <c r="T18" s="22" t="s">
        <v>144</v>
      </c>
      <c r="U18" s="22" t="s">
        <v>202</v>
      </c>
      <c r="V18" s="22" t="s">
        <v>203</v>
      </c>
      <c r="W18" s="22" t="s">
        <v>54</v>
      </c>
      <c r="X18" s="22" t="s">
        <v>204</v>
      </c>
      <c r="Y18" s="22" t="s">
        <v>142</v>
      </c>
      <c r="Z18" s="23" t="n">
        <v>46232</v>
      </c>
      <c r="AA18" s="28" t="str">
        <f aca="false">IF(OR(Z18="",I18="Accepted",I18="Closed"),"",IF(Z18&lt;$B$7,"Overdue",""))</f>
        <v/>
      </c>
      <c r="AB18" s="22" t="s">
        <v>205</v>
      </c>
    </row>
    <row r="19" customFormat="false" ht="15" hidden="false" customHeight="false" outlineLevel="0" collapsed="false">
      <c r="A19" s="22"/>
      <c r="B19" s="22"/>
      <c r="C19" s="23"/>
      <c r="D19" s="23"/>
      <c r="E19" s="22"/>
      <c r="F19" s="22"/>
      <c r="G19" s="22"/>
      <c r="H19" s="22"/>
      <c r="I19" s="22"/>
      <c r="J19" s="23"/>
      <c r="K19" s="23"/>
      <c r="L19" s="24" t="str">
        <f aca="false">IF(D19="","",MAX(0,$B$7-D19))</f>
        <v/>
      </c>
      <c r="M19" s="24" t="str">
        <f aca="false">IF(J19="","",J19-$B$7)</f>
        <v/>
      </c>
      <c r="N19" s="22"/>
      <c r="O19" s="25"/>
      <c r="P19" s="25"/>
      <c r="Q19" s="26" t="str">
        <f aca="false">IF(OR(O19="",P19=""),"",P19-O19)</f>
        <v/>
      </c>
      <c r="R19" s="27"/>
      <c r="S19" s="22"/>
      <c r="T19" s="22"/>
      <c r="U19" s="22"/>
      <c r="V19" s="22"/>
      <c r="W19" s="22"/>
      <c r="X19" s="22"/>
      <c r="Y19" s="22"/>
      <c r="Z19" s="23"/>
      <c r="AA19" s="28" t="str">
        <f aca="false">IF(OR(Z19="",I19="Accepted",I19="Closed"),"",IF(Z19&lt;$B$7,"Overdue",""))</f>
        <v/>
      </c>
      <c r="AB19" s="22"/>
    </row>
    <row r="20" customFormat="false" ht="15" hidden="false" customHeight="false" outlineLevel="0" collapsed="false">
      <c r="A20" s="22"/>
      <c r="B20" s="22"/>
      <c r="C20" s="23"/>
      <c r="D20" s="23"/>
      <c r="E20" s="22"/>
      <c r="F20" s="22"/>
      <c r="G20" s="22"/>
      <c r="H20" s="22"/>
      <c r="I20" s="22"/>
      <c r="J20" s="23"/>
      <c r="K20" s="23"/>
      <c r="L20" s="24" t="str">
        <f aca="false">IF(D20="","",MAX(0,$B$7-D20))</f>
        <v/>
      </c>
      <c r="M20" s="24" t="str">
        <f aca="false">IF(J20="","",J20-$B$7)</f>
        <v/>
      </c>
      <c r="N20" s="22"/>
      <c r="O20" s="25"/>
      <c r="P20" s="25"/>
      <c r="Q20" s="26" t="str">
        <f aca="false">IF(OR(O20="",P20=""),"",P20-O20)</f>
        <v/>
      </c>
      <c r="R20" s="27"/>
      <c r="S20" s="22"/>
      <c r="T20" s="22"/>
      <c r="U20" s="22"/>
      <c r="V20" s="22"/>
      <c r="W20" s="22"/>
      <c r="X20" s="22"/>
      <c r="Y20" s="22"/>
      <c r="Z20" s="23"/>
      <c r="AA20" s="28" t="str">
        <f aca="false">IF(OR(Z20="",I20="Accepted",I20="Closed"),"",IF(Z20&lt;$B$7,"Overdue",""))</f>
        <v/>
      </c>
      <c r="AB20" s="22"/>
    </row>
    <row r="21" customFormat="false" ht="15" hidden="false" customHeight="false" outlineLevel="0" collapsed="false">
      <c r="A21" s="22"/>
      <c r="B21" s="22"/>
      <c r="C21" s="23"/>
      <c r="D21" s="23"/>
      <c r="E21" s="22"/>
      <c r="F21" s="22"/>
      <c r="G21" s="22"/>
      <c r="H21" s="22"/>
      <c r="I21" s="22"/>
      <c r="J21" s="23"/>
      <c r="K21" s="23"/>
      <c r="L21" s="24" t="str">
        <f aca="false">IF(D21="","",MAX(0,$B$7-D21))</f>
        <v/>
      </c>
      <c r="M21" s="24" t="str">
        <f aca="false">IF(J21="","",J21-$B$7)</f>
        <v/>
      </c>
      <c r="N21" s="22"/>
      <c r="O21" s="25"/>
      <c r="P21" s="25"/>
      <c r="Q21" s="26" t="str">
        <f aca="false">IF(OR(O21="",P21=""),"",P21-O21)</f>
        <v/>
      </c>
      <c r="R21" s="27"/>
      <c r="S21" s="22"/>
      <c r="T21" s="22"/>
      <c r="U21" s="22"/>
      <c r="V21" s="22"/>
      <c r="W21" s="22"/>
      <c r="X21" s="22"/>
      <c r="Y21" s="22"/>
      <c r="Z21" s="23"/>
      <c r="AA21" s="28" t="str">
        <f aca="false">IF(OR(Z21="",I21="Accepted",I21="Closed"),"",IF(Z21&lt;$B$7,"Overdue",""))</f>
        <v/>
      </c>
      <c r="AB21" s="22"/>
    </row>
    <row r="22" customFormat="false" ht="15" hidden="false" customHeight="false" outlineLevel="0" collapsed="false">
      <c r="A22" s="22"/>
      <c r="B22" s="22"/>
      <c r="C22" s="23"/>
      <c r="D22" s="23"/>
      <c r="E22" s="22"/>
      <c r="F22" s="22"/>
      <c r="G22" s="22"/>
      <c r="H22" s="22"/>
      <c r="I22" s="22"/>
      <c r="J22" s="23"/>
      <c r="K22" s="23"/>
      <c r="L22" s="24" t="str">
        <f aca="false">IF(D22="","",MAX(0,$B$7-D22))</f>
        <v/>
      </c>
      <c r="M22" s="24" t="str">
        <f aca="false">IF(J22="","",J22-$B$7)</f>
        <v/>
      </c>
      <c r="N22" s="22"/>
      <c r="O22" s="25"/>
      <c r="P22" s="25"/>
      <c r="Q22" s="26" t="str">
        <f aca="false">IF(OR(O22="",P22=""),"",P22-O22)</f>
        <v/>
      </c>
      <c r="R22" s="27"/>
      <c r="S22" s="22"/>
      <c r="T22" s="22"/>
      <c r="U22" s="22"/>
      <c r="V22" s="22"/>
      <c r="W22" s="22"/>
      <c r="X22" s="22"/>
      <c r="Y22" s="22"/>
      <c r="Z22" s="23"/>
      <c r="AA22" s="28" t="str">
        <f aca="false">IF(OR(Z22="",I22="Accepted",I22="Closed"),"",IF(Z22&lt;$B$7,"Overdue",""))</f>
        <v/>
      </c>
      <c r="AB22" s="22"/>
    </row>
    <row r="23" customFormat="false" ht="15" hidden="false" customHeight="false" outlineLevel="0" collapsed="false">
      <c r="A23" s="22"/>
      <c r="B23" s="22"/>
      <c r="C23" s="23"/>
      <c r="D23" s="23"/>
      <c r="E23" s="22"/>
      <c r="F23" s="22"/>
      <c r="G23" s="22"/>
      <c r="H23" s="22"/>
      <c r="I23" s="22"/>
      <c r="J23" s="23"/>
      <c r="K23" s="23"/>
      <c r="L23" s="24" t="str">
        <f aca="false">IF(D23="","",MAX(0,$B$7-D23))</f>
        <v/>
      </c>
      <c r="M23" s="24" t="str">
        <f aca="false">IF(J23="","",J23-$B$7)</f>
        <v/>
      </c>
      <c r="N23" s="22"/>
      <c r="O23" s="25"/>
      <c r="P23" s="25"/>
      <c r="Q23" s="26" t="str">
        <f aca="false">IF(OR(O23="",P23=""),"",P23-O23)</f>
        <v/>
      </c>
      <c r="R23" s="27"/>
      <c r="S23" s="22"/>
      <c r="T23" s="22"/>
      <c r="U23" s="22"/>
      <c r="V23" s="22"/>
      <c r="W23" s="22"/>
      <c r="X23" s="22"/>
      <c r="Y23" s="22"/>
      <c r="Z23" s="23"/>
      <c r="AA23" s="28" t="str">
        <f aca="false">IF(OR(Z23="",I23="Accepted",I23="Closed"),"",IF(Z23&lt;$B$7,"Overdue",""))</f>
        <v/>
      </c>
      <c r="AB23" s="22"/>
    </row>
    <row r="24" customFormat="false" ht="15" hidden="false" customHeight="false" outlineLevel="0" collapsed="false">
      <c r="A24" s="22"/>
      <c r="B24" s="22"/>
      <c r="C24" s="23"/>
      <c r="D24" s="23"/>
      <c r="E24" s="22"/>
      <c r="F24" s="22"/>
      <c r="G24" s="22"/>
      <c r="H24" s="22"/>
      <c r="I24" s="22"/>
      <c r="J24" s="23"/>
      <c r="K24" s="23"/>
      <c r="L24" s="24" t="str">
        <f aca="false">IF(D24="","",MAX(0,$B$7-D24))</f>
        <v/>
      </c>
      <c r="M24" s="24" t="str">
        <f aca="false">IF(J24="","",J24-$B$7)</f>
        <v/>
      </c>
      <c r="N24" s="22"/>
      <c r="O24" s="25"/>
      <c r="P24" s="25"/>
      <c r="Q24" s="26" t="str">
        <f aca="false">IF(OR(O24="",P24=""),"",P24-O24)</f>
        <v/>
      </c>
      <c r="R24" s="27"/>
      <c r="S24" s="22"/>
      <c r="T24" s="22"/>
      <c r="U24" s="22"/>
      <c r="V24" s="22"/>
      <c r="W24" s="22"/>
      <c r="X24" s="22"/>
      <c r="Y24" s="22"/>
      <c r="Z24" s="23"/>
      <c r="AA24" s="28" t="str">
        <f aca="false">IF(OR(Z24="",I24="Accepted",I24="Closed"),"",IF(Z24&lt;$B$7,"Overdue",""))</f>
        <v/>
      </c>
      <c r="AB24" s="22"/>
    </row>
    <row r="25" customFormat="false" ht="15" hidden="false" customHeight="false" outlineLevel="0" collapsed="false">
      <c r="A25" s="22"/>
      <c r="B25" s="22"/>
      <c r="C25" s="23"/>
      <c r="D25" s="23"/>
      <c r="E25" s="22"/>
      <c r="F25" s="22"/>
      <c r="G25" s="22"/>
      <c r="H25" s="22"/>
      <c r="I25" s="22"/>
      <c r="J25" s="23"/>
      <c r="K25" s="23"/>
      <c r="L25" s="24" t="str">
        <f aca="false">IF(D25="","",MAX(0,$B$7-D25))</f>
        <v/>
      </c>
      <c r="M25" s="24" t="str">
        <f aca="false">IF(J25="","",J25-$B$7)</f>
        <v/>
      </c>
      <c r="N25" s="22"/>
      <c r="O25" s="25"/>
      <c r="P25" s="25"/>
      <c r="Q25" s="26" t="str">
        <f aca="false">IF(OR(O25="",P25=""),"",P25-O25)</f>
        <v/>
      </c>
      <c r="R25" s="27"/>
      <c r="S25" s="22"/>
      <c r="T25" s="22"/>
      <c r="U25" s="22"/>
      <c r="V25" s="22"/>
      <c r="W25" s="22"/>
      <c r="X25" s="22"/>
      <c r="Y25" s="22"/>
      <c r="Z25" s="23"/>
      <c r="AA25" s="28" t="str">
        <f aca="false">IF(OR(Z25="",I25="Accepted",I25="Closed"),"",IF(Z25&lt;$B$7,"Overdue",""))</f>
        <v/>
      </c>
      <c r="AB25" s="22"/>
    </row>
    <row r="26" customFormat="false" ht="15" hidden="false" customHeight="false" outlineLevel="0" collapsed="false">
      <c r="A26" s="22"/>
      <c r="B26" s="22"/>
      <c r="C26" s="23"/>
      <c r="D26" s="23"/>
      <c r="E26" s="22"/>
      <c r="F26" s="22"/>
      <c r="G26" s="22"/>
      <c r="H26" s="22"/>
      <c r="I26" s="22"/>
      <c r="J26" s="23"/>
      <c r="K26" s="23"/>
      <c r="L26" s="24" t="str">
        <f aca="false">IF(D26="","",MAX(0,$B$7-D26))</f>
        <v/>
      </c>
      <c r="M26" s="24" t="str">
        <f aca="false">IF(J26="","",J26-$B$7)</f>
        <v/>
      </c>
      <c r="N26" s="22"/>
      <c r="O26" s="25"/>
      <c r="P26" s="25"/>
      <c r="Q26" s="26" t="str">
        <f aca="false">IF(OR(O26="",P26=""),"",P26-O26)</f>
        <v/>
      </c>
      <c r="R26" s="27"/>
      <c r="S26" s="22"/>
      <c r="T26" s="22"/>
      <c r="U26" s="22"/>
      <c r="V26" s="22"/>
      <c r="W26" s="22"/>
      <c r="X26" s="22"/>
      <c r="Y26" s="22"/>
      <c r="Z26" s="23"/>
      <c r="AA26" s="28" t="str">
        <f aca="false">IF(OR(Z26="",I26="Accepted",I26="Closed"),"",IF(Z26&lt;$B$7,"Overdue",""))</f>
        <v/>
      </c>
      <c r="AB26" s="22"/>
    </row>
    <row r="27" customFormat="false" ht="15" hidden="false" customHeight="false" outlineLevel="0" collapsed="false">
      <c r="A27" s="22"/>
      <c r="B27" s="22"/>
      <c r="C27" s="23"/>
      <c r="D27" s="23"/>
      <c r="E27" s="22"/>
      <c r="F27" s="22"/>
      <c r="G27" s="22"/>
      <c r="H27" s="22"/>
      <c r="I27" s="22"/>
      <c r="J27" s="23"/>
      <c r="K27" s="23"/>
      <c r="L27" s="24" t="str">
        <f aca="false">IF(D27="","",MAX(0,$B$7-D27))</f>
        <v/>
      </c>
      <c r="M27" s="24" t="str">
        <f aca="false">IF(J27="","",J27-$B$7)</f>
        <v/>
      </c>
      <c r="N27" s="22"/>
      <c r="O27" s="25"/>
      <c r="P27" s="25"/>
      <c r="Q27" s="26" t="str">
        <f aca="false">IF(OR(O27="",P27=""),"",P27-O27)</f>
        <v/>
      </c>
      <c r="R27" s="27"/>
      <c r="S27" s="22"/>
      <c r="T27" s="22"/>
      <c r="U27" s="22"/>
      <c r="V27" s="22"/>
      <c r="W27" s="22"/>
      <c r="X27" s="22"/>
      <c r="Y27" s="22"/>
      <c r="Z27" s="23"/>
      <c r="AA27" s="28" t="str">
        <f aca="false">IF(OR(Z27="",I27="Accepted",I27="Closed"),"",IF(Z27&lt;$B$7,"Overdue",""))</f>
        <v/>
      </c>
      <c r="AB27" s="22"/>
    </row>
    <row r="28" customFormat="false" ht="15" hidden="false" customHeight="false" outlineLevel="0" collapsed="false">
      <c r="A28" s="22"/>
      <c r="B28" s="22"/>
      <c r="C28" s="23"/>
      <c r="D28" s="23"/>
      <c r="E28" s="22"/>
      <c r="F28" s="22"/>
      <c r="G28" s="22"/>
      <c r="H28" s="22"/>
      <c r="I28" s="22"/>
      <c r="J28" s="23"/>
      <c r="K28" s="23"/>
      <c r="L28" s="24" t="str">
        <f aca="false">IF(D28="","",MAX(0,$B$7-D28))</f>
        <v/>
      </c>
      <c r="M28" s="24" t="str">
        <f aca="false">IF(J28="","",J28-$B$7)</f>
        <v/>
      </c>
      <c r="N28" s="22"/>
      <c r="O28" s="25"/>
      <c r="P28" s="25"/>
      <c r="Q28" s="26" t="str">
        <f aca="false">IF(OR(O28="",P28=""),"",P28-O28)</f>
        <v/>
      </c>
      <c r="R28" s="27"/>
      <c r="S28" s="22"/>
      <c r="T28" s="22"/>
      <c r="U28" s="22"/>
      <c r="V28" s="22"/>
      <c r="W28" s="22"/>
      <c r="X28" s="22"/>
      <c r="Y28" s="22"/>
      <c r="Z28" s="23"/>
      <c r="AA28" s="28" t="str">
        <f aca="false">IF(OR(Z28="",I28="Accepted",I28="Closed"),"",IF(Z28&lt;$B$7,"Overdue",""))</f>
        <v/>
      </c>
      <c r="AB28" s="22"/>
    </row>
    <row r="29" customFormat="false" ht="15" hidden="false" customHeight="false" outlineLevel="0" collapsed="false">
      <c r="A29" s="22"/>
      <c r="B29" s="22"/>
      <c r="C29" s="23"/>
      <c r="D29" s="23"/>
      <c r="E29" s="22"/>
      <c r="F29" s="22"/>
      <c r="G29" s="22"/>
      <c r="H29" s="22"/>
      <c r="I29" s="22"/>
      <c r="J29" s="23"/>
      <c r="K29" s="23"/>
      <c r="L29" s="24" t="str">
        <f aca="false">IF(D29="","",MAX(0,$B$7-D29))</f>
        <v/>
      </c>
      <c r="M29" s="24" t="str">
        <f aca="false">IF(J29="","",J29-$B$7)</f>
        <v/>
      </c>
      <c r="N29" s="22"/>
      <c r="O29" s="25"/>
      <c r="P29" s="25"/>
      <c r="Q29" s="26" t="str">
        <f aca="false">IF(OR(O29="",P29=""),"",P29-O29)</f>
        <v/>
      </c>
      <c r="R29" s="27"/>
      <c r="S29" s="22"/>
      <c r="T29" s="22"/>
      <c r="U29" s="22"/>
      <c r="V29" s="22"/>
      <c r="W29" s="22"/>
      <c r="X29" s="22"/>
      <c r="Y29" s="22"/>
      <c r="Z29" s="23"/>
      <c r="AA29" s="28" t="str">
        <f aca="false">IF(OR(Z29="",I29="Accepted",I29="Closed"),"",IF(Z29&lt;$B$7,"Overdue",""))</f>
        <v/>
      </c>
      <c r="AB29" s="22"/>
    </row>
    <row r="30" customFormat="false" ht="15" hidden="false" customHeight="false" outlineLevel="0" collapsed="false">
      <c r="A30" s="22"/>
      <c r="B30" s="22"/>
      <c r="C30" s="23"/>
      <c r="D30" s="23"/>
      <c r="E30" s="22"/>
      <c r="F30" s="22"/>
      <c r="G30" s="22"/>
      <c r="H30" s="22"/>
      <c r="I30" s="22"/>
      <c r="J30" s="23"/>
      <c r="K30" s="23"/>
      <c r="L30" s="24" t="str">
        <f aca="false">IF(D30="","",MAX(0,$B$7-D30))</f>
        <v/>
      </c>
      <c r="M30" s="24" t="str">
        <f aca="false">IF(J30="","",J30-$B$7)</f>
        <v/>
      </c>
      <c r="N30" s="22"/>
      <c r="O30" s="25"/>
      <c r="P30" s="25"/>
      <c r="Q30" s="26" t="str">
        <f aca="false">IF(OR(O30="",P30=""),"",P30-O30)</f>
        <v/>
      </c>
      <c r="R30" s="27"/>
      <c r="S30" s="22"/>
      <c r="T30" s="22"/>
      <c r="U30" s="22"/>
      <c r="V30" s="22"/>
      <c r="W30" s="22"/>
      <c r="X30" s="22"/>
      <c r="Y30" s="22"/>
      <c r="Z30" s="23"/>
      <c r="AA30" s="28" t="str">
        <f aca="false">IF(OR(Z30="",I30="Accepted",I30="Closed"),"",IF(Z30&lt;$B$7,"Overdue",""))</f>
        <v/>
      </c>
      <c r="AB30" s="22"/>
    </row>
    <row r="31" customFormat="false" ht="15" hidden="false" customHeight="false" outlineLevel="0" collapsed="false">
      <c r="A31" s="22"/>
      <c r="B31" s="22"/>
      <c r="C31" s="23"/>
      <c r="D31" s="23"/>
      <c r="E31" s="22"/>
      <c r="F31" s="22"/>
      <c r="G31" s="22"/>
      <c r="H31" s="22"/>
      <c r="I31" s="22"/>
      <c r="J31" s="23"/>
      <c r="K31" s="23"/>
      <c r="L31" s="24" t="str">
        <f aca="false">IF(D31="","",MAX(0,$B$7-D31))</f>
        <v/>
      </c>
      <c r="M31" s="24" t="str">
        <f aca="false">IF(J31="","",J31-$B$7)</f>
        <v/>
      </c>
      <c r="N31" s="22"/>
      <c r="O31" s="25"/>
      <c r="P31" s="25"/>
      <c r="Q31" s="26" t="str">
        <f aca="false">IF(OR(O31="",P31=""),"",P31-O31)</f>
        <v/>
      </c>
      <c r="R31" s="27"/>
      <c r="S31" s="22"/>
      <c r="T31" s="22"/>
      <c r="U31" s="22"/>
      <c r="V31" s="22"/>
      <c r="W31" s="22"/>
      <c r="X31" s="22"/>
      <c r="Y31" s="22"/>
      <c r="Z31" s="23"/>
      <c r="AA31" s="28" t="str">
        <f aca="false">IF(OR(Z31="",I31="Accepted",I31="Closed"),"",IF(Z31&lt;$B$7,"Overdue",""))</f>
        <v/>
      </c>
      <c r="AB31" s="22"/>
    </row>
    <row r="32" customFormat="false" ht="15" hidden="false" customHeight="false" outlineLevel="0" collapsed="false">
      <c r="A32" s="22"/>
      <c r="B32" s="22"/>
      <c r="C32" s="23"/>
      <c r="D32" s="23"/>
      <c r="E32" s="22"/>
      <c r="F32" s="22"/>
      <c r="G32" s="22"/>
      <c r="H32" s="22"/>
      <c r="I32" s="22"/>
      <c r="J32" s="23"/>
      <c r="K32" s="23"/>
      <c r="L32" s="24" t="str">
        <f aca="false">IF(D32="","",MAX(0,$B$7-D32))</f>
        <v/>
      </c>
      <c r="M32" s="24" t="str">
        <f aca="false">IF(J32="","",J32-$B$7)</f>
        <v/>
      </c>
      <c r="N32" s="22"/>
      <c r="O32" s="25"/>
      <c r="P32" s="25"/>
      <c r="Q32" s="26" t="str">
        <f aca="false">IF(OR(O32="",P32=""),"",P32-O32)</f>
        <v/>
      </c>
      <c r="R32" s="27"/>
      <c r="S32" s="22"/>
      <c r="T32" s="22"/>
      <c r="U32" s="22"/>
      <c r="V32" s="22"/>
      <c r="W32" s="22"/>
      <c r="X32" s="22"/>
      <c r="Y32" s="22"/>
      <c r="Z32" s="23"/>
      <c r="AA32" s="28" t="str">
        <f aca="false">IF(OR(Z32="",I32="Accepted",I32="Closed"),"",IF(Z32&lt;$B$7,"Overdue",""))</f>
        <v/>
      </c>
      <c r="AB32" s="22"/>
    </row>
    <row r="33" customFormat="false" ht="15" hidden="false" customHeight="false" outlineLevel="0" collapsed="false">
      <c r="A33" s="22"/>
      <c r="B33" s="22"/>
      <c r="C33" s="23"/>
      <c r="D33" s="23"/>
      <c r="E33" s="22"/>
      <c r="F33" s="22"/>
      <c r="G33" s="22"/>
      <c r="H33" s="22"/>
      <c r="I33" s="22"/>
      <c r="J33" s="23"/>
      <c r="K33" s="23"/>
      <c r="L33" s="24" t="str">
        <f aca="false">IF(D33="","",MAX(0,$B$7-D33))</f>
        <v/>
      </c>
      <c r="M33" s="24" t="str">
        <f aca="false">IF(J33="","",J33-$B$7)</f>
        <v/>
      </c>
      <c r="N33" s="22"/>
      <c r="O33" s="25"/>
      <c r="P33" s="25"/>
      <c r="Q33" s="26" t="str">
        <f aca="false">IF(OR(O33="",P33=""),"",P33-O33)</f>
        <v/>
      </c>
      <c r="R33" s="27"/>
      <c r="S33" s="22"/>
      <c r="T33" s="22"/>
      <c r="U33" s="22"/>
      <c r="V33" s="22"/>
      <c r="W33" s="22"/>
      <c r="X33" s="22"/>
      <c r="Y33" s="22"/>
      <c r="Z33" s="23"/>
      <c r="AA33" s="28" t="str">
        <f aca="false">IF(OR(Z33="",I33="Accepted",I33="Closed"),"",IF(Z33&lt;$B$7,"Overdue",""))</f>
        <v/>
      </c>
      <c r="AB33" s="22"/>
    </row>
    <row r="34" customFormat="false" ht="15" hidden="false" customHeight="false" outlineLevel="0" collapsed="false">
      <c r="A34" s="22"/>
      <c r="B34" s="22"/>
      <c r="C34" s="23"/>
      <c r="D34" s="23"/>
      <c r="E34" s="22"/>
      <c r="F34" s="22"/>
      <c r="G34" s="22"/>
      <c r="H34" s="22"/>
      <c r="I34" s="22"/>
      <c r="J34" s="23"/>
      <c r="K34" s="23"/>
      <c r="L34" s="24" t="str">
        <f aca="false">IF(D34="","",MAX(0,$B$7-D34))</f>
        <v/>
      </c>
      <c r="M34" s="24" t="str">
        <f aca="false">IF(J34="","",J34-$B$7)</f>
        <v/>
      </c>
      <c r="N34" s="22"/>
      <c r="O34" s="25"/>
      <c r="P34" s="25"/>
      <c r="Q34" s="26" t="str">
        <f aca="false">IF(OR(O34="",P34=""),"",P34-O34)</f>
        <v/>
      </c>
      <c r="R34" s="27"/>
      <c r="S34" s="22"/>
      <c r="T34" s="22"/>
      <c r="U34" s="22"/>
      <c r="V34" s="22"/>
      <c r="W34" s="22"/>
      <c r="X34" s="22"/>
      <c r="Y34" s="22"/>
      <c r="Z34" s="23"/>
      <c r="AA34" s="28" t="str">
        <f aca="false">IF(OR(Z34="",I34="Accepted",I34="Closed"),"",IF(Z34&lt;$B$7,"Overdue",""))</f>
        <v/>
      </c>
      <c r="AB34" s="22"/>
    </row>
    <row r="35" customFormat="false" ht="15" hidden="false" customHeight="false" outlineLevel="0" collapsed="false">
      <c r="A35" s="22"/>
      <c r="B35" s="22"/>
      <c r="C35" s="23"/>
      <c r="D35" s="23"/>
      <c r="E35" s="22"/>
      <c r="F35" s="22"/>
      <c r="G35" s="22"/>
      <c r="H35" s="22"/>
      <c r="I35" s="22"/>
      <c r="J35" s="23"/>
      <c r="K35" s="23"/>
      <c r="L35" s="24" t="str">
        <f aca="false">IF(D35="","",MAX(0,$B$7-D35))</f>
        <v/>
      </c>
      <c r="M35" s="24" t="str">
        <f aca="false">IF(J35="","",J35-$B$7)</f>
        <v/>
      </c>
      <c r="N35" s="22"/>
      <c r="O35" s="25"/>
      <c r="P35" s="25"/>
      <c r="Q35" s="26" t="str">
        <f aca="false">IF(OR(O35="",P35=""),"",P35-O35)</f>
        <v/>
      </c>
      <c r="R35" s="27"/>
      <c r="S35" s="22"/>
      <c r="T35" s="22"/>
      <c r="U35" s="22"/>
      <c r="V35" s="22"/>
      <c r="W35" s="22"/>
      <c r="X35" s="22"/>
      <c r="Y35" s="22"/>
      <c r="Z35" s="23"/>
      <c r="AA35" s="28" t="str">
        <f aca="false">IF(OR(Z35="",I35="Accepted",I35="Closed"),"",IF(Z35&lt;$B$7,"Overdue",""))</f>
        <v/>
      </c>
      <c r="AB35" s="22"/>
    </row>
    <row r="36" customFormat="false" ht="15" hidden="false" customHeight="false" outlineLevel="0" collapsed="false">
      <c r="A36" s="22"/>
      <c r="B36" s="22"/>
      <c r="C36" s="23"/>
      <c r="D36" s="23"/>
      <c r="E36" s="22"/>
      <c r="F36" s="22"/>
      <c r="G36" s="22"/>
      <c r="H36" s="22"/>
      <c r="I36" s="22"/>
      <c r="J36" s="23"/>
      <c r="K36" s="23"/>
      <c r="L36" s="24" t="str">
        <f aca="false">IF(D36="","",MAX(0,$B$7-D36))</f>
        <v/>
      </c>
      <c r="M36" s="24" t="str">
        <f aca="false">IF(J36="","",J36-$B$7)</f>
        <v/>
      </c>
      <c r="N36" s="22"/>
      <c r="O36" s="25"/>
      <c r="P36" s="25"/>
      <c r="Q36" s="26" t="str">
        <f aca="false">IF(OR(O36="",P36=""),"",P36-O36)</f>
        <v/>
      </c>
      <c r="R36" s="27"/>
      <c r="S36" s="22"/>
      <c r="T36" s="22"/>
      <c r="U36" s="22"/>
      <c r="V36" s="22"/>
      <c r="W36" s="22"/>
      <c r="X36" s="22"/>
      <c r="Y36" s="22"/>
      <c r="Z36" s="23"/>
      <c r="AA36" s="28" t="str">
        <f aca="false">IF(OR(Z36="",I36="Accepted",I36="Closed"),"",IF(Z36&lt;$B$7,"Overdue",""))</f>
        <v/>
      </c>
      <c r="AB36" s="22"/>
    </row>
    <row r="37" customFormat="false" ht="15" hidden="false" customHeight="false" outlineLevel="0" collapsed="false">
      <c r="A37" s="22"/>
      <c r="B37" s="22"/>
      <c r="C37" s="23"/>
      <c r="D37" s="23"/>
      <c r="E37" s="22"/>
      <c r="F37" s="22"/>
      <c r="G37" s="22"/>
      <c r="H37" s="22"/>
      <c r="I37" s="22"/>
      <c r="J37" s="23"/>
      <c r="K37" s="23"/>
      <c r="L37" s="24" t="str">
        <f aca="false">IF(D37="","",MAX(0,$B$7-D37))</f>
        <v/>
      </c>
      <c r="M37" s="24" t="str">
        <f aca="false">IF(J37="","",J37-$B$7)</f>
        <v/>
      </c>
      <c r="N37" s="22"/>
      <c r="O37" s="25"/>
      <c r="P37" s="25"/>
      <c r="Q37" s="26" t="str">
        <f aca="false">IF(OR(O37="",P37=""),"",P37-O37)</f>
        <v/>
      </c>
      <c r="R37" s="27"/>
      <c r="S37" s="22"/>
      <c r="T37" s="22"/>
      <c r="U37" s="22"/>
      <c r="V37" s="22"/>
      <c r="W37" s="22"/>
      <c r="X37" s="22"/>
      <c r="Y37" s="22"/>
      <c r="Z37" s="23"/>
      <c r="AA37" s="28" t="str">
        <f aca="false">IF(OR(Z37="",I37="Accepted",I37="Closed"),"",IF(Z37&lt;$B$7,"Overdue",""))</f>
        <v/>
      </c>
      <c r="AB37" s="22"/>
    </row>
    <row r="38" customFormat="false" ht="15" hidden="false" customHeight="false" outlineLevel="0" collapsed="false">
      <c r="A38" s="22"/>
      <c r="B38" s="22"/>
      <c r="C38" s="23"/>
      <c r="D38" s="23"/>
      <c r="E38" s="22"/>
      <c r="F38" s="22"/>
      <c r="G38" s="22"/>
      <c r="H38" s="22"/>
      <c r="I38" s="22"/>
      <c r="J38" s="23"/>
      <c r="K38" s="23"/>
      <c r="L38" s="24" t="str">
        <f aca="false">IF(D38="","",MAX(0,$B$7-D38))</f>
        <v/>
      </c>
      <c r="M38" s="24" t="str">
        <f aca="false">IF(J38="","",J38-$B$7)</f>
        <v/>
      </c>
      <c r="N38" s="22"/>
      <c r="O38" s="25"/>
      <c r="P38" s="25"/>
      <c r="Q38" s="26" t="str">
        <f aca="false">IF(OR(O38="",P38=""),"",P38-O38)</f>
        <v/>
      </c>
      <c r="R38" s="27"/>
      <c r="S38" s="22"/>
      <c r="T38" s="22"/>
      <c r="U38" s="22"/>
      <c r="V38" s="22"/>
      <c r="W38" s="22"/>
      <c r="X38" s="22"/>
      <c r="Y38" s="22"/>
      <c r="Z38" s="23"/>
      <c r="AA38" s="28" t="str">
        <f aca="false">IF(OR(Z38="",I38="Accepted",I38="Closed"),"",IF(Z38&lt;$B$7,"Overdue",""))</f>
        <v/>
      </c>
      <c r="AB38" s="22"/>
    </row>
    <row r="39" customFormat="false" ht="15" hidden="false" customHeight="false" outlineLevel="0" collapsed="false">
      <c r="A39" s="22"/>
      <c r="B39" s="22"/>
      <c r="C39" s="23"/>
      <c r="D39" s="23"/>
      <c r="E39" s="22"/>
      <c r="F39" s="22"/>
      <c r="G39" s="22"/>
      <c r="H39" s="22"/>
      <c r="I39" s="22"/>
      <c r="J39" s="23"/>
      <c r="K39" s="23"/>
      <c r="L39" s="24" t="str">
        <f aca="false">IF(D39="","",MAX(0,$B$7-D39))</f>
        <v/>
      </c>
      <c r="M39" s="24" t="str">
        <f aca="false">IF(J39="","",J39-$B$7)</f>
        <v/>
      </c>
      <c r="N39" s="22"/>
      <c r="O39" s="25"/>
      <c r="P39" s="25"/>
      <c r="Q39" s="26" t="str">
        <f aca="false">IF(OR(O39="",P39=""),"",P39-O39)</f>
        <v/>
      </c>
      <c r="R39" s="27"/>
      <c r="S39" s="22"/>
      <c r="T39" s="22"/>
      <c r="U39" s="22"/>
      <c r="V39" s="22"/>
      <c r="W39" s="22"/>
      <c r="X39" s="22"/>
      <c r="Y39" s="22"/>
      <c r="Z39" s="23"/>
      <c r="AA39" s="28" t="str">
        <f aca="false">IF(OR(Z39="",I39="Accepted",I39="Closed"),"",IF(Z39&lt;$B$7,"Overdue",""))</f>
        <v/>
      </c>
      <c r="AB39" s="22"/>
    </row>
    <row r="40" customFormat="false" ht="15" hidden="false" customHeight="false" outlineLevel="0" collapsed="false">
      <c r="A40" s="22"/>
      <c r="B40" s="22"/>
      <c r="C40" s="23"/>
      <c r="D40" s="23"/>
      <c r="E40" s="22"/>
      <c r="F40" s="22"/>
      <c r="G40" s="22"/>
      <c r="H40" s="22"/>
      <c r="I40" s="22"/>
      <c r="J40" s="23"/>
      <c r="K40" s="23"/>
      <c r="L40" s="24" t="str">
        <f aca="false">IF(D40="","",MAX(0,$B$7-D40))</f>
        <v/>
      </c>
      <c r="M40" s="24" t="str">
        <f aca="false">IF(J40="","",J40-$B$7)</f>
        <v/>
      </c>
      <c r="N40" s="22"/>
      <c r="O40" s="25"/>
      <c r="P40" s="25"/>
      <c r="Q40" s="26" t="str">
        <f aca="false">IF(OR(O40="",P40=""),"",P40-O40)</f>
        <v/>
      </c>
      <c r="R40" s="27"/>
      <c r="S40" s="22"/>
      <c r="T40" s="22"/>
      <c r="U40" s="22"/>
      <c r="V40" s="22"/>
      <c r="W40" s="22"/>
      <c r="X40" s="22"/>
      <c r="Y40" s="22"/>
      <c r="Z40" s="23"/>
      <c r="AA40" s="28" t="str">
        <f aca="false">IF(OR(Z40="",I40="Accepted",I40="Closed"),"",IF(Z40&lt;$B$7,"Overdue",""))</f>
        <v/>
      </c>
      <c r="AB40" s="22"/>
    </row>
    <row r="41" customFormat="false" ht="15" hidden="false" customHeight="false" outlineLevel="0" collapsed="false">
      <c r="A41" s="22"/>
      <c r="B41" s="22"/>
      <c r="C41" s="23"/>
      <c r="D41" s="23"/>
      <c r="E41" s="22"/>
      <c r="F41" s="22"/>
      <c r="G41" s="22"/>
      <c r="H41" s="22"/>
      <c r="I41" s="22"/>
      <c r="J41" s="23"/>
      <c r="K41" s="23"/>
      <c r="L41" s="24" t="str">
        <f aca="false">IF(D41="","",MAX(0,$B$7-D41))</f>
        <v/>
      </c>
      <c r="M41" s="24" t="str">
        <f aca="false">IF(J41="","",J41-$B$7)</f>
        <v/>
      </c>
      <c r="N41" s="22"/>
      <c r="O41" s="25"/>
      <c r="P41" s="25"/>
      <c r="Q41" s="26" t="str">
        <f aca="false">IF(OR(O41="",P41=""),"",P41-O41)</f>
        <v/>
      </c>
      <c r="R41" s="27"/>
      <c r="S41" s="22"/>
      <c r="T41" s="22"/>
      <c r="U41" s="22"/>
      <c r="V41" s="22"/>
      <c r="W41" s="22"/>
      <c r="X41" s="22"/>
      <c r="Y41" s="22"/>
      <c r="Z41" s="23"/>
      <c r="AA41" s="28" t="str">
        <f aca="false">IF(OR(Z41="",I41="Accepted",I41="Closed"),"",IF(Z41&lt;$B$7,"Overdue",""))</f>
        <v/>
      </c>
      <c r="AB41" s="22"/>
    </row>
    <row r="42" customFormat="false" ht="15" hidden="false" customHeight="false" outlineLevel="0" collapsed="false">
      <c r="A42" s="22"/>
      <c r="B42" s="22"/>
      <c r="C42" s="23"/>
      <c r="D42" s="23"/>
      <c r="E42" s="22"/>
      <c r="F42" s="22"/>
      <c r="G42" s="22"/>
      <c r="H42" s="22"/>
      <c r="I42" s="22"/>
      <c r="J42" s="23"/>
      <c r="K42" s="23"/>
      <c r="L42" s="24" t="str">
        <f aca="false">IF(D42="","",MAX(0,$B$7-D42))</f>
        <v/>
      </c>
      <c r="M42" s="24" t="str">
        <f aca="false">IF(J42="","",J42-$B$7)</f>
        <v/>
      </c>
      <c r="N42" s="22"/>
      <c r="O42" s="25"/>
      <c r="P42" s="25"/>
      <c r="Q42" s="26" t="str">
        <f aca="false">IF(OR(O42="",P42=""),"",P42-O42)</f>
        <v/>
      </c>
      <c r="R42" s="27"/>
      <c r="S42" s="22"/>
      <c r="T42" s="22"/>
      <c r="U42" s="22"/>
      <c r="V42" s="22"/>
      <c r="W42" s="22"/>
      <c r="X42" s="22"/>
      <c r="Y42" s="22"/>
      <c r="Z42" s="23"/>
      <c r="AA42" s="28" t="str">
        <f aca="false">IF(OR(Z42="",I42="Accepted",I42="Closed"),"",IF(Z42&lt;$B$7,"Overdue",""))</f>
        <v/>
      </c>
      <c r="AB42" s="22"/>
    </row>
    <row r="43" customFormat="false" ht="15" hidden="false" customHeight="false" outlineLevel="0" collapsed="false">
      <c r="A43" s="22"/>
      <c r="B43" s="22"/>
      <c r="C43" s="23"/>
      <c r="D43" s="23"/>
      <c r="E43" s="22"/>
      <c r="F43" s="22"/>
      <c r="G43" s="22"/>
      <c r="H43" s="22"/>
      <c r="I43" s="22"/>
      <c r="J43" s="23"/>
      <c r="K43" s="23"/>
      <c r="L43" s="24" t="str">
        <f aca="false">IF(D43="","",MAX(0,$B$7-D43))</f>
        <v/>
      </c>
      <c r="M43" s="24" t="str">
        <f aca="false">IF(J43="","",J43-$B$7)</f>
        <v/>
      </c>
      <c r="N43" s="22"/>
      <c r="O43" s="25"/>
      <c r="P43" s="25"/>
      <c r="Q43" s="26" t="str">
        <f aca="false">IF(OR(O43="",P43=""),"",P43-O43)</f>
        <v/>
      </c>
      <c r="R43" s="27"/>
      <c r="S43" s="22"/>
      <c r="T43" s="22"/>
      <c r="U43" s="22"/>
      <c r="V43" s="22"/>
      <c r="W43" s="22"/>
      <c r="X43" s="22"/>
      <c r="Y43" s="22"/>
      <c r="Z43" s="23"/>
      <c r="AA43" s="28" t="str">
        <f aca="false">IF(OR(Z43="",I43="Accepted",I43="Closed"),"",IF(Z43&lt;$B$7,"Overdue",""))</f>
        <v/>
      </c>
      <c r="AB43" s="22"/>
    </row>
    <row r="44" customFormat="false" ht="15" hidden="false" customHeight="false" outlineLevel="0" collapsed="false">
      <c r="A44" s="22"/>
      <c r="B44" s="22"/>
      <c r="C44" s="23"/>
      <c r="D44" s="23"/>
      <c r="E44" s="22"/>
      <c r="F44" s="22"/>
      <c r="G44" s="22"/>
      <c r="H44" s="22"/>
      <c r="I44" s="22"/>
      <c r="J44" s="23"/>
      <c r="K44" s="23"/>
      <c r="L44" s="24" t="str">
        <f aca="false">IF(D44="","",MAX(0,$B$7-D44))</f>
        <v/>
      </c>
      <c r="M44" s="24" t="str">
        <f aca="false">IF(J44="","",J44-$B$7)</f>
        <v/>
      </c>
      <c r="N44" s="22"/>
      <c r="O44" s="25"/>
      <c r="P44" s="25"/>
      <c r="Q44" s="26" t="str">
        <f aca="false">IF(OR(O44="",P44=""),"",P44-O44)</f>
        <v/>
      </c>
      <c r="R44" s="27"/>
      <c r="S44" s="22"/>
      <c r="T44" s="22"/>
      <c r="U44" s="22"/>
      <c r="V44" s="22"/>
      <c r="W44" s="22"/>
      <c r="X44" s="22"/>
      <c r="Y44" s="22"/>
      <c r="Z44" s="23"/>
      <c r="AA44" s="28" t="str">
        <f aca="false">IF(OR(Z44="",I44="Accepted",I44="Closed"),"",IF(Z44&lt;$B$7,"Overdue",""))</f>
        <v/>
      </c>
      <c r="AB44" s="22"/>
    </row>
    <row r="45" customFormat="false" ht="15" hidden="false" customHeight="false" outlineLevel="0" collapsed="false">
      <c r="A45" s="22"/>
      <c r="B45" s="22"/>
      <c r="C45" s="23"/>
      <c r="D45" s="23"/>
      <c r="E45" s="22"/>
      <c r="F45" s="22"/>
      <c r="G45" s="22"/>
      <c r="H45" s="22"/>
      <c r="I45" s="22"/>
      <c r="J45" s="23"/>
      <c r="K45" s="23"/>
      <c r="L45" s="24" t="str">
        <f aca="false">IF(D45="","",MAX(0,$B$7-D45))</f>
        <v/>
      </c>
      <c r="M45" s="24" t="str">
        <f aca="false">IF(J45="","",J45-$B$7)</f>
        <v/>
      </c>
      <c r="N45" s="22"/>
      <c r="O45" s="25"/>
      <c r="P45" s="25"/>
      <c r="Q45" s="26" t="str">
        <f aca="false">IF(OR(O45="",P45=""),"",P45-O45)</f>
        <v/>
      </c>
      <c r="R45" s="27"/>
      <c r="S45" s="22"/>
      <c r="T45" s="22"/>
      <c r="U45" s="22"/>
      <c r="V45" s="22"/>
      <c r="W45" s="22"/>
      <c r="X45" s="22"/>
      <c r="Y45" s="22"/>
      <c r="Z45" s="23"/>
      <c r="AA45" s="28" t="str">
        <f aca="false">IF(OR(Z45="",I45="Accepted",I45="Closed"),"",IF(Z45&lt;$B$7,"Overdue",""))</f>
        <v/>
      </c>
      <c r="AB45" s="22"/>
    </row>
    <row r="46" customFormat="false" ht="15" hidden="false" customHeight="false" outlineLevel="0" collapsed="false">
      <c r="A46" s="22"/>
      <c r="B46" s="22"/>
      <c r="C46" s="23"/>
      <c r="D46" s="23"/>
      <c r="E46" s="22"/>
      <c r="F46" s="22"/>
      <c r="G46" s="22"/>
      <c r="H46" s="22"/>
      <c r="I46" s="22"/>
      <c r="J46" s="23"/>
      <c r="K46" s="23"/>
      <c r="L46" s="24" t="str">
        <f aca="false">IF(D46="","",MAX(0,$B$7-D46))</f>
        <v/>
      </c>
      <c r="M46" s="24" t="str">
        <f aca="false">IF(J46="","",J46-$B$7)</f>
        <v/>
      </c>
      <c r="N46" s="22"/>
      <c r="O46" s="25"/>
      <c r="P46" s="25"/>
      <c r="Q46" s="26" t="str">
        <f aca="false">IF(OR(O46="",P46=""),"",P46-O46)</f>
        <v/>
      </c>
      <c r="R46" s="27"/>
      <c r="S46" s="22"/>
      <c r="T46" s="22"/>
      <c r="U46" s="22"/>
      <c r="V46" s="22"/>
      <c r="W46" s="22"/>
      <c r="X46" s="22"/>
      <c r="Y46" s="22"/>
      <c r="Z46" s="23"/>
      <c r="AA46" s="28" t="str">
        <f aca="false">IF(OR(Z46="",I46="Accepted",I46="Closed"),"",IF(Z46&lt;$B$7,"Overdue",""))</f>
        <v/>
      </c>
      <c r="AB46" s="22"/>
    </row>
    <row r="47" customFormat="false" ht="15" hidden="false" customHeight="false" outlineLevel="0" collapsed="false">
      <c r="A47" s="22"/>
      <c r="B47" s="22"/>
      <c r="C47" s="23"/>
      <c r="D47" s="23"/>
      <c r="E47" s="22"/>
      <c r="F47" s="22"/>
      <c r="G47" s="22"/>
      <c r="H47" s="22"/>
      <c r="I47" s="22"/>
      <c r="J47" s="23"/>
      <c r="K47" s="23"/>
      <c r="L47" s="24" t="str">
        <f aca="false">IF(D47="","",MAX(0,$B$7-D47))</f>
        <v/>
      </c>
      <c r="M47" s="24" t="str">
        <f aca="false">IF(J47="","",J47-$B$7)</f>
        <v/>
      </c>
      <c r="N47" s="22"/>
      <c r="O47" s="25"/>
      <c r="P47" s="25"/>
      <c r="Q47" s="26" t="str">
        <f aca="false">IF(OR(O47="",P47=""),"",P47-O47)</f>
        <v/>
      </c>
      <c r="R47" s="27"/>
      <c r="S47" s="22"/>
      <c r="T47" s="22"/>
      <c r="U47" s="22"/>
      <c r="V47" s="22"/>
      <c r="W47" s="22"/>
      <c r="X47" s="22"/>
      <c r="Y47" s="22"/>
      <c r="Z47" s="23"/>
      <c r="AA47" s="28" t="str">
        <f aca="false">IF(OR(Z47="",I47="Accepted",I47="Closed"),"",IF(Z47&lt;$B$7,"Overdue",""))</f>
        <v/>
      </c>
      <c r="AB47" s="22"/>
    </row>
    <row r="48" customFormat="false" ht="15" hidden="false" customHeight="false" outlineLevel="0" collapsed="false">
      <c r="A48" s="22"/>
      <c r="B48" s="22"/>
      <c r="C48" s="23"/>
      <c r="D48" s="23"/>
      <c r="E48" s="22"/>
      <c r="F48" s="22"/>
      <c r="G48" s="22"/>
      <c r="H48" s="22"/>
      <c r="I48" s="22"/>
      <c r="J48" s="23"/>
      <c r="K48" s="23"/>
      <c r="L48" s="24" t="str">
        <f aca="false">IF(D48="","",MAX(0,$B$7-D48))</f>
        <v/>
      </c>
      <c r="M48" s="24" t="str">
        <f aca="false">IF(J48="","",J48-$B$7)</f>
        <v/>
      </c>
      <c r="N48" s="22"/>
      <c r="O48" s="25"/>
      <c r="P48" s="25"/>
      <c r="Q48" s="26" t="str">
        <f aca="false">IF(OR(O48="",P48=""),"",P48-O48)</f>
        <v/>
      </c>
      <c r="R48" s="27"/>
      <c r="S48" s="22"/>
      <c r="T48" s="22"/>
      <c r="U48" s="22"/>
      <c r="V48" s="22"/>
      <c r="W48" s="22"/>
      <c r="X48" s="22"/>
      <c r="Y48" s="22"/>
      <c r="Z48" s="23"/>
      <c r="AA48" s="28" t="str">
        <f aca="false">IF(OR(Z48="",I48="Accepted",I48="Closed"),"",IF(Z48&lt;$B$7,"Overdue",""))</f>
        <v/>
      </c>
      <c r="AB48" s="22"/>
    </row>
    <row r="49" customFormat="false" ht="15" hidden="false" customHeight="false" outlineLevel="0" collapsed="false">
      <c r="A49" s="22"/>
      <c r="B49" s="22"/>
      <c r="C49" s="23"/>
      <c r="D49" s="23"/>
      <c r="E49" s="22"/>
      <c r="F49" s="22"/>
      <c r="G49" s="22"/>
      <c r="H49" s="22"/>
      <c r="I49" s="22"/>
      <c r="J49" s="23"/>
      <c r="K49" s="23"/>
      <c r="L49" s="24" t="str">
        <f aca="false">IF(D49="","",MAX(0,$B$7-D49))</f>
        <v/>
      </c>
      <c r="M49" s="24" t="str">
        <f aca="false">IF(J49="","",J49-$B$7)</f>
        <v/>
      </c>
      <c r="N49" s="22"/>
      <c r="O49" s="25"/>
      <c r="P49" s="25"/>
      <c r="Q49" s="26" t="str">
        <f aca="false">IF(OR(O49="",P49=""),"",P49-O49)</f>
        <v/>
      </c>
      <c r="R49" s="27"/>
      <c r="S49" s="22"/>
      <c r="T49" s="22"/>
      <c r="U49" s="22"/>
      <c r="V49" s="22"/>
      <c r="W49" s="22"/>
      <c r="X49" s="22"/>
      <c r="Y49" s="22"/>
      <c r="Z49" s="23"/>
      <c r="AA49" s="28" t="str">
        <f aca="false">IF(OR(Z49="",I49="Accepted",I49="Closed"),"",IF(Z49&lt;$B$7,"Overdue",""))</f>
        <v/>
      </c>
      <c r="AB49" s="22"/>
    </row>
    <row r="50" customFormat="false" ht="15" hidden="false" customHeight="false" outlineLevel="0" collapsed="false">
      <c r="A50" s="22"/>
      <c r="B50" s="22"/>
      <c r="C50" s="23"/>
      <c r="D50" s="23"/>
      <c r="E50" s="22"/>
      <c r="F50" s="22"/>
      <c r="G50" s="22"/>
      <c r="H50" s="22"/>
      <c r="I50" s="22"/>
      <c r="J50" s="23"/>
      <c r="K50" s="23"/>
      <c r="L50" s="24" t="str">
        <f aca="false">IF(D50="","",MAX(0,$B$7-D50))</f>
        <v/>
      </c>
      <c r="M50" s="24" t="str">
        <f aca="false">IF(J50="","",J50-$B$7)</f>
        <v/>
      </c>
      <c r="N50" s="22"/>
      <c r="O50" s="25"/>
      <c r="P50" s="25"/>
      <c r="Q50" s="26" t="str">
        <f aca="false">IF(OR(O50="",P50=""),"",P50-O50)</f>
        <v/>
      </c>
      <c r="R50" s="27"/>
      <c r="S50" s="22"/>
      <c r="T50" s="22"/>
      <c r="U50" s="22"/>
      <c r="V50" s="22"/>
      <c r="W50" s="22"/>
      <c r="X50" s="22"/>
      <c r="Y50" s="22"/>
      <c r="Z50" s="23"/>
      <c r="AA50" s="28" t="str">
        <f aca="false">IF(OR(Z50="",I50="Accepted",I50="Closed"),"",IF(Z50&lt;$B$7,"Overdue",""))</f>
        <v/>
      </c>
      <c r="AB50" s="22"/>
    </row>
    <row r="51" customFormat="false" ht="15" hidden="false" customHeight="false" outlineLevel="0" collapsed="false">
      <c r="A51" s="22"/>
      <c r="B51" s="22"/>
      <c r="C51" s="23"/>
      <c r="D51" s="23"/>
      <c r="E51" s="22"/>
      <c r="F51" s="22"/>
      <c r="G51" s="22"/>
      <c r="H51" s="22"/>
      <c r="I51" s="22"/>
      <c r="J51" s="23"/>
      <c r="K51" s="23"/>
      <c r="L51" s="24" t="str">
        <f aca="false">IF(D51="","",MAX(0,$B$7-D51))</f>
        <v/>
      </c>
      <c r="M51" s="24" t="str">
        <f aca="false">IF(J51="","",J51-$B$7)</f>
        <v/>
      </c>
      <c r="N51" s="22"/>
      <c r="O51" s="25"/>
      <c r="P51" s="25"/>
      <c r="Q51" s="26" t="str">
        <f aca="false">IF(OR(O51="",P51=""),"",P51-O51)</f>
        <v/>
      </c>
      <c r="R51" s="27"/>
      <c r="S51" s="22"/>
      <c r="T51" s="22"/>
      <c r="U51" s="22"/>
      <c r="V51" s="22"/>
      <c r="W51" s="22"/>
      <c r="X51" s="22"/>
      <c r="Y51" s="22"/>
      <c r="Z51" s="23"/>
      <c r="AA51" s="28" t="str">
        <f aca="false">IF(OR(Z51="",I51="Accepted",I51="Closed"),"",IF(Z51&lt;$B$7,"Overdue",""))</f>
        <v/>
      </c>
      <c r="AB51" s="22"/>
    </row>
    <row r="52" customFormat="false" ht="15" hidden="false" customHeight="false" outlineLevel="0" collapsed="false">
      <c r="A52" s="22"/>
      <c r="B52" s="22"/>
      <c r="C52" s="23"/>
      <c r="D52" s="23"/>
      <c r="E52" s="22"/>
      <c r="F52" s="22"/>
      <c r="G52" s="22"/>
      <c r="H52" s="22"/>
      <c r="I52" s="22"/>
      <c r="J52" s="23"/>
      <c r="K52" s="23"/>
      <c r="L52" s="24" t="str">
        <f aca="false">IF(D52="","",MAX(0,$B$7-D52))</f>
        <v/>
      </c>
      <c r="M52" s="24" t="str">
        <f aca="false">IF(J52="","",J52-$B$7)</f>
        <v/>
      </c>
      <c r="N52" s="22"/>
      <c r="O52" s="25"/>
      <c r="P52" s="25"/>
      <c r="Q52" s="26" t="str">
        <f aca="false">IF(OR(O52="",P52=""),"",P52-O52)</f>
        <v/>
      </c>
      <c r="R52" s="27"/>
      <c r="S52" s="22"/>
      <c r="T52" s="22"/>
      <c r="U52" s="22"/>
      <c r="V52" s="22"/>
      <c r="W52" s="22"/>
      <c r="X52" s="22"/>
      <c r="Y52" s="22"/>
      <c r="Z52" s="23"/>
      <c r="AA52" s="28" t="str">
        <f aca="false">IF(OR(Z52="",I52="Accepted",I52="Closed"),"",IF(Z52&lt;$B$7,"Overdue",""))</f>
        <v/>
      </c>
      <c r="AB52" s="22"/>
    </row>
    <row r="53" customFormat="false" ht="15" hidden="false" customHeight="false" outlineLevel="0" collapsed="false">
      <c r="A53" s="22"/>
      <c r="B53" s="22"/>
      <c r="C53" s="23"/>
      <c r="D53" s="23"/>
      <c r="E53" s="22"/>
      <c r="F53" s="22"/>
      <c r="G53" s="22"/>
      <c r="H53" s="22"/>
      <c r="I53" s="22"/>
      <c r="J53" s="23"/>
      <c r="K53" s="23"/>
      <c r="L53" s="24" t="str">
        <f aca="false">IF(D53="","",MAX(0,$B$7-D53))</f>
        <v/>
      </c>
      <c r="M53" s="24" t="str">
        <f aca="false">IF(J53="","",J53-$B$7)</f>
        <v/>
      </c>
      <c r="N53" s="22"/>
      <c r="O53" s="25"/>
      <c r="P53" s="25"/>
      <c r="Q53" s="26" t="str">
        <f aca="false">IF(OR(O53="",P53=""),"",P53-O53)</f>
        <v/>
      </c>
      <c r="R53" s="27"/>
      <c r="S53" s="22"/>
      <c r="T53" s="22"/>
      <c r="U53" s="22"/>
      <c r="V53" s="22"/>
      <c r="W53" s="22"/>
      <c r="X53" s="22"/>
      <c r="Y53" s="22"/>
      <c r="Z53" s="23"/>
      <c r="AA53" s="28" t="str">
        <f aca="false">IF(OR(Z53="",I53="Accepted",I53="Closed"),"",IF(Z53&lt;$B$7,"Overdue",""))</f>
        <v/>
      </c>
      <c r="AB53" s="22"/>
    </row>
    <row r="54" customFormat="false" ht="15" hidden="false" customHeight="false" outlineLevel="0" collapsed="false">
      <c r="A54" s="22"/>
      <c r="B54" s="22"/>
      <c r="C54" s="23"/>
      <c r="D54" s="23"/>
      <c r="E54" s="22"/>
      <c r="F54" s="22"/>
      <c r="G54" s="22"/>
      <c r="H54" s="22"/>
      <c r="I54" s="22"/>
      <c r="J54" s="23"/>
      <c r="K54" s="23"/>
      <c r="L54" s="24" t="str">
        <f aca="false">IF(D54="","",MAX(0,$B$7-D54))</f>
        <v/>
      </c>
      <c r="M54" s="24" t="str">
        <f aca="false">IF(J54="","",J54-$B$7)</f>
        <v/>
      </c>
      <c r="N54" s="22"/>
      <c r="O54" s="25"/>
      <c r="P54" s="25"/>
      <c r="Q54" s="26" t="str">
        <f aca="false">IF(OR(O54="",P54=""),"",P54-O54)</f>
        <v/>
      </c>
      <c r="R54" s="27"/>
      <c r="S54" s="22"/>
      <c r="T54" s="22"/>
      <c r="U54" s="22"/>
      <c r="V54" s="22"/>
      <c r="W54" s="22"/>
      <c r="X54" s="22"/>
      <c r="Y54" s="22"/>
      <c r="Z54" s="23"/>
      <c r="AA54" s="28" t="str">
        <f aca="false">IF(OR(Z54="",I54="Accepted",I54="Closed"),"",IF(Z54&lt;$B$7,"Overdue",""))</f>
        <v/>
      </c>
      <c r="AB54" s="22"/>
    </row>
    <row r="55" customFormat="false" ht="15" hidden="false" customHeight="false" outlineLevel="0" collapsed="false">
      <c r="A55" s="22"/>
      <c r="B55" s="22"/>
      <c r="C55" s="23"/>
      <c r="D55" s="23"/>
      <c r="E55" s="22"/>
      <c r="F55" s="22"/>
      <c r="G55" s="22"/>
      <c r="H55" s="22"/>
      <c r="I55" s="22"/>
      <c r="J55" s="23"/>
      <c r="K55" s="23"/>
      <c r="L55" s="24" t="str">
        <f aca="false">IF(D55="","",MAX(0,$B$7-D55))</f>
        <v/>
      </c>
      <c r="M55" s="24" t="str">
        <f aca="false">IF(J55="","",J55-$B$7)</f>
        <v/>
      </c>
      <c r="N55" s="22"/>
      <c r="O55" s="25"/>
      <c r="P55" s="25"/>
      <c r="Q55" s="26" t="str">
        <f aca="false">IF(OR(O55="",P55=""),"",P55-O55)</f>
        <v/>
      </c>
      <c r="R55" s="27"/>
      <c r="S55" s="22"/>
      <c r="T55" s="22"/>
      <c r="U55" s="22"/>
      <c r="V55" s="22"/>
      <c r="W55" s="22"/>
      <c r="X55" s="22"/>
      <c r="Y55" s="22"/>
      <c r="Z55" s="23"/>
      <c r="AA55" s="28" t="str">
        <f aca="false">IF(OR(Z55="",I55="Accepted",I55="Closed"),"",IF(Z55&lt;$B$7,"Overdue",""))</f>
        <v/>
      </c>
      <c r="AB55" s="22"/>
    </row>
    <row r="56" customFormat="false" ht="15" hidden="false" customHeight="false" outlineLevel="0" collapsed="false">
      <c r="A56" s="22"/>
      <c r="B56" s="22"/>
      <c r="C56" s="23"/>
      <c r="D56" s="23"/>
      <c r="E56" s="22"/>
      <c r="F56" s="22"/>
      <c r="G56" s="22"/>
      <c r="H56" s="22"/>
      <c r="I56" s="22"/>
      <c r="J56" s="23"/>
      <c r="K56" s="23"/>
      <c r="L56" s="24" t="str">
        <f aca="false">IF(D56="","",MAX(0,$B$7-D56))</f>
        <v/>
      </c>
      <c r="M56" s="24" t="str">
        <f aca="false">IF(J56="","",J56-$B$7)</f>
        <v/>
      </c>
      <c r="N56" s="22"/>
      <c r="O56" s="25"/>
      <c r="P56" s="25"/>
      <c r="Q56" s="26" t="str">
        <f aca="false">IF(OR(O56="",P56=""),"",P56-O56)</f>
        <v/>
      </c>
      <c r="R56" s="27"/>
      <c r="S56" s="22"/>
      <c r="T56" s="22"/>
      <c r="U56" s="22"/>
      <c r="V56" s="22"/>
      <c r="W56" s="22"/>
      <c r="X56" s="22"/>
      <c r="Y56" s="22"/>
      <c r="Z56" s="23"/>
      <c r="AA56" s="28" t="str">
        <f aca="false">IF(OR(Z56="",I56="Accepted",I56="Closed"),"",IF(Z56&lt;$B$7,"Overdue",""))</f>
        <v/>
      </c>
      <c r="AB56" s="22"/>
    </row>
    <row r="57" customFormat="false" ht="15" hidden="false" customHeight="false" outlineLevel="0" collapsed="false">
      <c r="A57" s="22"/>
      <c r="B57" s="22"/>
      <c r="C57" s="23"/>
      <c r="D57" s="23"/>
      <c r="E57" s="22"/>
      <c r="F57" s="22"/>
      <c r="G57" s="22"/>
      <c r="H57" s="22"/>
      <c r="I57" s="22"/>
      <c r="J57" s="23"/>
      <c r="K57" s="23"/>
      <c r="L57" s="24" t="str">
        <f aca="false">IF(D57="","",MAX(0,$B$7-D57))</f>
        <v/>
      </c>
      <c r="M57" s="24" t="str">
        <f aca="false">IF(J57="","",J57-$B$7)</f>
        <v/>
      </c>
      <c r="N57" s="22"/>
      <c r="O57" s="25"/>
      <c r="P57" s="25"/>
      <c r="Q57" s="26" t="str">
        <f aca="false">IF(OR(O57="",P57=""),"",P57-O57)</f>
        <v/>
      </c>
      <c r="R57" s="27"/>
      <c r="S57" s="22"/>
      <c r="T57" s="22"/>
      <c r="U57" s="22"/>
      <c r="V57" s="22"/>
      <c r="W57" s="22"/>
      <c r="X57" s="22"/>
      <c r="Y57" s="22"/>
      <c r="Z57" s="23"/>
      <c r="AA57" s="28" t="str">
        <f aca="false">IF(OR(Z57="",I57="Accepted",I57="Closed"),"",IF(Z57&lt;$B$7,"Overdue",""))</f>
        <v/>
      </c>
      <c r="AB57" s="22"/>
    </row>
    <row r="58" customFormat="false" ht="15" hidden="false" customHeight="false" outlineLevel="0" collapsed="false">
      <c r="A58" s="22"/>
      <c r="B58" s="22"/>
      <c r="C58" s="23"/>
      <c r="D58" s="23"/>
      <c r="E58" s="22"/>
      <c r="F58" s="22"/>
      <c r="G58" s="22"/>
      <c r="H58" s="22"/>
      <c r="I58" s="22"/>
      <c r="J58" s="23"/>
      <c r="K58" s="23"/>
      <c r="L58" s="24" t="str">
        <f aca="false">IF(D58="","",MAX(0,$B$7-D58))</f>
        <v/>
      </c>
      <c r="M58" s="24" t="str">
        <f aca="false">IF(J58="","",J58-$B$7)</f>
        <v/>
      </c>
      <c r="N58" s="22"/>
      <c r="O58" s="25"/>
      <c r="P58" s="25"/>
      <c r="Q58" s="26" t="str">
        <f aca="false">IF(OR(O58="",P58=""),"",P58-O58)</f>
        <v/>
      </c>
      <c r="R58" s="27"/>
      <c r="S58" s="22"/>
      <c r="T58" s="22"/>
      <c r="U58" s="22"/>
      <c r="V58" s="22"/>
      <c r="W58" s="22"/>
      <c r="X58" s="22"/>
      <c r="Y58" s="22"/>
      <c r="Z58" s="23"/>
      <c r="AA58" s="28" t="str">
        <f aca="false">IF(OR(Z58="",I58="Accepted",I58="Closed"),"",IF(Z58&lt;$B$7,"Overdue",""))</f>
        <v/>
      </c>
      <c r="AB58" s="22"/>
    </row>
    <row r="59" customFormat="false" ht="15" hidden="false" customHeight="false" outlineLevel="0" collapsed="false">
      <c r="A59" s="22"/>
      <c r="B59" s="22"/>
      <c r="C59" s="23"/>
      <c r="D59" s="23"/>
      <c r="E59" s="22"/>
      <c r="F59" s="22"/>
      <c r="G59" s="22"/>
      <c r="H59" s="22"/>
      <c r="I59" s="22"/>
      <c r="J59" s="23"/>
      <c r="K59" s="23"/>
      <c r="L59" s="24" t="str">
        <f aca="false">IF(D59="","",MAX(0,$B$7-D59))</f>
        <v/>
      </c>
      <c r="M59" s="24" t="str">
        <f aca="false">IF(J59="","",J59-$B$7)</f>
        <v/>
      </c>
      <c r="N59" s="22"/>
      <c r="O59" s="25"/>
      <c r="P59" s="25"/>
      <c r="Q59" s="26" t="str">
        <f aca="false">IF(OR(O59="",P59=""),"",P59-O59)</f>
        <v/>
      </c>
      <c r="R59" s="27"/>
      <c r="S59" s="22"/>
      <c r="T59" s="22"/>
      <c r="U59" s="22"/>
      <c r="V59" s="22"/>
      <c r="W59" s="22"/>
      <c r="X59" s="22"/>
      <c r="Y59" s="22"/>
      <c r="Z59" s="23"/>
      <c r="AA59" s="28" t="str">
        <f aca="false">IF(OR(Z59="",I59="Accepted",I59="Closed"),"",IF(Z59&lt;$B$7,"Overdue",""))</f>
        <v/>
      </c>
      <c r="AB59" s="22"/>
    </row>
    <row r="60" customFormat="false" ht="15" hidden="false" customHeight="false" outlineLevel="0" collapsed="false">
      <c r="A60" s="22"/>
      <c r="B60" s="22"/>
      <c r="C60" s="23"/>
      <c r="D60" s="23"/>
      <c r="E60" s="22"/>
      <c r="F60" s="22"/>
      <c r="G60" s="22"/>
      <c r="H60" s="22"/>
      <c r="I60" s="22"/>
      <c r="J60" s="23"/>
      <c r="K60" s="23"/>
      <c r="L60" s="24" t="str">
        <f aca="false">IF(D60="","",MAX(0,$B$7-D60))</f>
        <v/>
      </c>
      <c r="M60" s="24" t="str">
        <f aca="false">IF(J60="","",J60-$B$7)</f>
        <v/>
      </c>
      <c r="N60" s="22"/>
      <c r="O60" s="25"/>
      <c r="P60" s="25"/>
      <c r="Q60" s="26" t="str">
        <f aca="false">IF(OR(O60="",P60=""),"",P60-O60)</f>
        <v/>
      </c>
      <c r="R60" s="27"/>
      <c r="S60" s="22"/>
      <c r="T60" s="22"/>
      <c r="U60" s="22"/>
      <c r="V60" s="22"/>
      <c r="W60" s="22"/>
      <c r="X60" s="22"/>
      <c r="Y60" s="22"/>
      <c r="Z60" s="23"/>
      <c r="AA60" s="28" t="str">
        <f aca="false">IF(OR(Z60="",I60="Accepted",I60="Closed"),"",IF(Z60&lt;$B$7,"Overdue",""))</f>
        <v/>
      </c>
      <c r="AB60" s="22"/>
    </row>
    <row r="61" customFormat="false" ht="15" hidden="false" customHeight="false" outlineLevel="0" collapsed="false">
      <c r="A61" s="22"/>
      <c r="B61" s="22"/>
      <c r="C61" s="23"/>
      <c r="D61" s="23"/>
      <c r="E61" s="22"/>
      <c r="F61" s="22"/>
      <c r="G61" s="22"/>
      <c r="H61" s="22"/>
      <c r="I61" s="22"/>
      <c r="J61" s="23"/>
      <c r="K61" s="23"/>
      <c r="L61" s="24" t="str">
        <f aca="false">IF(D61="","",MAX(0,$B$7-D61))</f>
        <v/>
      </c>
      <c r="M61" s="24" t="str">
        <f aca="false">IF(J61="","",J61-$B$7)</f>
        <v/>
      </c>
      <c r="N61" s="22"/>
      <c r="O61" s="25"/>
      <c r="P61" s="25"/>
      <c r="Q61" s="26" t="str">
        <f aca="false">IF(OR(O61="",P61=""),"",P61-O61)</f>
        <v/>
      </c>
      <c r="R61" s="27"/>
      <c r="S61" s="22"/>
      <c r="T61" s="22"/>
      <c r="U61" s="22"/>
      <c r="V61" s="22"/>
      <c r="W61" s="22"/>
      <c r="X61" s="22"/>
      <c r="Y61" s="22"/>
      <c r="Z61" s="23"/>
      <c r="AA61" s="28" t="str">
        <f aca="false">IF(OR(Z61="",I61="Accepted",I61="Closed"),"",IF(Z61&lt;$B$7,"Overdue",""))</f>
        <v/>
      </c>
      <c r="AB61" s="22"/>
    </row>
    <row r="62" customFormat="false" ht="15" hidden="false" customHeight="false" outlineLevel="0" collapsed="false">
      <c r="A62" s="22"/>
      <c r="B62" s="22"/>
      <c r="C62" s="23"/>
      <c r="D62" s="23"/>
      <c r="E62" s="22"/>
      <c r="F62" s="22"/>
      <c r="G62" s="22"/>
      <c r="H62" s="22"/>
      <c r="I62" s="22"/>
      <c r="J62" s="23"/>
      <c r="K62" s="23"/>
      <c r="L62" s="24" t="str">
        <f aca="false">IF(D62="","",MAX(0,$B$7-D62))</f>
        <v/>
      </c>
      <c r="M62" s="24" t="str">
        <f aca="false">IF(J62="","",J62-$B$7)</f>
        <v/>
      </c>
      <c r="N62" s="22"/>
      <c r="O62" s="25"/>
      <c r="P62" s="25"/>
      <c r="Q62" s="26" t="str">
        <f aca="false">IF(OR(O62="",P62=""),"",P62-O62)</f>
        <v/>
      </c>
      <c r="R62" s="27"/>
      <c r="S62" s="22"/>
      <c r="T62" s="22"/>
      <c r="U62" s="22"/>
      <c r="V62" s="22"/>
      <c r="W62" s="22"/>
      <c r="X62" s="22"/>
      <c r="Y62" s="22"/>
      <c r="Z62" s="23"/>
      <c r="AA62" s="28" t="str">
        <f aca="false">IF(OR(Z62="",I62="Accepted",I62="Closed"),"",IF(Z62&lt;$B$7,"Overdue",""))</f>
        <v/>
      </c>
      <c r="AB62" s="22"/>
    </row>
    <row r="63" customFormat="false" ht="15" hidden="false" customHeight="false" outlineLevel="0" collapsed="false">
      <c r="A63" s="22"/>
      <c r="B63" s="22"/>
      <c r="C63" s="23"/>
      <c r="D63" s="23"/>
      <c r="E63" s="22"/>
      <c r="F63" s="22"/>
      <c r="G63" s="22"/>
      <c r="H63" s="22"/>
      <c r="I63" s="22"/>
      <c r="J63" s="23"/>
      <c r="K63" s="23"/>
      <c r="L63" s="24" t="str">
        <f aca="false">IF(D63="","",MAX(0,$B$7-D63))</f>
        <v/>
      </c>
      <c r="M63" s="24" t="str">
        <f aca="false">IF(J63="","",J63-$B$7)</f>
        <v/>
      </c>
      <c r="N63" s="22"/>
      <c r="O63" s="25"/>
      <c r="P63" s="25"/>
      <c r="Q63" s="26" t="str">
        <f aca="false">IF(OR(O63="",P63=""),"",P63-O63)</f>
        <v/>
      </c>
      <c r="R63" s="27"/>
      <c r="S63" s="22"/>
      <c r="T63" s="22"/>
      <c r="U63" s="22"/>
      <c r="V63" s="22"/>
      <c r="W63" s="22"/>
      <c r="X63" s="22"/>
      <c r="Y63" s="22"/>
      <c r="Z63" s="23"/>
      <c r="AA63" s="28" t="str">
        <f aca="false">IF(OR(Z63="",I63="Accepted",I63="Closed"),"",IF(Z63&lt;$B$7,"Overdue",""))</f>
        <v/>
      </c>
      <c r="AB63" s="22"/>
    </row>
    <row r="64" customFormat="false" ht="15" hidden="false" customHeight="false" outlineLevel="0" collapsed="false">
      <c r="A64" s="22"/>
      <c r="B64" s="22"/>
      <c r="C64" s="23"/>
      <c r="D64" s="23"/>
      <c r="E64" s="22"/>
      <c r="F64" s="22"/>
      <c r="G64" s="22"/>
      <c r="H64" s="22"/>
      <c r="I64" s="22"/>
      <c r="J64" s="23"/>
      <c r="K64" s="23"/>
      <c r="L64" s="24" t="str">
        <f aca="false">IF(D64="","",MAX(0,$B$7-D64))</f>
        <v/>
      </c>
      <c r="M64" s="24" t="str">
        <f aca="false">IF(J64="","",J64-$B$7)</f>
        <v/>
      </c>
      <c r="N64" s="22"/>
      <c r="O64" s="25"/>
      <c r="P64" s="25"/>
      <c r="Q64" s="26" t="str">
        <f aca="false">IF(OR(O64="",P64=""),"",P64-O64)</f>
        <v/>
      </c>
      <c r="R64" s="27"/>
      <c r="S64" s="22"/>
      <c r="T64" s="22"/>
      <c r="U64" s="22"/>
      <c r="V64" s="22"/>
      <c r="W64" s="22"/>
      <c r="X64" s="22"/>
      <c r="Y64" s="22"/>
      <c r="Z64" s="23"/>
      <c r="AA64" s="28" t="str">
        <f aca="false">IF(OR(Z64="",I64="Accepted",I64="Closed"),"",IF(Z64&lt;$B$7,"Overdue",""))</f>
        <v/>
      </c>
      <c r="AB64" s="22"/>
    </row>
    <row r="65" customFormat="false" ht="15" hidden="false" customHeight="false" outlineLevel="0" collapsed="false">
      <c r="A65" s="22"/>
      <c r="B65" s="22"/>
      <c r="C65" s="23"/>
      <c r="D65" s="23"/>
      <c r="E65" s="22"/>
      <c r="F65" s="22"/>
      <c r="G65" s="22"/>
      <c r="H65" s="22"/>
      <c r="I65" s="22"/>
      <c r="J65" s="23"/>
      <c r="K65" s="23"/>
      <c r="L65" s="24" t="str">
        <f aca="false">IF(D65="","",MAX(0,$B$7-D65))</f>
        <v/>
      </c>
      <c r="M65" s="24" t="str">
        <f aca="false">IF(J65="","",J65-$B$7)</f>
        <v/>
      </c>
      <c r="N65" s="22"/>
      <c r="O65" s="25"/>
      <c r="P65" s="25"/>
      <c r="Q65" s="26" t="str">
        <f aca="false">IF(OR(O65="",P65=""),"",P65-O65)</f>
        <v/>
      </c>
      <c r="R65" s="27"/>
      <c r="S65" s="22"/>
      <c r="T65" s="22"/>
      <c r="U65" s="22"/>
      <c r="V65" s="22"/>
      <c r="W65" s="22"/>
      <c r="X65" s="22"/>
      <c r="Y65" s="22"/>
      <c r="Z65" s="23"/>
      <c r="AA65" s="28" t="str">
        <f aca="false">IF(OR(Z65="",I65="Accepted",I65="Closed"),"",IF(Z65&lt;$B$7,"Overdue",""))</f>
        <v/>
      </c>
      <c r="AB65" s="22"/>
    </row>
    <row r="66" customFormat="false" ht="15" hidden="false" customHeight="false" outlineLevel="0" collapsed="false">
      <c r="A66" s="22"/>
      <c r="B66" s="22"/>
      <c r="C66" s="23"/>
      <c r="D66" s="23"/>
      <c r="E66" s="22"/>
      <c r="F66" s="22"/>
      <c r="G66" s="22"/>
      <c r="H66" s="22"/>
      <c r="I66" s="22"/>
      <c r="J66" s="23"/>
      <c r="K66" s="23"/>
      <c r="L66" s="24" t="str">
        <f aca="false">IF(D66="","",MAX(0,$B$7-D66))</f>
        <v/>
      </c>
      <c r="M66" s="24" t="str">
        <f aca="false">IF(J66="","",J66-$B$7)</f>
        <v/>
      </c>
      <c r="N66" s="22"/>
      <c r="O66" s="25"/>
      <c r="P66" s="25"/>
      <c r="Q66" s="26" t="str">
        <f aca="false">IF(OR(O66="",P66=""),"",P66-O66)</f>
        <v/>
      </c>
      <c r="R66" s="27"/>
      <c r="S66" s="22"/>
      <c r="T66" s="22"/>
      <c r="U66" s="22"/>
      <c r="V66" s="22"/>
      <c r="W66" s="22"/>
      <c r="X66" s="22"/>
      <c r="Y66" s="22"/>
      <c r="Z66" s="23"/>
      <c r="AA66" s="28" t="str">
        <f aca="false">IF(OR(Z66="",I66="Accepted",I66="Closed"),"",IF(Z66&lt;$B$7,"Overdue",""))</f>
        <v/>
      </c>
      <c r="AB66" s="22"/>
    </row>
    <row r="67" customFormat="false" ht="15" hidden="false" customHeight="false" outlineLevel="0" collapsed="false">
      <c r="A67" s="22"/>
      <c r="B67" s="22"/>
      <c r="C67" s="23"/>
      <c r="D67" s="23"/>
      <c r="E67" s="22"/>
      <c r="F67" s="22"/>
      <c r="G67" s="22"/>
      <c r="H67" s="22"/>
      <c r="I67" s="22"/>
      <c r="J67" s="23"/>
      <c r="K67" s="23"/>
      <c r="L67" s="24" t="str">
        <f aca="false">IF(D67="","",MAX(0,$B$7-D67))</f>
        <v/>
      </c>
      <c r="M67" s="24" t="str">
        <f aca="false">IF(J67="","",J67-$B$7)</f>
        <v/>
      </c>
      <c r="N67" s="22"/>
      <c r="O67" s="25"/>
      <c r="P67" s="25"/>
      <c r="Q67" s="26" t="str">
        <f aca="false">IF(OR(O67="",P67=""),"",P67-O67)</f>
        <v/>
      </c>
      <c r="R67" s="27"/>
      <c r="S67" s="22"/>
      <c r="T67" s="22"/>
      <c r="U67" s="22"/>
      <c r="V67" s="22"/>
      <c r="W67" s="22"/>
      <c r="X67" s="22"/>
      <c r="Y67" s="22"/>
      <c r="Z67" s="23"/>
      <c r="AA67" s="28" t="str">
        <f aca="false">IF(OR(Z67="",I67="Accepted",I67="Closed"),"",IF(Z67&lt;$B$7,"Overdue",""))</f>
        <v/>
      </c>
      <c r="AB67" s="22"/>
    </row>
    <row r="68" customFormat="false" ht="15" hidden="false" customHeight="false" outlineLevel="0" collapsed="false">
      <c r="A68" s="22"/>
      <c r="B68" s="22"/>
      <c r="C68" s="23"/>
      <c r="D68" s="23"/>
      <c r="E68" s="22"/>
      <c r="F68" s="22"/>
      <c r="G68" s="22"/>
      <c r="H68" s="22"/>
      <c r="I68" s="22"/>
      <c r="J68" s="23"/>
      <c r="K68" s="23"/>
      <c r="L68" s="24" t="str">
        <f aca="false">IF(D68="","",MAX(0,$B$7-D68))</f>
        <v/>
      </c>
      <c r="M68" s="24" t="str">
        <f aca="false">IF(J68="","",J68-$B$7)</f>
        <v/>
      </c>
      <c r="N68" s="22"/>
      <c r="O68" s="25"/>
      <c r="P68" s="25"/>
      <c r="Q68" s="26" t="str">
        <f aca="false">IF(OR(O68="",P68=""),"",P68-O68)</f>
        <v/>
      </c>
      <c r="R68" s="27"/>
      <c r="S68" s="22"/>
      <c r="T68" s="22"/>
      <c r="U68" s="22"/>
      <c r="V68" s="22"/>
      <c r="W68" s="22"/>
      <c r="X68" s="22"/>
      <c r="Y68" s="22"/>
      <c r="Z68" s="23"/>
      <c r="AA68" s="28" t="str">
        <f aca="false">IF(OR(Z68="",I68="Accepted",I68="Closed"),"",IF(Z68&lt;$B$7,"Overdue",""))</f>
        <v/>
      </c>
      <c r="AB68" s="22"/>
    </row>
    <row r="69" customFormat="false" ht="15" hidden="false" customHeight="false" outlineLevel="0" collapsed="false">
      <c r="A69" s="22"/>
      <c r="B69" s="22"/>
      <c r="C69" s="23"/>
      <c r="D69" s="23"/>
      <c r="E69" s="22"/>
      <c r="F69" s="22"/>
      <c r="G69" s="22"/>
      <c r="H69" s="22"/>
      <c r="I69" s="22"/>
      <c r="J69" s="23"/>
      <c r="K69" s="23"/>
      <c r="L69" s="24" t="str">
        <f aca="false">IF(D69="","",MAX(0,$B$7-D69))</f>
        <v/>
      </c>
      <c r="M69" s="24" t="str">
        <f aca="false">IF(J69="","",J69-$B$7)</f>
        <v/>
      </c>
      <c r="N69" s="22"/>
      <c r="O69" s="25"/>
      <c r="P69" s="25"/>
      <c r="Q69" s="26" t="str">
        <f aca="false">IF(OR(O69="",P69=""),"",P69-O69)</f>
        <v/>
      </c>
      <c r="R69" s="27"/>
      <c r="S69" s="22"/>
      <c r="T69" s="22"/>
      <c r="U69" s="22"/>
      <c r="V69" s="22"/>
      <c r="W69" s="22"/>
      <c r="X69" s="22"/>
      <c r="Y69" s="22"/>
      <c r="Z69" s="23"/>
      <c r="AA69" s="28" t="str">
        <f aca="false">IF(OR(Z69="",I69="Accepted",I69="Closed"),"",IF(Z69&lt;$B$7,"Overdue",""))</f>
        <v/>
      </c>
      <c r="AB69" s="22"/>
    </row>
    <row r="70" customFormat="false" ht="15" hidden="false" customHeight="false" outlineLevel="0" collapsed="false">
      <c r="A70" s="22"/>
      <c r="B70" s="22"/>
      <c r="C70" s="23"/>
      <c r="D70" s="23"/>
      <c r="E70" s="22"/>
      <c r="F70" s="22"/>
      <c r="G70" s="22"/>
      <c r="H70" s="22"/>
      <c r="I70" s="22"/>
      <c r="J70" s="23"/>
      <c r="K70" s="23"/>
      <c r="L70" s="24" t="str">
        <f aca="false">IF(D70="","",MAX(0,$B$7-D70))</f>
        <v/>
      </c>
      <c r="M70" s="24" t="str">
        <f aca="false">IF(J70="","",J70-$B$7)</f>
        <v/>
      </c>
      <c r="N70" s="22"/>
      <c r="O70" s="25"/>
      <c r="P70" s="25"/>
      <c r="Q70" s="26" t="str">
        <f aca="false">IF(OR(O70="",P70=""),"",P70-O70)</f>
        <v/>
      </c>
      <c r="R70" s="27"/>
      <c r="S70" s="22"/>
      <c r="T70" s="22"/>
      <c r="U70" s="22"/>
      <c r="V70" s="22"/>
      <c r="W70" s="22"/>
      <c r="X70" s="22"/>
      <c r="Y70" s="22"/>
      <c r="Z70" s="23"/>
      <c r="AA70" s="28" t="str">
        <f aca="false">IF(OR(Z70="",I70="Accepted",I70="Closed"),"",IF(Z70&lt;$B$7,"Overdue",""))</f>
        <v/>
      </c>
      <c r="AB70" s="22"/>
    </row>
    <row r="71" customFormat="false" ht="15" hidden="false" customHeight="false" outlineLevel="0" collapsed="false">
      <c r="A71" s="22"/>
      <c r="B71" s="22"/>
      <c r="C71" s="23"/>
      <c r="D71" s="23"/>
      <c r="E71" s="22"/>
      <c r="F71" s="22"/>
      <c r="G71" s="22"/>
      <c r="H71" s="22"/>
      <c r="I71" s="22"/>
      <c r="J71" s="23"/>
      <c r="K71" s="23"/>
      <c r="L71" s="24" t="str">
        <f aca="false">IF(D71="","",MAX(0,$B$7-D71))</f>
        <v/>
      </c>
      <c r="M71" s="24" t="str">
        <f aca="false">IF(J71="","",J71-$B$7)</f>
        <v/>
      </c>
      <c r="N71" s="22"/>
      <c r="O71" s="25"/>
      <c r="P71" s="25"/>
      <c r="Q71" s="26" t="str">
        <f aca="false">IF(OR(O71="",P71=""),"",P71-O71)</f>
        <v/>
      </c>
      <c r="R71" s="27"/>
      <c r="S71" s="22"/>
      <c r="T71" s="22"/>
      <c r="U71" s="22"/>
      <c r="V71" s="22"/>
      <c r="W71" s="22"/>
      <c r="X71" s="22"/>
      <c r="Y71" s="22"/>
      <c r="Z71" s="23"/>
      <c r="AA71" s="28" t="str">
        <f aca="false">IF(OR(Z71="",I71="Accepted",I71="Closed"),"",IF(Z71&lt;$B$7,"Overdue",""))</f>
        <v/>
      </c>
      <c r="AB71" s="22"/>
    </row>
    <row r="72" customFormat="false" ht="15" hidden="false" customHeight="false" outlineLevel="0" collapsed="false">
      <c r="A72" s="22"/>
      <c r="B72" s="22"/>
      <c r="C72" s="23"/>
      <c r="D72" s="23"/>
      <c r="E72" s="22"/>
      <c r="F72" s="22"/>
      <c r="G72" s="22"/>
      <c r="H72" s="22"/>
      <c r="I72" s="22"/>
      <c r="J72" s="23"/>
      <c r="K72" s="23"/>
      <c r="L72" s="24" t="str">
        <f aca="false">IF(D72="","",MAX(0,$B$7-D72))</f>
        <v/>
      </c>
      <c r="M72" s="24" t="str">
        <f aca="false">IF(J72="","",J72-$B$7)</f>
        <v/>
      </c>
      <c r="N72" s="22"/>
      <c r="O72" s="25"/>
      <c r="P72" s="25"/>
      <c r="Q72" s="26" t="str">
        <f aca="false">IF(OR(O72="",P72=""),"",P72-O72)</f>
        <v/>
      </c>
      <c r="R72" s="27"/>
      <c r="S72" s="22"/>
      <c r="T72" s="22"/>
      <c r="U72" s="22"/>
      <c r="V72" s="22"/>
      <c r="W72" s="22"/>
      <c r="X72" s="22"/>
      <c r="Y72" s="22"/>
      <c r="Z72" s="23"/>
      <c r="AA72" s="28" t="str">
        <f aca="false">IF(OR(Z72="",I72="Accepted",I72="Closed"),"",IF(Z72&lt;$B$7,"Overdue",""))</f>
        <v/>
      </c>
      <c r="AB72" s="22"/>
    </row>
    <row r="73" customFormat="false" ht="15" hidden="false" customHeight="false" outlineLevel="0" collapsed="false">
      <c r="A73" s="22"/>
      <c r="B73" s="22"/>
      <c r="C73" s="23"/>
      <c r="D73" s="23"/>
      <c r="E73" s="22"/>
      <c r="F73" s="22"/>
      <c r="G73" s="22"/>
      <c r="H73" s="22"/>
      <c r="I73" s="22"/>
      <c r="J73" s="23"/>
      <c r="K73" s="23"/>
      <c r="L73" s="24" t="str">
        <f aca="false">IF(D73="","",MAX(0,$B$7-D73))</f>
        <v/>
      </c>
      <c r="M73" s="24" t="str">
        <f aca="false">IF(J73="","",J73-$B$7)</f>
        <v/>
      </c>
      <c r="N73" s="22"/>
      <c r="O73" s="25"/>
      <c r="P73" s="25"/>
      <c r="Q73" s="26" t="str">
        <f aca="false">IF(OR(O73="",P73=""),"",P73-O73)</f>
        <v/>
      </c>
      <c r="R73" s="27"/>
      <c r="S73" s="22"/>
      <c r="T73" s="22"/>
      <c r="U73" s="22"/>
      <c r="V73" s="22"/>
      <c r="W73" s="22"/>
      <c r="X73" s="22"/>
      <c r="Y73" s="22"/>
      <c r="Z73" s="23"/>
      <c r="AA73" s="28" t="str">
        <f aca="false">IF(OR(Z73="",I73="Accepted",I73="Closed"),"",IF(Z73&lt;$B$7,"Overdue",""))</f>
        <v/>
      </c>
      <c r="AB73" s="22"/>
    </row>
    <row r="74" customFormat="false" ht="15" hidden="false" customHeight="false" outlineLevel="0" collapsed="false">
      <c r="A74" s="22"/>
      <c r="B74" s="22"/>
      <c r="C74" s="23"/>
      <c r="D74" s="23"/>
      <c r="E74" s="22"/>
      <c r="F74" s="22"/>
      <c r="G74" s="22"/>
      <c r="H74" s="22"/>
      <c r="I74" s="22"/>
      <c r="J74" s="23"/>
      <c r="K74" s="23"/>
      <c r="L74" s="24" t="str">
        <f aca="false">IF(D74="","",MAX(0,$B$7-D74))</f>
        <v/>
      </c>
      <c r="M74" s="24" t="str">
        <f aca="false">IF(J74="","",J74-$B$7)</f>
        <v/>
      </c>
      <c r="N74" s="22"/>
      <c r="O74" s="25"/>
      <c r="P74" s="25"/>
      <c r="Q74" s="26" t="str">
        <f aca="false">IF(OR(O74="",P74=""),"",P74-O74)</f>
        <v/>
      </c>
      <c r="R74" s="27"/>
      <c r="S74" s="22"/>
      <c r="T74" s="22"/>
      <c r="U74" s="22"/>
      <c r="V74" s="22"/>
      <c r="W74" s="22"/>
      <c r="X74" s="22"/>
      <c r="Y74" s="22"/>
      <c r="Z74" s="23"/>
      <c r="AA74" s="28" t="str">
        <f aca="false">IF(OR(Z74="",I74="Accepted",I74="Closed"),"",IF(Z74&lt;$B$7,"Overdue",""))</f>
        <v/>
      </c>
      <c r="AB74" s="22"/>
    </row>
    <row r="75" customFormat="false" ht="15" hidden="false" customHeight="false" outlineLevel="0" collapsed="false">
      <c r="A75" s="22"/>
      <c r="B75" s="22"/>
      <c r="C75" s="23"/>
      <c r="D75" s="23"/>
      <c r="E75" s="22"/>
      <c r="F75" s="22"/>
      <c r="G75" s="22"/>
      <c r="H75" s="22"/>
      <c r="I75" s="22"/>
      <c r="J75" s="23"/>
      <c r="K75" s="23"/>
      <c r="L75" s="24" t="str">
        <f aca="false">IF(D75="","",MAX(0,$B$7-D75))</f>
        <v/>
      </c>
      <c r="M75" s="24" t="str">
        <f aca="false">IF(J75="","",J75-$B$7)</f>
        <v/>
      </c>
      <c r="N75" s="22"/>
      <c r="O75" s="25"/>
      <c r="P75" s="25"/>
      <c r="Q75" s="26" t="str">
        <f aca="false">IF(OR(O75="",P75=""),"",P75-O75)</f>
        <v/>
      </c>
      <c r="R75" s="27"/>
      <c r="S75" s="22"/>
      <c r="T75" s="22"/>
      <c r="U75" s="22"/>
      <c r="V75" s="22"/>
      <c r="W75" s="22"/>
      <c r="X75" s="22"/>
      <c r="Y75" s="22"/>
      <c r="Z75" s="23"/>
      <c r="AA75" s="28" t="str">
        <f aca="false">IF(OR(Z75="",I75="Accepted",I75="Closed"),"",IF(Z75&lt;$B$7,"Overdue",""))</f>
        <v/>
      </c>
      <c r="AB75" s="22"/>
    </row>
    <row r="76" customFormat="false" ht="15" hidden="false" customHeight="false" outlineLevel="0" collapsed="false">
      <c r="A76" s="22"/>
      <c r="B76" s="22"/>
      <c r="C76" s="23"/>
      <c r="D76" s="23"/>
      <c r="E76" s="22"/>
      <c r="F76" s="22"/>
      <c r="G76" s="22"/>
      <c r="H76" s="22"/>
      <c r="I76" s="22"/>
      <c r="J76" s="23"/>
      <c r="K76" s="23"/>
      <c r="L76" s="24" t="str">
        <f aca="false">IF(D76="","",MAX(0,$B$7-D76))</f>
        <v/>
      </c>
      <c r="M76" s="24" t="str">
        <f aca="false">IF(J76="","",J76-$B$7)</f>
        <v/>
      </c>
      <c r="N76" s="22"/>
      <c r="O76" s="25"/>
      <c r="P76" s="25"/>
      <c r="Q76" s="26" t="str">
        <f aca="false">IF(OR(O76="",P76=""),"",P76-O76)</f>
        <v/>
      </c>
      <c r="R76" s="27"/>
      <c r="S76" s="22"/>
      <c r="T76" s="22"/>
      <c r="U76" s="22"/>
      <c r="V76" s="22"/>
      <c r="W76" s="22"/>
      <c r="X76" s="22"/>
      <c r="Y76" s="22"/>
      <c r="Z76" s="23"/>
      <c r="AA76" s="28" t="str">
        <f aca="false">IF(OR(Z76="",I76="Accepted",I76="Closed"),"",IF(Z76&lt;$B$7,"Overdue",""))</f>
        <v/>
      </c>
      <c r="AB76" s="22"/>
    </row>
    <row r="77" customFormat="false" ht="15" hidden="false" customHeight="false" outlineLevel="0" collapsed="false">
      <c r="A77" s="22"/>
      <c r="B77" s="22"/>
      <c r="C77" s="23"/>
      <c r="D77" s="23"/>
      <c r="E77" s="22"/>
      <c r="F77" s="22"/>
      <c r="G77" s="22"/>
      <c r="H77" s="22"/>
      <c r="I77" s="22"/>
      <c r="J77" s="23"/>
      <c r="K77" s="23"/>
      <c r="L77" s="24" t="str">
        <f aca="false">IF(D77="","",MAX(0,$B$7-D77))</f>
        <v/>
      </c>
      <c r="M77" s="24" t="str">
        <f aca="false">IF(J77="","",J77-$B$7)</f>
        <v/>
      </c>
      <c r="N77" s="22"/>
      <c r="O77" s="25"/>
      <c r="P77" s="25"/>
      <c r="Q77" s="26" t="str">
        <f aca="false">IF(OR(O77="",P77=""),"",P77-O77)</f>
        <v/>
      </c>
      <c r="R77" s="27"/>
      <c r="S77" s="22"/>
      <c r="T77" s="22"/>
      <c r="U77" s="22"/>
      <c r="V77" s="22"/>
      <c r="W77" s="22"/>
      <c r="X77" s="22"/>
      <c r="Y77" s="22"/>
      <c r="Z77" s="23"/>
      <c r="AA77" s="28" t="str">
        <f aca="false">IF(OR(Z77="",I77="Accepted",I77="Closed"),"",IF(Z77&lt;$B$7,"Overdue",""))</f>
        <v/>
      </c>
      <c r="AB77" s="22"/>
    </row>
    <row r="78" customFormat="false" ht="15" hidden="false" customHeight="false" outlineLevel="0" collapsed="false">
      <c r="A78" s="22"/>
      <c r="B78" s="22"/>
      <c r="C78" s="23"/>
      <c r="D78" s="23"/>
      <c r="E78" s="22"/>
      <c r="F78" s="22"/>
      <c r="G78" s="22"/>
      <c r="H78" s="22"/>
      <c r="I78" s="22"/>
      <c r="J78" s="23"/>
      <c r="K78" s="23"/>
      <c r="L78" s="24" t="str">
        <f aca="false">IF(D78="","",MAX(0,$B$7-D78))</f>
        <v/>
      </c>
      <c r="M78" s="24" t="str">
        <f aca="false">IF(J78="","",J78-$B$7)</f>
        <v/>
      </c>
      <c r="N78" s="22"/>
      <c r="O78" s="25"/>
      <c r="P78" s="25"/>
      <c r="Q78" s="26" t="str">
        <f aca="false">IF(OR(O78="",P78=""),"",P78-O78)</f>
        <v/>
      </c>
      <c r="R78" s="27"/>
      <c r="S78" s="22"/>
      <c r="T78" s="22"/>
      <c r="U78" s="22"/>
      <c r="V78" s="22"/>
      <c r="W78" s="22"/>
      <c r="X78" s="22"/>
      <c r="Y78" s="22"/>
      <c r="Z78" s="23"/>
      <c r="AA78" s="28" t="str">
        <f aca="false">IF(OR(Z78="",I78="Accepted",I78="Closed"),"",IF(Z78&lt;$B$7,"Overdue",""))</f>
        <v/>
      </c>
      <c r="AB78" s="22"/>
    </row>
    <row r="79" customFormat="false" ht="15" hidden="false" customHeight="false" outlineLevel="0" collapsed="false">
      <c r="A79" s="22"/>
      <c r="B79" s="22"/>
      <c r="C79" s="23"/>
      <c r="D79" s="23"/>
      <c r="E79" s="22"/>
      <c r="F79" s="22"/>
      <c r="G79" s="22"/>
      <c r="H79" s="22"/>
      <c r="I79" s="22"/>
      <c r="J79" s="23"/>
      <c r="K79" s="23"/>
      <c r="L79" s="24" t="str">
        <f aca="false">IF(D79="","",MAX(0,$B$7-D79))</f>
        <v/>
      </c>
      <c r="M79" s="24" t="str">
        <f aca="false">IF(J79="","",J79-$B$7)</f>
        <v/>
      </c>
      <c r="N79" s="22"/>
      <c r="O79" s="25"/>
      <c r="P79" s="25"/>
      <c r="Q79" s="26" t="str">
        <f aca="false">IF(OR(O79="",P79=""),"",P79-O79)</f>
        <v/>
      </c>
      <c r="R79" s="27"/>
      <c r="S79" s="22"/>
      <c r="T79" s="22"/>
      <c r="U79" s="22"/>
      <c r="V79" s="22"/>
      <c r="W79" s="22"/>
      <c r="X79" s="22"/>
      <c r="Y79" s="22"/>
      <c r="Z79" s="23"/>
      <c r="AA79" s="28" t="str">
        <f aca="false">IF(OR(Z79="",I79="Accepted",I79="Closed"),"",IF(Z79&lt;$B$7,"Overdue",""))</f>
        <v/>
      </c>
      <c r="AB79" s="22"/>
    </row>
    <row r="80" customFormat="false" ht="15" hidden="false" customHeight="false" outlineLevel="0" collapsed="false">
      <c r="A80" s="22"/>
      <c r="B80" s="22"/>
      <c r="C80" s="23"/>
      <c r="D80" s="23"/>
      <c r="E80" s="22"/>
      <c r="F80" s="22"/>
      <c r="G80" s="22"/>
      <c r="H80" s="22"/>
      <c r="I80" s="22"/>
      <c r="J80" s="23"/>
      <c r="K80" s="23"/>
      <c r="L80" s="24" t="str">
        <f aca="false">IF(D80="","",MAX(0,$B$7-D80))</f>
        <v/>
      </c>
      <c r="M80" s="24" t="str">
        <f aca="false">IF(J80="","",J80-$B$7)</f>
        <v/>
      </c>
      <c r="N80" s="22"/>
      <c r="O80" s="25"/>
      <c r="P80" s="25"/>
      <c r="Q80" s="26" t="str">
        <f aca="false">IF(OR(O80="",P80=""),"",P80-O80)</f>
        <v/>
      </c>
      <c r="R80" s="27"/>
      <c r="S80" s="22"/>
      <c r="T80" s="22"/>
      <c r="U80" s="22"/>
      <c r="V80" s="22"/>
      <c r="W80" s="22"/>
      <c r="X80" s="22"/>
      <c r="Y80" s="22"/>
      <c r="Z80" s="23"/>
      <c r="AA80" s="28" t="str">
        <f aca="false">IF(OR(Z80="",I80="Accepted",I80="Closed"),"",IF(Z80&lt;$B$7,"Overdue",""))</f>
        <v/>
      </c>
      <c r="AB80" s="22"/>
    </row>
    <row r="81" customFormat="false" ht="15" hidden="false" customHeight="false" outlineLevel="0" collapsed="false">
      <c r="A81" s="22"/>
      <c r="B81" s="22"/>
      <c r="C81" s="23"/>
      <c r="D81" s="23"/>
      <c r="E81" s="22"/>
      <c r="F81" s="22"/>
      <c r="G81" s="22"/>
      <c r="H81" s="22"/>
      <c r="I81" s="22"/>
      <c r="J81" s="23"/>
      <c r="K81" s="23"/>
      <c r="L81" s="24" t="str">
        <f aca="false">IF(D81="","",MAX(0,$B$7-D81))</f>
        <v/>
      </c>
      <c r="M81" s="24" t="str">
        <f aca="false">IF(J81="","",J81-$B$7)</f>
        <v/>
      </c>
      <c r="N81" s="22"/>
      <c r="O81" s="25"/>
      <c r="P81" s="25"/>
      <c r="Q81" s="26" t="str">
        <f aca="false">IF(OR(O81="",P81=""),"",P81-O81)</f>
        <v/>
      </c>
      <c r="R81" s="27"/>
      <c r="S81" s="22"/>
      <c r="T81" s="22"/>
      <c r="U81" s="22"/>
      <c r="V81" s="22"/>
      <c r="W81" s="22"/>
      <c r="X81" s="22"/>
      <c r="Y81" s="22"/>
      <c r="Z81" s="23"/>
      <c r="AA81" s="28" t="str">
        <f aca="false">IF(OR(Z81="",I81="Accepted",I81="Closed"),"",IF(Z81&lt;$B$7,"Overdue",""))</f>
        <v/>
      </c>
      <c r="AB81" s="22"/>
    </row>
    <row r="82" customFormat="false" ht="15" hidden="false" customHeight="false" outlineLevel="0" collapsed="false">
      <c r="A82" s="22"/>
      <c r="B82" s="22"/>
      <c r="C82" s="23"/>
      <c r="D82" s="23"/>
      <c r="E82" s="22"/>
      <c r="F82" s="22"/>
      <c r="G82" s="22"/>
      <c r="H82" s="22"/>
      <c r="I82" s="22"/>
      <c r="J82" s="23"/>
      <c r="K82" s="23"/>
      <c r="L82" s="24" t="str">
        <f aca="false">IF(D82="","",MAX(0,$B$7-D82))</f>
        <v/>
      </c>
      <c r="M82" s="24" t="str">
        <f aca="false">IF(J82="","",J82-$B$7)</f>
        <v/>
      </c>
      <c r="N82" s="22"/>
      <c r="O82" s="25"/>
      <c r="P82" s="25"/>
      <c r="Q82" s="26" t="str">
        <f aca="false">IF(OR(O82="",P82=""),"",P82-O82)</f>
        <v/>
      </c>
      <c r="R82" s="27"/>
      <c r="S82" s="22"/>
      <c r="T82" s="22"/>
      <c r="U82" s="22"/>
      <c r="V82" s="22"/>
      <c r="W82" s="22"/>
      <c r="X82" s="22"/>
      <c r="Y82" s="22"/>
      <c r="Z82" s="23"/>
      <c r="AA82" s="28" t="str">
        <f aca="false">IF(OR(Z82="",I82="Accepted",I82="Closed"),"",IF(Z82&lt;$B$7,"Overdue",""))</f>
        <v/>
      </c>
      <c r="AB82" s="22"/>
    </row>
    <row r="83" customFormat="false" ht="15" hidden="false" customHeight="false" outlineLevel="0" collapsed="false">
      <c r="A83" s="22"/>
      <c r="B83" s="22"/>
      <c r="C83" s="23"/>
      <c r="D83" s="23"/>
      <c r="E83" s="22"/>
      <c r="F83" s="22"/>
      <c r="G83" s="22"/>
      <c r="H83" s="22"/>
      <c r="I83" s="22"/>
      <c r="J83" s="23"/>
      <c r="K83" s="23"/>
      <c r="L83" s="24" t="str">
        <f aca="false">IF(D83="","",MAX(0,$B$7-D83))</f>
        <v/>
      </c>
      <c r="M83" s="24" t="str">
        <f aca="false">IF(J83="","",J83-$B$7)</f>
        <v/>
      </c>
      <c r="N83" s="22"/>
      <c r="O83" s="25"/>
      <c r="P83" s="25"/>
      <c r="Q83" s="26" t="str">
        <f aca="false">IF(OR(O83="",P83=""),"",P83-O83)</f>
        <v/>
      </c>
      <c r="R83" s="27"/>
      <c r="S83" s="22"/>
      <c r="T83" s="22"/>
      <c r="U83" s="22"/>
      <c r="V83" s="22"/>
      <c r="W83" s="22"/>
      <c r="X83" s="22"/>
      <c r="Y83" s="22"/>
      <c r="Z83" s="23"/>
      <c r="AA83" s="28" t="str">
        <f aca="false">IF(OR(Z83="",I83="Accepted",I83="Closed"),"",IF(Z83&lt;$B$7,"Overdue",""))</f>
        <v/>
      </c>
      <c r="AB83" s="22"/>
    </row>
    <row r="84" customFormat="false" ht="15" hidden="false" customHeight="false" outlineLevel="0" collapsed="false">
      <c r="A84" s="22"/>
      <c r="B84" s="22"/>
      <c r="C84" s="23"/>
      <c r="D84" s="23"/>
      <c r="E84" s="22"/>
      <c r="F84" s="22"/>
      <c r="G84" s="22"/>
      <c r="H84" s="22"/>
      <c r="I84" s="22"/>
      <c r="J84" s="23"/>
      <c r="K84" s="23"/>
      <c r="L84" s="24" t="str">
        <f aca="false">IF(D84="","",MAX(0,$B$7-D84))</f>
        <v/>
      </c>
      <c r="M84" s="24" t="str">
        <f aca="false">IF(J84="","",J84-$B$7)</f>
        <v/>
      </c>
      <c r="N84" s="22"/>
      <c r="O84" s="25"/>
      <c r="P84" s="25"/>
      <c r="Q84" s="26" t="str">
        <f aca="false">IF(OR(O84="",P84=""),"",P84-O84)</f>
        <v/>
      </c>
      <c r="R84" s="27"/>
      <c r="S84" s="22"/>
      <c r="T84" s="22"/>
      <c r="U84" s="22"/>
      <c r="V84" s="22"/>
      <c r="W84" s="22"/>
      <c r="X84" s="22"/>
      <c r="Y84" s="22"/>
      <c r="Z84" s="23"/>
      <c r="AA84" s="28" t="str">
        <f aca="false">IF(OR(Z84="",I84="Accepted",I84="Closed"),"",IF(Z84&lt;$B$7,"Overdue",""))</f>
        <v/>
      </c>
      <c r="AB84" s="22"/>
    </row>
    <row r="85" customFormat="false" ht="15" hidden="false" customHeight="false" outlineLevel="0" collapsed="false">
      <c r="A85" s="22"/>
      <c r="B85" s="22"/>
      <c r="C85" s="23"/>
      <c r="D85" s="23"/>
      <c r="E85" s="22"/>
      <c r="F85" s="22"/>
      <c r="G85" s="22"/>
      <c r="H85" s="22"/>
      <c r="I85" s="22"/>
      <c r="J85" s="23"/>
      <c r="K85" s="23"/>
      <c r="L85" s="24" t="str">
        <f aca="false">IF(D85="","",MAX(0,$B$7-D85))</f>
        <v/>
      </c>
      <c r="M85" s="24" t="str">
        <f aca="false">IF(J85="","",J85-$B$7)</f>
        <v/>
      </c>
      <c r="N85" s="22"/>
      <c r="O85" s="25"/>
      <c r="P85" s="25"/>
      <c r="Q85" s="26" t="str">
        <f aca="false">IF(OR(O85="",P85=""),"",P85-O85)</f>
        <v/>
      </c>
      <c r="R85" s="27"/>
      <c r="S85" s="22"/>
      <c r="T85" s="22"/>
      <c r="U85" s="22"/>
      <c r="V85" s="22"/>
      <c r="W85" s="22"/>
      <c r="X85" s="22"/>
      <c r="Y85" s="22"/>
      <c r="Z85" s="23"/>
      <c r="AA85" s="28" t="str">
        <f aca="false">IF(OR(Z85="",I85="Accepted",I85="Closed"),"",IF(Z85&lt;$B$7,"Overdue",""))</f>
        <v/>
      </c>
      <c r="AB85" s="22"/>
    </row>
    <row r="86" customFormat="false" ht="15" hidden="false" customHeight="false" outlineLevel="0" collapsed="false">
      <c r="A86" s="22"/>
      <c r="B86" s="22"/>
      <c r="C86" s="23"/>
      <c r="D86" s="23"/>
      <c r="E86" s="22"/>
      <c r="F86" s="22"/>
      <c r="G86" s="22"/>
      <c r="H86" s="22"/>
      <c r="I86" s="22"/>
      <c r="J86" s="23"/>
      <c r="K86" s="23"/>
      <c r="L86" s="24" t="str">
        <f aca="false">IF(D86="","",MAX(0,$B$7-D86))</f>
        <v/>
      </c>
      <c r="M86" s="24" t="str">
        <f aca="false">IF(J86="","",J86-$B$7)</f>
        <v/>
      </c>
      <c r="N86" s="22"/>
      <c r="O86" s="25"/>
      <c r="P86" s="25"/>
      <c r="Q86" s="26" t="str">
        <f aca="false">IF(OR(O86="",P86=""),"",P86-O86)</f>
        <v/>
      </c>
      <c r="R86" s="27"/>
      <c r="S86" s="22"/>
      <c r="T86" s="22"/>
      <c r="U86" s="22"/>
      <c r="V86" s="22"/>
      <c r="W86" s="22"/>
      <c r="X86" s="22"/>
      <c r="Y86" s="22"/>
      <c r="Z86" s="23"/>
      <c r="AA86" s="28" t="str">
        <f aca="false">IF(OR(Z86="",I86="Accepted",I86="Closed"),"",IF(Z86&lt;$B$7,"Overdue",""))</f>
        <v/>
      </c>
      <c r="AB86" s="22"/>
    </row>
    <row r="87" customFormat="false" ht="15" hidden="false" customHeight="false" outlineLevel="0" collapsed="false">
      <c r="A87" s="22"/>
      <c r="B87" s="22"/>
      <c r="C87" s="23"/>
      <c r="D87" s="23"/>
      <c r="E87" s="22"/>
      <c r="F87" s="22"/>
      <c r="G87" s="22"/>
      <c r="H87" s="22"/>
      <c r="I87" s="22"/>
      <c r="J87" s="23"/>
      <c r="K87" s="23"/>
      <c r="L87" s="24" t="str">
        <f aca="false">IF(D87="","",MAX(0,$B$7-D87))</f>
        <v/>
      </c>
      <c r="M87" s="24" t="str">
        <f aca="false">IF(J87="","",J87-$B$7)</f>
        <v/>
      </c>
      <c r="N87" s="22"/>
      <c r="O87" s="25"/>
      <c r="P87" s="25"/>
      <c r="Q87" s="26" t="str">
        <f aca="false">IF(OR(O87="",P87=""),"",P87-O87)</f>
        <v/>
      </c>
      <c r="R87" s="27"/>
      <c r="S87" s="22"/>
      <c r="T87" s="22"/>
      <c r="U87" s="22"/>
      <c r="V87" s="22"/>
      <c r="W87" s="22"/>
      <c r="X87" s="22"/>
      <c r="Y87" s="22"/>
      <c r="Z87" s="23"/>
      <c r="AA87" s="28" t="str">
        <f aca="false">IF(OR(Z87="",I87="Accepted",I87="Closed"),"",IF(Z87&lt;$B$7,"Overdue",""))</f>
        <v/>
      </c>
      <c r="AB87" s="22"/>
    </row>
    <row r="88" customFormat="false" ht="15" hidden="false" customHeight="false" outlineLevel="0" collapsed="false">
      <c r="A88" s="22"/>
      <c r="B88" s="22"/>
      <c r="C88" s="23"/>
      <c r="D88" s="23"/>
      <c r="E88" s="22"/>
      <c r="F88" s="22"/>
      <c r="G88" s="22"/>
      <c r="H88" s="22"/>
      <c r="I88" s="22"/>
      <c r="J88" s="23"/>
      <c r="K88" s="23"/>
      <c r="L88" s="24" t="str">
        <f aca="false">IF(D88="","",MAX(0,$B$7-D88))</f>
        <v/>
      </c>
      <c r="M88" s="24" t="str">
        <f aca="false">IF(J88="","",J88-$B$7)</f>
        <v/>
      </c>
      <c r="N88" s="22"/>
      <c r="O88" s="25"/>
      <c r="P88" s="25"/>
      <c r="Q88" s="26" t="str">
        <f aca="false">IF(OR(O88="",P88=""),"",P88-O88)</f>
        <v/>
      </c>
      <c r="R88" s="27"/>
      <c r="S88" s="22"/>
      <c r="T88" s="22"/>
      <c r="U88" s="22"/>
      <c r="V88" s="22"/>
      <c r="W88" s="22"/>
      <c r="X88" s="22"/>
      <c r="Y88" s="22"/>
      <c r="Z88" s="23"/>
      <c r="AA88" s="28" t="str">
        <f aca="false">IF(OR(Z88="",I88="Accepted",I88="Closed"),"",IF(Z88&lt;$B$7,"Overdue",""))</f>
        <v/>
      </c>
      <c r="AB88" s="22"/>
    </row>
    <row r="89" customFormat="false" ht="15" hidden="false" customHeight="false" outlineLevel="0" collapsed="false">
      <c r="A89" s="22"/>
      <c r="B89" s="22"/>
      <c r="C89" s="23"/>
      <c r="D89" s="23"/>
      <c r="E89" s="22"/>
      <c r="F89" s="22"/>
      <c r="G89" s="22"/>
      <c r="H89" s="22"/>
      <c r="I89" s="22"/>
      <c r="J89" s="23"/>
      <c r="K89" s="23"/>
      <c r="L89" s="24" t="str">
        <f aca="false">IF(D89="","",MAX(0,$B$7-D89))</f>
        <v/>
      </c>
      <c r="M89" s="24" t="str">
        <f aca="false">IF(J89="","",J89-$B$7)</f>
        <v/>
      </c>
      <c r="N89" s="22"/>
      <c r="O89" s="25"/>
      <c r="P89" s="25"/>
      <c r="Q89" s="26" t="str">
        <f aca="false">IF(OR(O89="",P89=""),"",P89-O89)</f>
        <v/>
      </c>
      <c r="R89" s="27"/>
      <c r="S89" s="22"/>
      <c r="T89" s="22"/>
      <c r="U89" s="22"/>
      <c r="V89" s="22"/>
      <c r="W89" s="22"/>
      <c r="X89" s="22"/>
      <c r="Y89" s="22"/>
      <c r="Z89" s="23"/>
      <c r="AA89" s="28" t="str">
        <f aca="false">IF(OR(Z89="",I89="Accepted",I89="Closed"),"",IF(Z89&lt;$B$7,"Overdue",""))</f>
        <v/>
      </c>
      <c r="AB89" s="22"/>
    </row>
    <row r="90" customFormat="false" ht="15" hidden="false" customHeight="false" outlineLevel="0" collapsed="false">
      <c r="A90" s="22"/>
      <c r="B90" s="22"/>
      <c r="C90" s="23"/>
      <c r="D90" s="23"/>
      <c r="E90" s="22"/>
      <c r="F90" s="22"/>
      <c r="G90" s="22"/>
      <c r="H90" s="22"/>
      <c r="I90" s="22"/>
      <c r="J90" s="23"/>
      <c r="K90" s="23"/>
      <c r="L90" s="24" t="str">
        <f aca="false">IF(D90="","",MAX(0,$B$7-D90))</f>
        <v/>
      </c>
      <c r="M90" s="24" t="str">
        <f aca="false">IF(J90="","",J90-$B$7)</f>
        <v/>
      </c>
      <c r="N90" s="22"/>
      <c r="O90" s="25"/>
      <c r="P90" s="25"/>
      <c r="Q90" s="26" t="str">
        <f aca="false">IF(OR(O90="",P90=""),"",P90-O90)</f>
        <v/>
      </c>
      <c r="R90" s="27"/>
      <c r="S90" s="22"/>
      <c r="T90" s="22"/>
      <c r="U90" s="22"/>
      <c r="V90" s="22"/>
      <c r="W90" s="22"/>
      <c r="X90" s="22"/>
      <c r="Y90" s="22"/>
      <c r="Z90" s="23"/>
      <c r="AA90" s="28" t="str">
        <f aca="false">IF(OR(Z90="",I90="Accepted",I90="Closed"),"",IF(Z90&lt;$B$7,"Overdue",""))</f>
        <v/>
      </c>
      <c r="AB90" s="22"/>
    </row>
    <row r="91" customFormat="false" ht="15" hidden="false" customHeight="false" outlineLevel="0" collapsed="false">
      <c r="A91" s="22"/>
      <c r="B91" s="22"/>
      <c r="C91" s="23"/>
      <c r="D91" s="23"/>
      <c r="E91" s="22"/>
      <c r="F91" s="22"/>
      <c r="G91" s="22"/>
      <c r="H91" s="22"/>
      <c r="I91" s="22"/>
      <c r="J91" s="23"/>
      <c r="K91" s="23"/>
      <c r="L91" s="24" t="str">
        <f aca="false">IF(D91="","",MAX(0,$B$7-D91))</f>
        <v/>
      </c>
      <c r="M91" s="24" t="str">
        <f aca="false">IF(J91="","",J91-$B$7)</f>
        <v/>
      </c>
      <c r="N91" s="22"/>
      <c r="O91" s="25"/>
      <c r="P91" s="25"/>
      <c r="Q91" s="26" t="str">
        <f aca="false">IF(OR(O91="",P91=""),"",P91-O91)</f>
        <v/>
      </c>
      <c r="R91" s="27"/>
      <c r="S91" s="22"/>
      <c r="T91" s="22"/>
      <c r="U91" s="22"/>
      <c r="V91" s="22"/>
      <c r="W91" s="22"/>
      <c r="X91" s="22"/>
      <c r="Y91" s="22"/>
      <c r="Z91" s="23"/>
      <c r="AA91" s="28" t="str">
        <f aca="false">IF(OR(Z91="",I91="Accepted",I91="Closed"),"",IF(Z91&lt;$B$7,"Overdue",""))</f>
        <v/>
      </c>
      <c r="AB91" s="22"/>
    </row>
    <row r="92" customFormat="false" ht="15" hidden="false" customHeight="false" outlineLevel="0" collapsed="false">
      <c r="A92" s="22"/>
      <c r="B92" s="22"/>
      <c r="C92" s="23"/>
      <c r="D92" s="23"/>
      <c r="E92" s="22"/>
      <c r="F92" s="22"/>
      <c r="G92" s="22"/>
      <c r="H92" s="22"/>
      <c r="I92" s="22"/>
      <c r="J92" s="23"/>
      <c r="K92" s="23"/>
      <c r="L92" s="24" t="str">
        <f aca="false">IF(D92="","",MAX(0,$B$7-D92))</f>
        <v/>
      </c>
      <c r="M92" s="24" t="str">
        <f aca="false">IF(J92="","",J92-$B$7)</f>
        <v/>
      </c>
      <c r="N92" s="22"/>
      <c r="O92" s="25"/>
      <c r="P92" s="25"/>
      <c r="Q92" s="26" t="str">
        <f aca="false">IF(OR(O92="",P92=""),"",P92-O92)</f>
        <v/>
      </c>
      <c r="R92" s="27"/>
      <c r="S92" s="22"/>
      <c r="T92" s="22"/>
      <c r="U92" s="22"/>
      <c r="V92" s="22"/>
      <c r="W92" s="22"/>
      <c r="X92" s="22"/>
      <c r="Y92" s="22"/>
      <c r="Z92" s="23"/>
      <c r="AA92" s="28" t="str">
        <f aca="false">IF(OR(Z92="",I92="Accepted",I92="Closed"),"",IF(Z92&lt;$B$7,"Overdue",""))</f>
        <v/>
      </c>
      <c r="AB92" s="22"/>
    </row>
    <row r="93" customFormat="false" ht="15" hidden="false" customHeight="false" outlineLevel="0" collapsed="false">
      <c r="A93" s="22"/>
      <c r="B93" s="22"/>
      <c r="C93" s="23"/>
      <c r="D93" s="23"/>
      <c r="E93" s="22"/>
      <c r="F93" s="22"/>
      <c r="G93" s="22"/>
      <c r="H93" s="22"/>
      <c r="I93" s="22"/>
      <c r="J93" s="23"/>
      <c r="K93" s="23"/>
      <c r="L93" s="24" t="str">
        <f aca="false">IF(D93="","",MAX(0,$B$7-D93))</f>
        <v/>
      </c>
      <c r="M93" s="24" t="str">
        <f aca="false">IF(J93="","",J93-$B$7)</f>
        <v/>
      </c>
      <c r="N93" s="22"/>
      <c r="O93" s="25"/>
      <c r="P93" s="25"/>
      <c r="Q93" s="26" t="str">
        <f aca="false">IF(OR(O93="",P93=""),"",P93-O93)</f>
        <v/>
      </c>
      <c r="R93" s="27"/>
      <c r="S93" s="22"/>
      <c r="T93" s="22"/>
      <c r="U93" s="22"/>
      <c r="V93" s="22"/>
      <c r="W93" s="22"/>
      <c r="X93" s="22"/>
      <c r="Y93" s="22"/>
      <c r="Z93" s="23"/>
      <c r="AA93" s="28" t="str">
        <f aca="false">IF(OR(Z93="",I93="Accepted",I93="Closed"),"",IF(Z93&lt;$B$7,"Overdue",""))</f>
        <v/>
      </c>
      <c r="AB93" s="22"/>
    </row>
    <row r="94" customFormat="false" ht="15" hidden="false" customHeight="false" outlineLevel="0" collapsed="false">
      <c r="A94" s="22"/>
      <c r="B94" s="22"/>
      <c r="C94" s="23"/>
      <c r="D94" s="23"/>
      <c r="E94" s="22"/>
      <c r="F94" s="22"/>
      <c r="G94" s="22"/>
      <c r="H94" s="22"/>
      <c r="I94" s="22"/>
      <c r="J94" s="23"/>
      <c r="K94" s="23"/>
      <c r="L94" s="24" t="str">
        <f aca="false">IF(D94="","",MAX(0,$B$7-D94))</f>
        <v/>
      </c>
      <c r="M94" s="24" t="str">
        <f aca="false">IF(J94="","",J94-$B$7)</f>
        <v/>
      </c>
      <c r="N94" s="22"/>
      <c r="O94" s="25"/>
      <c r="P94" s="25"/>
      <c r="Q94" s="26" t="str">
        <f aca="false">IF(OR(O94="",P94=""),"",P94-O94)</f>
        <v/>
      </c>
      <c r="R94" s="27"/>
      <c r="S94" s="22"/>
      <c r="T94" s="22"/>
      <c r="U94" s="22"/>
      <c r="V94" s="22"/>
      <c r="W94" s="22"/>
      <c r="X94" s="22"/>
      <c r="Y94" s="22"/>
      <c r="Z94" s="23"/>
      <c r="AA94" s="28" t="str">
        <f aca="false">IF(OR(Z94="",I94="Accepted",I94="Closed"),"",IF(Z94&lt;$B$7,"Overdue",""))</f>
        <v/>
      </c>
      <c r="AB94" s="22"/>
    </row>
    <row r="95" customFormat="false" ht="15" hidden="false" customHeight="false" outlineLevel="0" collapsed="false">
      <c r="A95" s="22"/>
      <c r="B95" s="22"/>
      <c r="C95" s="23"/>
      <c r="D95" s="23"/>
      <c r="E95" s="22"/>
      <c r="F95" s="22"/>
      <c r="G95" s="22"/>
      <c r="H95" s="22"/>
      <c r="I95" s="22"/>
      <c r="J95" s="23"/>
      <c r="K95" s="23"/>
      <c r="L95" s="24" t="str">
        <f aca="false">IF(D95="","",MAX(0,$B$7-D95))</f>
        <v/>
      </c>
      <c r="M95" s="24" t="str">
        <f aca="false">IF(J95="","",J95-$B$7)</f>
        <v/>
      </c>
      <c r="N95" s="22"/>
      <c r="O95" s="25"/>
      <c r="P95" s="25"/>
      <c r="Q95" s="26" t="str">
        <f aca="false">IF(OR(O95="",P95=""),"",P95-O95)</f>
        <v/>
      </c>
      <c r="R95" s="27"/>
      <c r="S95" s="22"/>
      <c r="T95" s="22"/>
      <c r="U95" s="22"/>
      <c r="V95" s="22"/>
      <c r="W95" s="22"/>
      <c r="X95" s="22"/>
      <c r="Y95" s="22"/>
      <c r="Z95" s="23"/>
      <c r="AA95" s="28" t="str">
        <f aca="false">IF(OR(Z95="",I95="Accepted",I95="Closed"),"",IF(Z95&lt;$B$7,"Overdue",""))</f>
        <v/>
      </c>
      <c r="AB95" s="22"/>
    </row>
    <row r="96" customFormat="false" ht="15" hidden="false" customHeight="false" outlineLevel="0" collapsed="false">
      <c r="A96" s="22"/>
      <c r="B96" s="22"/>
      <c r="C96" s="23"/>
      <c r="D96" s="23"/>
      <c r="E96" s="22"/>
      <c r="F96" s="22"/>
      <c r="G96" s="22"/>
      <c r="H96" s="22"/>
      <c r="I96" s="22"/>
      <c r="J96" s="23"/>
      <c r="K96" s="23"/>
      <c r="L96" s="24" t="str">
        <f aca="false">IF(D96="","",MAX(0,$B$7-D96))</f>
        <v/>
      </c>
      <c r="M96" s="24" t="str">
        <f aca="false">IF(J96="","",J96-$B$7)</f>
        <v/>
      </c>
      <c r="N96" s="22"/>
      <c r="O96" s="25"/>
      <c r="P96" s="25"/>
      <c r="Q96" s="26" t="str">
        <f aca="false">IF(OR(O96="",P96=""),"",P96-O96)</f>
        <v/>
      </c>
      <c r="R96" s="27"/>
      <c r="S96" s="22"/>
      <c r="T96" s="22"/>
      <c r="U96" s="22"/>
      <c r="V96" s="22"/>
      <c r="W96" s="22"/>
      <c r="X96" s="22"/>
      <c r="Y96" s="22"/>
      <c r="Z96" s="23"/>
      <c r="AA96" s="28" t="str">
        <f aca="false">IF(OR(Z96="",I96="Accepted",I96="Closed"),"",IF(Z96&lt;$B$7,"Overdue",""))</f>
        <v/>
      </c>
      <c r="AB96" s="22"/>
    </row>
    <row r="97" customFormat="false" ht="15" hidden="false" customHeight="false" outlineLevel="0" collapsed="false">
      <c r="A97" s="22"/>
      <c r="B97" s="22"/>
      <c r="C97" s="23"/>
      <c r="D97" s="23"/>
      <c r="E97" s="22"/>
      <c r="F97" s="22"/>
      <c r="G97" s="22"/>
      <c r="H97" s="22"/>
      <c r="I97" s="22"/>
      <c r="J97" s="23"/>
      <c r="K97" s="23"/>
      <c r="L97" s="24" t="str">
        <f aca="false">IF(D97="","",MAX(0,$B$7-D97))</f>
        <v/>
      </c>
      <c r="M97" s="24" t="str">
        <f aca="false">IF(J97="","",J97-$B$7)</f>
        <v/>
      </c>
      <c r="N97" s="22"/>
      <c r="O97" s="25"/>
      <c r="P97" s="25"/>
      <c r="Q97" s="26" t="str">
        <f aca="false">IF(OR(O97="",P97=""),"",P97-O97)</f>
        <v/>
      </c>
      <c r="R97" s="27"/>
      <c r="S97" s="22"/>
      <c r="T97" s="22"/>
      <c r="U97" s="22"/>
      <c r="V97" s="22"/>
      <c r="W97" s="22"/>
      <c r="X97" s="22"/>
      <c r="Y97" s="22"/>
      <c r="Z97" s="23"/>
      <c r="AA97" s="28" t="str">
        <f aca="false">IF(OR(Z97="",I97="Accepted",I97="Closed"),"",IF(Z97&lt;$B$7,"Overdue",""))</f>
        <v/>
      </c>
      <c r="AB97" s="22"/>
    </row>
    <row r="98" customFormat="false" ht="15" hidden="false" customHeight="false" outlineLevel="0" collapsed="false">
      <c r="A98" s="22"/>
      <c r="B98" s="22"/>
      <c r="C98" s="23"/>
      <c r="D98" s="23"/>
      <c r="E98" s="22"/>
      <c r="F98" s="22"/>
      <c r="G98" s="22"/>
      <c r="H98" s="22"/>
      <c r="I98" s="22"/>
      <c r="J98" s="23"/>
      <c r="K98" s="23"/>
      <c r="L98" s="24" t="str">
        <f aca="false">IF(D98="","",MAX(0,$B$7-D98))</f>
        <v/>
      </c>
      <c r="M98" s="24" t="str">
        <f aca="false">IF(J98="","",J98-$B$7)</f>
        <v/>
      </c>
      <c r="N98" s="22"/>
      <c r="O98" s="25"/>
      <c r="P98" s="25"/>
      <c r="Q98" s="26" t="str">
        <f aca="false">IF(OR(O98="",P98=""),"",P98-O98)</f>
        <v/>
      </c>
      <c r="R98" s="27"/>
      <c r="S98" s="22"/>
      <c r="T98" s="22"/>
      <c r="U98" s="22"/>
      <c r="V98" s="22"/>
      <c r="W98" s="22"/>
      <c r="X98" s="22"/>
      <c r="Y98" s="22"/>
      <c r="Z98" s="23"/>
      <c r="AA98" s="28" t="str">
        <f aca="false">IF(OR(Z98="",I98="Accepted",I98="Closed"),"",IF(Z98&lt;$B$7,"Overdue",""))</f>
        <v/>
      </c>
      <c r="AB98" s="22"/>
    </row>
    <row r="99" customFormat="false" ht="15" hidden="false" customHeight="false" outlineLevel="0" collapsed="false">
      <c r="A99" s="22"/>
      <c r="B99" s="22"/>
      <c r="C99" s="23"/>
      <c r="D99" s="23"/>
      <c r="E99" s="22"/>
      <c r="F99" s="22"/>
      <c r="G99" s="22"/>
      <c r="H99" s="22"/>
      <c r="I99" s="22"/>
      <c r="J99" s="23"/>
      <c r="K99" s="23"/>
      <c r="L99" s="24" t="str">
        <f aca="false">IF(D99="","",MAX(0,$B$7-D99))</f>
        <v/>
      </c>
      <c r="M99" s="24" t="str">
        <f aca="false">IF(J99="","",J99-$B$7)</f>
        <v/>
      </c>
      <c r="N99" s="22"/>
      <c r="O99" s="25"/>
      <c r="P99" s="25"/>
      <c r="Q99" s="26" t="str">
        <f aca="false">IF(OR(O99="",P99=""),"",P99-O99)</f>
        <v/>
      </c>
      <c r="R99" s="27"/>
      <c r="S99" s="22"/>
      <c r="T99" s="22"/>
      <c r="U99" s="22"/>
      <c r="V99" s="22"/>
      <c r="W99" s="22"/>
      <c r="X99" s="22"/>
      <c r="Y99" s="22"/>
      <c r="Z99" s="23"/>
      <c r="AA99" s="28" t="str">
        <f aca="false">IF(OR(Z99="",I99="Accepted",I99="Closed"),"",IF(Z99&lt;$B$7,"Overdue",""))</f>
        <v/>
      </c>
      <c r="AB99" s="22"/>
    </row>
    <row r="100" customFormat="false" ht="15" hidden="false" customHeight="false" outlineLevel="0" collapsed="false">
      <c r="A100" s="22"/>
      <c r="B100" s="22"/>
      <c r="C100" s="23"/>
      <c r="D100" s="23"/>
      <c r="E100" s="22"/>
      <c r="F100" s="22"/>
      <c r="G100" s="22"/>
      <c r="H100" s="22"/>
      <c r="I100" s="22"/>
      <c r="J100" s="23"/>
      <c r="K100" s="23"/>
      <c r="L100" s="24" t="str">
        <f aca="false">IF(D100="","",MAX(0,$B$7-D100))</f>
        <v/>
      </c>
      <c r="M100" s="24" t="str">
        <f aca="false">IF(J100="","",J100-$B$7)</f>
        <v/>
      </c>
      <c r="N100" s="22"/>
      <c r="O100" s="25"/>
      <c r="P100" s="25"/>
      <c r="Q100" s="26" t="str">
        <f aca="false">IF(OR(O100="",P100=""),"",P100-O100)</f>
        <v/>
      </c>
      <c r="R100" s="27"/>
      <c r="S100" s="22"/>
      <c r="T100" s="22"/>
      <c r="U100" s="22"/>
      <c r="V100" s="22"/>
      <c r="W100" s="22"/>
      <c r="X100" s="22"/>
      <c r="Y100" s="22"/>
      <c r="Z100" s="23"/>
      <c r="AA100" s="28" t="str">
        <f aca="false">IF(OR(Z100="",I100="Accepted",I100="Closed"),"",IF(Z100&lt;$B$7,"Overdue",""))</f>
        <v/>
      </c>
      <c r="AB100" s="22"/>
    </row>
    <row r="101" customFormat="false" ht="15" hidden="false" customHeight="false" outlineLevel="0" collapsed="false">
      <c r="A101" s="22"/>
      <c r="B101" s="22"/>
      <c r="C101" s="23"/>
      <c r="D101" s="23"/>
      <c r="E101" s="22"/>
      <c r="F101" s="22"/>
      <c r="G101" s="22"/>
      <c r="H101" s="22"/>
      <c r="I101" s="22"/>
      <c r="J101" s="23"/>
      <c r="K101" s="23"/>
      <c r="L101" s="24" t="str">
        <f aca="false">IF(D101="","",MAX(0,$B$7-D101))</f>
        <v/>
      </c>
      <c r="M101" s="24" t="str">
        <f aca="false">IF(J101="","",J101-$B$7)</f>
        <v/>
      </c>
      <c r="N101" s="22"/>
      <c r="O101" s="25"/>
      <c r="P101" s="25"/>
      <c r="Q101" s="26" t="str">
        <f aca="false">IF(OR(O101="",P101=""),"",P101-O101)</f>
        <v/>
      </c>
      <c r="R101" s="27"/>
      <c r="S101" s="22"/>
      <c r="T101" s="22"/>
      <c r="U101" s="22"/>
      <c r="V101" s="22"/>
      <c r="W101" s="22"/>
      <c r="X101" s="22"/>
      <c r="Y101" s="22"/>
      <c r="Z101" s="23"/>
      <c r="AA101" s="28" t="str">
        <f aca="false">IF(OR(Z101="",I101="Accepted",I101="Closed"),"",IF(Z101&lt;$B$7,"Overdue",""))</f>
        <v/>
      </c>
      <c r="AB101" s="22"/>
    </row>
    <row r="102" customFormat="false" ht="15" hidden="false" customHeight="false" outlineLevel="0" collapsed="false">
      <c r="A102" s="22"/>
      <c r="B102" s="22"/>
      <c r="C102" s="23"/>
      <c r="D102" s="23"/>
      <c r="E102" s="22"/>
      <c r="F102" s="22"/>
      <c r="G102" s="22"/>
      <c r="H102" s="22"/>
      <c r="I102" s="22"/>
      <c r="J102" s="23"/>
      <c r="K102" s="23"/>
      <c r="L102" s="24" t="str">
        <f aca="false">IF(D102="","",MAX(0,$B$7-D102))</f>
        <v/>
      </c>
      <c r="M102" s="24" t="str">
        <f aca="false">IF(J102="","",J102-$B$7)</f>
        <v/>
      </c>
      <c r="N102" s="22"/>
      <c r="O102" s="25"/>
      <c r="P102" s="25"/>
      <c r="Q102" s="26" t="str">
        <f aca="false">IF(OR(O102="",P102=""),"",P102-O102)</f>
        <v/>
      </c>
      <c r="R102" s="27"/>
      <c r="S102" s="22"/>
      <c r="T102" s="22"/>
      <c r="U102" s="22"/>
      <c r="V102" s="22"/>
      <c r="W102" s="22"/>
      <c r="X102" s="22"/>
      <c r="Y102" s="22"/>
      <c r="Z102" s="23"/>
      <c r="AA102" s="28" t="str">
        <f aca="false">IF(OR(Z102="",I102="Accepted",I102="Closed"),"",IF(Z102&lt;$B$7,"Overdue",""))</f>
        <v/>
      </c>
      <c r="AB102" s="22"/>
    </row>
    <row r="103" customFormat="false" ht="15" hidden="false" customHeight="false" outlineLevel="0" collapsed="false">
      <c r="A103" s="22"/>
      <c r="B103" s="22"/>
      <c r="C103" s="23"/>
      <c r="D103" s="23"/>
      <c r="E103" s="22"/>
      <c r="F103" s="22"/>
      <c r="G103" s="22"/>
      <c r="H103" s="22"/>
      <c r="I103" s="22"/>
      <c r="J103" s="23"/>
      <c r="K103" s="23"/>
      <c r="L103" s="24" t="str">
        <f aca="false">IF(D103="","",MAX(0,$B$7-D103))</f>
        <v/>
      </c>
      <c r="M103" s="24" t="str">
        <f aca="false">IF(J103="","",J103-$B$7)</f>
        <v/>
      </c>
      <c r="N103" s="22"/>
      <c r="O103" s="25"/>
      <c r="P103" s="25"/>
      <c r="Q103" s="26" t="str">
        <f aca="false">IF(OR(O103="",P103=""),"",P103-O103)</f>
        <v/>
      </c>
      <c r="R103" s="27"/>
      <c r="S103" s="22"/>
      <c r="T103" s="22"/>
      <c r="U103" s="22"/>
      <c r="V103" s="22"/>
      <c r="W103" s="22"/>
      <c r="X103" s="22"/>
      <c r="Y103" s="22"/>
      <c r="Z103" s="23"/>
      <c r="AA103" s="28" t="str">
        <f aca="false">IF(OR(Z103="",I103="Accepted",I103="Closed"),"",IF(Z103&lt;$B$7,"Overdue",""))</f>
        <v/>
      </c>
      <c r="AB103" s="22"/>
    </row>
    <row r="104" customFormat="false" ht="15" hidden="false" customHeight="false" outlineLevel="0" collapsed="false">
      <c r="A104" s="22"/>
      <c r="B104" s="22"/>
      <c r="C104" s="23"/>
      <c r="D104" s="23"/>
      <c r="E104" s="22"/>
      <c r="F104" s="22"/>
      <c r="G104" s="22"/>
      <c r="H104" s="22"/>
      <c r="I104" s="22"/>
      <c r="J104" s="23"/>
      <c r="K104" s="23"/>
      <c r="L104" s="24" t="str">
        <f aca="false">IF(D104="","",MAX(0,$B$7-D104))</f>
        <v/>
      </c>
      <c r="M104" s="24" t="str">
        <f aca="false">IF(J104="","",J104-$B$7)</f>
        <v/>
      </c>
      <c r="N104" s="22"/>
      <c r="O104" s="25"/>
      <c r="P104" s="25"/>
      <c r="Q104" s="26" t="str">
        <f aca="false">IF(OR(O104="",P104=""),"",P104-O104)</f>
        <v/>
      </c>
      <c r="R104" s="27"/>
      <c r="S104" s="22"/>
      <c r="T104" s="22"/>
      <c r="U104" s="22"/>
      <c r="V104" s="22"/>
      <c r="W104" s="22"/>
      <c r="X104" s="22"/>
      <c r="Y104" s="22"/>
      <c r="Z104" s="23"/>
      <c r="AA104" s="28" t="str">
        <f aca="false">IF(OR(Z104="",I104="Accepted",I104="Closed"),"",IF(Z104&lt;$B$7,"Overdue",""))</f>
        <v/>
      </c>
      <c r="AB104" s="22"/>
    </row>
    <row r="105" customFormat="false" ht="15" hidden="false" customHeight="false" outlineLevel="0" collapsed="false">
      <c r="A105" s="22"/>
      <c r="B105" s="22"/>
      <c r="C105" s="23"/>
      <c r="D105" s="23"/>
      <c r="E105" s="22"/>
      <c r="F105" s="22"/>
      <c r="G105" s="22"/>
      <c r="H105" s="22"/>
      <c r="I105" s="22"/>
      <c r="J105" s="23"/>
      <c r="K105" s="23"/>
      <c r="L105" s="24" t="str">
        <f aca="false">IF(D105="","",MAX(0,$B$7-D105))</f>
        <v/>
      </c>
      <c r="M105" s="24" t="str">
        <f aca="false">IF(J105="","",J105-$B$7)</f>
        <v/>
      </c>
      <c r="N105" s="22"/>
      <c r="O105" s="25"/>
      <c r="P105" s="25"/>
      <c r="Q105" s="26" t="str">
        <f aca="false">IF(OR(O105="",P105=""),"",P105-O105)</f>
        <v/>
      </c>
      <c r="R105" s="27"/>
      <c r="S105" s="22"/>
      <c r="T105" s="22"/>
      <c r="U105" s="22"/>
      <c r="V105" s="22"/>
      <c r="W105" s="22"/>
      <c r="X105" s="22"/>
      <c r="Y105" s="22"/>
      <c r="Z105" s="23"/>
      <c r="AA105" s="28" t="str">
        <f aca="false">IF(OR(Z105="",I105="Accepted",I105="Closed"),"",IF(Z105&lt;$B$7,"Overdue",""))</f>
        <v/>
      </c>
      <c r="AB105" s="22"/>
    </row>
    <row r="106" customFormat="false" ht="15" hidden="false" customHeight="false" outlineLevel="0" collapsed="false">
      <c r="A106" s="22"/>
      <c r="B106" s="22"/>
      <c r="C106" s="23"/>
      <c r="D106" s="23"/>
      <c r="E106" s="22"/>
      <c r="F106" s="22"/>
      <c r="G106" s="22"/>
      <c r="H106" s="22"/>
      <c r="I106" s="22"/>
      <c r="J106" s="23"/>
      <c r="K106" s="23"/>
      <c r="L106" s="24" t="str">
        <f aca="false">IF(D106="","",MAX(0,$B$7-D106))</f>
        <v/>
      </c>
      <c r="M106" s="24" t="str">
        <f aca="false">IF(J106="","",J106-$B$7)</f>
        <v/>
      </c>
      <c r="N106" s="22"/>
      <c r="O106" s="25"/>
      <c r="P106" s="25"/>
      <c r="Q106" s="26" t="str">
        <f aca="false">IF(OR(O106="",P106=""),"",P106-O106)</f>
        <v/>
      </c>
      <c r="R106" s="27"/>
      <c r="S106" s="22"/>
      <c r="T106" s="22"/>
      <c r="U106" s="22"/>
      <c r="V106" s="22"/>
      <c r="W106" s="22"/>
      <c r="X106" s="22"/>
      <c r="Y106" s="22"/>
      <c r="Z106" s="23"/>
      <c r="AA106" s="28" t="str">
        <f aca="false">IF(OR(Z106="",I106="Accepted",I106="Closed"),"",IF(Z106&lt;$B$7,"Overdue",""))</f>
        <v/>
      </c>
      <c r="AB106" s="22"/>
    </row>
    <row r="107" customFormat="false" ht="15" hidden="false" customHeight="false" outlineLevel="0" collapsed="false">
      <c r="A107" s="22"/>
      <c r="B107" s="22"/>
      <c r="C107" s="23"/>
      <c r="D107" s="23"/>
      <c r="E107" s="22"/>
      <c r="F107" s="22"/>
      <c r="G107" s="22"/>
      <c r="H107" s="22"/>
      <c r="I107" s="22"/>
      <c r="J107" s="23"/>
      <c r="K107" s="23"/>
      <c r="L107" s="24" t="str">
        <f aca="false">IF(D107="","",MAX(0,$B$7-D107))</f>
        <v/>
      </c>
      <c r="M107" s="24" t="str">
        <f aca="false">IF(J107="","",J107-$B$7)</f>
        <v/>
      </c>
      <c r="N107" s="22"/>
      <c r="O107" s="25"/>
      <c r="P107" s="25"/>
      <c r="Q107" s="26" t="str">
        <f aca="false">IF(OR(O107="",P107=""),"",P107-O107)</f>
        <v/>
      </c>
      <c r="R107" s="27"/>
      <c r="S107" s="22"/>
      <c r="T107" s="22"/>
      <c r="U107" s="22"/>
      <c r="V107" s="22"/>
      <c r="W107" s="22"/>
      <c r="X107" s="22"/>
      <c r="Y107" s="22"/>
      <c r="Z107" s="23"/>
      <c r="AA107" s="28" t="str">
        <f aca="false">IF(OR(Z107="",I107="Accepted",I107="Closed"),"",IF(Z107&lt;$B$7,"Overdue",""))</f>
        <v/>
      </c>
      <c r="AB107" s="22"/>
    </row>
  </sheetData>
  <sheetProtection sheet="true"/>
  <autoFilter ref="A7:AB107"/>
  <mergeCells count="3">
    <mergeCell ref="A1:AB1"/>
    <mergeCell ref="A2:AB2"/>
    <mergeCell ref="A4:H4"/>
  </mergeCells>
  <conditionalFormatting sqref="Q9:Q107">
    <cfRule type="cellIs" priority="2" operator="lessThan" aboveAverage="0" equalAverage="0" bottom="0" percent="0" rank="0" text="" dxfId="9">
      <formula>0</formula>
    </cfRule>
    <cfRule type="cellIs" priority="3" operator="greaterThan" aboveAverage="0" equalAverage="0" bottom="0" percent="0" rank="0" text="" dxfId="10">
      <formula>0</formula>
    </cfRule>
  </conditionalFormatting>
  <conditionalFormatting sqref="M9:M107">
    <cfRule type="cellIs" priority="4" operator="lessThan" aboveAverage="0" equalAverage="0" bottom="0" percent="0" rank="0" text="" dxfId="9">
      <formula>0</formula>
    </cfRule>
  </conditionalFormatting>
  <conditionalFormatting sqref="AA9:AA107">
    <cfRule type="expression" priority="5" aboveAverage="0" equalAverage="0" bottom="0" percent="0" rank="0" text="" dxfId="0">
      <formula>$AA9="Overdue"</formula>
    </cfRule>
  </conditionalFormatting>
  <conditionalFormatting sqref="I9:I107">
    <cfRule type="expression" priority="6" aboveAverage="0" equalAverage="0" bottom="0" percent="0" rank="0" text="" dxfId="11">
      <formula>OR($I9="Accepted",$I9="Closed")</formula>
    </cfRule>
    <cfRule type="expression" priority="7" aboveAverage="0" equalAverage="0" bottom="0" percent="0" rank="0" text="" dxfId="12">
      <formula>OR($I9="Rejected",$I9="Disputed")</formula>
    </cfRule>
  </conditionalFormatting>
  <conditionalFormatting sqref="W9:W107">
    <cfRule type="expression" priority="8" aboveAverage="0" equalAverage="0" bottom="0" percent="0" rank="0" text="" dxfId="13">
      <formula>OR($W9="High",$W9="Critical")</formula>
    </cfRule>
  </conditionalFormatting>
  <conditionalFormatting sqref="T9:T107">
    <cfRule type="expression" priority="9" aboveAverage="0" equalAverage="0" bottom="0" percent="0" rank="0" text="" dxfId="12">
      <formula>$T9="Missing"</formula>
    </cfRule>
  </conditionalFormatting>
  <dataValidations count="5">
    <dataValidation allowBlank="true" errorStyle="stop" operator="between" showDropDown="false" showErrorMessage="false" showInputMessage="false" sqref="I9:I107" type="list">
      <formula1>"New,Notified,Quotation due,Submitted,Assessed,Accepted,Rejected,Disputed,Closed"</formula1>
      <formula2>0</formula2>
    </dataValidation>
    <dataValidation allowBlank="true" errorStyle="stop" operator="between" showDropDown="false" showErrorMessage="false" showInputMessage="false" sqref="T9:T107" type="list">
      <formula1>"Missing,Partial,Ready,Submitted"</formula1>
      <formula2>0</formula2>
    </dataValidation>
    <dataValidation allowBlank="true" errorStyle="stop" operator="between" showDropDown="false" showErrorMessage="false" showInputMessage="false" sqref="W9:W107" type="list">
      <formula1>"Low,Medium,High,Critical"</formula1>
      <formula2>0</formula2>
    </dataValidation>
    <dataValidation allowBlank="true" errorStyle="stop" operator="between" showDropDown="false" showErrorMessage="false" showInputMessage="false" sqref="N9:N107" type="list">
      <formula1>"Yes,No"</formula1>
      <formula2>0</formula2>
    </dataValidation>
    <dataValidation allowBlank="true" errorStyle="stop" operator="between" showDropDown="false" showErrorMessage="false" showInputMessage="false" sqref="E9:E107" type="list">
      <formula1>"Instruction,PMI,Design change,Site condition,Weather,Access,Client change,Programme change,Other"</formula1>
      <formula2>0</formula2>
    </dataValidation>
  </dataValidations>
  <printOptions headings="false" gridLines="false" gridLinesSet="true" horizontalCentered="false" verticalCentered="false"/>
  <pageMargins left="0.25" right="0.25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4"/>
    <col collapsed="false" customWidth="true" hidden="false" outlineLevel="0" max="4" min="3" style="0" width="40"/>
    <col collapsed="false" customWidth="true" hidden="false" outlineLevel="0" max="10" min="5" style="0" width="22"/>
  </cols>
  <sheetData>
    <row r="1" customFormat="false" ht="31.5" hidden="false" customHeight="true" outlineLevel="0" collapsed="false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27.75" hidden="false" customHeight="true" outlineLevel="0" collapsed="false">
      <c r="A2" s="2" t="s">
        <v>207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</row>
    <row r="4" customFormat="false" ht="15" hidden="false" customHeight="true" outlineLevel="0" collapsed="false">
      <c r="A4" s="4" t="s">
        <v>208</v>
      </c>
      <c r="B4" s="4"/>
      <c r="C4" s="4"/>
      <c r="D4" s="4"/>
      <c r="E4" s="4"/>
      <c r="F4" s="4"/>
      <c r="G4" s="4"/>
      <c r="H4" s="4"/>
      <c r="I4" s="4"/>
      <c r="J4" s="4"/>
    </row>
    <row r="5" customFormat="false" ht="15" hidden="false" customHeight="true" outlineLevel="0" collapsed="false">
      <c r="A5" s="12" t="s">
        <v>78</v>
      </c>
      <c r="B5" s="6" t="s">
        <v>209</v>
      </c>
      <c r="C5" s="6"/>
      <c r="D5" s="6"/>
      <c r="E5" s="6"/>
      <c r="F5" s="6"/>
      <c r="G5" s="6"/>
      <c r="H5" s="6"/>
      <c r="I5" s="6"/>
      <c r="J5" s="6"/>
    </row>
    <row r="6" customFormat="false" ht="15" hidden="false" customHeight="true" outlineLevel="0" collapsed="false">
      <c r="A6" s="12" t="s">
        <v>79</v>
      </c>
      <c r="B6" s="6" t="s">
        <v>210</v>
      </c>
      <c r="C6" s="6"/>
      <c r="D6" s="6"/>
      <c r="E6" s="6"/>
      <c r="F6" s="6"/>
      <c r="G6" s="6"/>
      <c r="H6" s="6"/>
      <c r="I6" s="6"/>
      <c r="J6" s="6"/>
    </row>
    <row r="7" customFormat="false" ht="15" hidden="false" customHeight="true" outlineLevel="0" collapsed="false">
      <c r="A7" s="12" t="s">
        <v>211</v>
      </c>
      <c r="B7" s="6" t="s">
        <v>212</v>
      </c>
      <c r="C7" s="6"/>
      <c r="D7" s="6"/>
      <c r="E7" s="6"/>
      <c r="F7" s="6"/>
      <c r="G7" s="6"/>
      <c r="H7" s="6"/>
      <c r="I7" s="6"/>
      <c r="J7" s="6"/>
    </row>
    <row r="8" customFormat="false" ht="15" hidden="false" customHeight="true" outlineLevel="0" collapsed="false">
      <c r="A8" s="12" t="s">
        <v>213</v>
      </c>
      <c r="B8" s="6" t="s">
        <v>214</v>
      </c>
      <c r="C8" s="6"/>
      <c r="D8" s="6"/>
      <c r="E8" s="6"/>
      <c r="F8" s="6"/>
      <c r="G8" s="6"/>
      <c r="H8" s="6"/>
      <c r="I8" s="6"/>
      <c r="J8" s="6"/>
    </row>
    <row r="9" customFormat="false" ht="15" hidden="false" customHeight="true" outlineLevel="0" collapsed="false">
      <c r="A9" s="12" t="s">
        <v>86</v>
      </c>
      <c r="B9" s="6" t="s">
        <v>215</v>
      </c>
      <c r="C9" s="6"/>
      <c r="D9" s="6"/>
      <c r="E9" s="6"/>
      <c r="F9" s="6"/>
      <c r="G9" s="6"/>
      <c r="H9" s="6"/>
      <c r="I9" s="6"/>
      <c r="J9" s="6"/>
    </row>
    <row r="10" customFormat="false" ht="15" hidden="false" customHeight="true" outlineLevel="0" collapsed="false">
      <c r="A10" s="12" t="s">
        <v>88</v>
      </c>
      <c r="B10" s="6" t="s">
        <v>216</v>
      </c>
      <c r="C10" s="6"/>
      <c r="D10" s="6"/>
      <c r="E10" s="6"/>
      <c r="F10" s="6"/>
      <c r="G10" s="6"/>
      <c r="H10" s="6"/>
      <c r="I10" s="6"/>
      <c r="J10" s="6"/>
    </row>
    <row r="11" customFormat="false" ht="15" hidden="false" customHeight="true" outlineLevel="0" collapsed="false">
      <c r="A11" s="12" t="s">
        <v>93</v>
      </c>
      <c r="B11" s="6" t="s">
        <v>217</v>
      </c>
      <c r="C11" s="6"/>
      <c r="D11" s="6"/>
      <c r="E11" s="6"/>
      <c r="F11" s="6"/>
      <c r="G11" s="6"/>
      <c r="H11" s="6"/>
      <c r="I11" s="6"/>
      <c r="J11" s="6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customFormat="false" ht="15" hidden="false" customHeight="true" outlineLevel="0" collapsed="false">
      <c r="A14" s="4" t="s">
        <v>218</v>
      </c>
      <c r="B14" s="4"/>
      <c r="C14" s="4"/>
      <c r="D14" s="4"/>
      <c r="E14" s="4"/>
      <c r="F14" s="4"/>
      <c r="G14" s="4"/>
      <c r="H14" s="4"/>
      <c r="I14" s="4"/>
      <c r="J14" s="4"/>
    </row>
    <row r="15" customFormat="false" ht="15" hidden="false" customHeight="true" outlineLevel="0" collapsed="false">
      <c r="A15" s="6" t="s">
        <v>219</v>
      </c>
      <c r="B15" s="6"/>
      <c r="C15" s="6"/>
      <c r="D15" s="6"/>
      <c r="E15" s="6"/>
      <c r="F15" s="6"/>
      <c r="G15" s="6"/>
      <c r="H15" s="6"/>
      <c r="I15" s="6"/>
      <c r="J15" s="6"/>
    </row>
    <row r="16" customFormat="false" ht="15" hidden="false" customHeight="true" outlineLevel="0" collapsed="false">
      <c r="A16" s="6" t="s">
        <v>220</v>
      </c>
      <c r="B16" s="6"/>
      <c r="C16" s="6"/>
      <c r="D16" s="6"/>
      <c r="E16" s="6"/>
      <c r="F16" s="6"/>
      <c r="G16" s="6"/>
      <c r="H16" s="6"/>
      <c r="I16" s="6"/>
      <c r="J16" s="6"/>
    </row>
    <row r="17" customFormat="false" ht="15" hidden="false" customHeight="true" outlineLevel="0" collapsed="false">
      <c r="A17" s="6" t="s">
        <v>221</v>
      </c>
      <c r="B17" s="6"/>
      <c r="C17" s="6"/>
      <c r="D17" s="6"/>
      <c r="E17" s="6"/>
      <c r="F17" s="6"/>
      <c r="G17" s="6"/>
      <c r="H17" s="6"/>
      <c r="I17" s="6"/>
      <c r="J17" s="6"/>
    </row>
    <row r="18" customFormat="false" ht="15" hidden="false" customHeight="true" outlineLevel="0" collapsed="false">
      <c r="A18" s="6" t="s">
        <v>222</v>
      </c>
      <c r="B18" s="6"/>
      <c r="C18" s="6"/>
      <c r="D18" s="6"/>
      <c r="E18" s="6"/>
      <c r="F18" s="6"/>
      <c r="G18" s="6"/>
      <c r="H18" s="6"/>
      <c r="I18" s="6"/>
      <c r="J18" s="6"/>
    </row>
    <row r="19" customFormat="false" ht="15" hidden="false" customHeight="true" outlineLevel="0" collapsed="false">
      <c r="A19" s="6" t="s">
        <v>223</v>
      </c>
      <c r="B19" s="6"/>
      <c r="C19" s="6"/>
      <c r="D19" s="6"/>
      <c r="E19" s="6"/>
      <c r="F19" s="6"/>
      <c r="G19" s="6"/>
      <c r="H19" s="6"/>
      <c r="I19" s="6"/>
      <c r="J19" s="6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customFormat="false" ht="15" hidden="false" customHeight="true" outlineLevel="0" collapsed="false">
      <c r="A23" s="4" t="s">
        <v>224</v>
      </c>
      <c r="B23" s="4"/>
      <c r="C23" s="4"/>
      <c r="D23" s="4"/>
      <c r="E23" s="4"/>
      <c r="F23" s="4"/>
      <c r="G23" s="4"/>
      <c r="H23" s="4"/>
      <c r="I23" s="4"/>
      <c r="J23" s="4"/>
    </row>
    <row r="24" customFormat="false" ht="15" hidden="false" customHeight="true" outlineLevel="0" collapsed="false">
      <c r="A24" s="11" t="s">
        <v>225</v>
      </c>
      <c r="B24" s="11"/>
      <c r="C24" s="11"/>
      <c r="D24" s="11"/>
      <c r="E24" s="11"/>
      <c r="F24" s="11"/>
      <c r="G24" s="11"/>
      <c r="H24" s="11"/>
      <c r="I24" s="11"/>
      <c r="J24" s="11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1"/>
      <c r="H25" s="11"/>
      <c r="I25" s="11"/>
      <c r="J25" s="11"/>
    </row>
  </sheetData>
  <mergeCells count="18">
    <mergeCell ref="A1:J1"/>
    <mergeCell ref="A2:J2"/>
    <mergeCell ref="A4:J4"/>
    <mergeCell ref="B5:J5"/>
    <mergeCell ref="B6:J6"/>
    <mergeCell ref="B7:J7"/>
    <mergeCell ref="B8:J8"/>
    <mergeCell ref="B9:J9"/>
    <mergeCell ref="B10:J10"/>
    <mergeCell ref="B11:J11"/>
    <mergeCell ref="A14:J14"/>
    <mergeCell ref="A15:J15"/>
    <mergeCell ref="A16:J16"/>
    <mergeCell ref="A17:J17"/>
    <mergeCell ref="A18:J18"/>
    <mergeCell ref="A19:J19"/>
    <mergeCell ref="A23:J23"/>
    <mergeCell ref="A24:J25"/>
  </mergeCells>
  <hyperlinks>
    <hyperlink ref="A24" r:id="rId1" display="Free template by Gather — gatherinsights.com. Want diary evidence, allocation records and compensation events connected automatically? Book a demo: https://www.gatherinsights.com/en/book-a-demo"/>
  </hyperlinks>
  <printOptions headings="false" gridLines="false" gridLinesSet="true" horizontalCentered="false" verticalCentered="false"/>
  <pageMargins left="0.25" right="0.25" top="0.5" bottom="0.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2026-07-23T09:21:36Z</dcterms:created>
  <dc:creator>openpyxl</dc:creator>
  <dc:description/>
  <dc:language>en-US</dc:language>
  <cp:lastModifiedBy/>
  <dcterms:modified xsi:type="dcterms:W3CDTF">2026-07-23T09:21:36Z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