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Lists" sheetId="2" state="hidden" r:id="rId2"/>
    <sheet xmlns:r="http://schemas.openxmlformats.org/officeDocument/2006/relationships" name="Lookahead Dashboard" sheetId="3" state="visible" r:id="rId3"/>
    <sheet xmlns:r="http://schemas.openxmlformats.org/officeDocument/2006/relationships" name="Lookahead Planner" sheetId="4" state="visible" r:id="rId4"/>
    <sheet xmlns:r="http://schemas.openxmlformats.org/officeDocument/2006/relationships" name="Resource Plan" sheetId="5" state="visible" r:id="rId5"/>
    <sheet xmlns:r="http://schemas.openxmlformats.org/officeDocument/2006/relationships" name="Constraints Log" sheetId="6" state="visible" r:id="rId6"/>
    <sheet xmlns:r="http://schemas.openxmlformats.org/officeDocument/2006/relationships" name="Worked Example" sheetId="7" state="visible" r:id="rId7"/>
  </sheets>
  <definedNames>
    <definedName name="_xlnm._FilterDatabase" localSheetId="3" hidden="1">'Lookahead Planner'!$A$8:$U$108</definedName>
    <definedName name="_xlnm._FilterDatabase" localSheetId="5" hidden="1">'Constraints Log'!$A$6:$K$106</definedName>
    <definedName name="_xlnm._FilterDatabase" localSheetId="6" hidden="1">'Worked Example'!$A$6:$U$80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 mmm yyyy"/>
  </numFmts>
  <fonts count="12">
    <font>
      <name val="Calibri"/>
      <family val="2"/>
      <color theme="1"/>
      <sz val="11"/>
      <scheme val="minor"/>
    </font>
    <font>
      <name val="Montserrat"/>
      <b val="1"/>
      <color rgb="00FFFFFF"/>
      <sz val="18"/>
    </font>
    <font>
      <name val="Montserrat"/>
      <color rgb="00FFFFFF"/>
      <sz val="10"/>
    </font>
    <font>
      <name val="Calibri"/>
      <family val="2"/>
      <color theme="10"/>
      <sz val="12"/>
      <scheme val="minor"/>
    </font>
    <font>
      <name val="Montserrat"/>
      <b val="1"/>
      <color rgb="001F2937"/>
      <sz val="11"/>
    </font>
    <font>
      <name val="Montserrat"/>
      <b val="1"/>
      <color rgb="001F2937"/>
    </font>
    <font>
      <name val="Montserrat"/>
      <b val="1"/>
      <color rgb="001F2937"/>
      <sz val="12"/>
    </font>
    <font>
      <name val="Montserrat"/>
      <b val="1"/>
      <color rgb="00FFFFFF"/>
    </font>
    <font>
      <name val="Montserrat"/>
      <color rgb="001D4ED8"/>
      <sz val="10"/>
    </font>
    <font>
      <name val="Montserrat"/>
      <b val="1"/>
      <color rgb="001F2937"/>
      <sz val="16"/>
    </font>
    <font>
      <name val="Montserrat"/>
      <b val="1"/>
      <color rgb="00FFFFFF"/>
      <sz val="9"/>
    </font>
    <font>
      <name val="Montserrat"/>
      <color rgb="00000000"/>
      <sz val="10"/>
    </font>
  </fonts>
  <fills count="10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374151"/>
      </patternFill>
    </fill>
    <fill>
      <patternFill patternType="solid">
        <fgColor rgb="00F3F4F6"/>
      </patternFill>
    </fill>
    <fill>
      <patternFill patternType="solid">
        <fgColor rgb="00FFD23F"/>
      </patternFill>
    </fill>
    <fill>
      <patternFill patternType="solid">
        <fgColor rgb="00FFF2CC"/>
      </patternFill>
    </fill>
    <fill>
      <patternFill patternType="solid">
        <fgColor rgb="00CCFBF1"/>
      </patternFill>
    </fill>
    <fill>
      <patternFill patternType="solid">
        <fgColor rgb="00F8FAFC"/>
      </patternFill>
    </fill>
    <fill>
      <patternFill patternType="solid">
        <fgColor rgb="00DBEAFE"/>
      </patternFill>
    </fill>
  </fills>
  <borders count="5">
    <border>
      <left/>
      <right/>
      <top/>
      <bottom/>
      <diagonal/>
    </border>
    <border>
      <top style="medium">
        <color rgb="001F2937"/>
      </top>
      <bottom style="thin">
        <color rgb="00D1D5DB"/>
      </bottom>
    </border>
    <border>
      <bottom style="medium">
        <color rgb="001F2937"/>
      </bottom>
    </border>
    <border>
      <bottom style="thin">
        <color rgb="00D1D5DB"/>
      </bottom>
    </border>
    <border>
      <left/>
      <right/>
      <top/>
      <bottom style="thin">
        <color rgb="00D1D5DB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3" fillId="0" borderId="0" applyAlignment="1" pivotButton="0" quotePrefix="0" xfId="1">
      <alignment vertical="top" wrapText="1"/>
    </xf>
    <xf numFmtId="0" fontId="4" fillId="4" borderId="1" applyAlignment="1" pivotButton="0" quotePrefix="0" xfId="0">
      <alignment vertical="top" wrapText="1"/>
    </xf>
    <xf numFmtId="0" fontId="0" fillId="0" borderId="1" pivotButton="0" quotePrefix="0" xfId="0"/>
    <xf numFmtId="0" fontId="0" fillId="0" borderId="0" applyAlignment="1" pivotButton="0" quotePrefix="0" xfId="0">
      <alignment vertical="top" wrapText="1"/>
    </xf>
    <xf numFmtId="0" fontId="5" fillId="5" borderId="0" applyAlignment="1" pivotButton="0" quotePrefix="0" xfId="0">
      <alignment vertical="top" wrapText="1"/>
    </xf>
    <xf numFmtId="0" fontId="7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8" fillId="6" borderId="0" applyAlignment="1" applyProtection="1" pivotButton="0" quotePrefix="0" xfId="0">
      <alignment vertical="top" wrapText="1"/>
      <protection locked="0" hidden="0"/>
    </xf>
    <xf numFmtId="165" fontId="8" fillId="6" borderId="0" applyAlignment="1" applyProtection="1" pivotButton="0" quotePrefix="0" xfId="0">
      <alignment vertical="top" wrapText="1"/>
      <protection locked="0" hidden="0"/>
    </xf>
    <xf numFmtId="1" fontId="8" fillId="6" borderId="0" applyAlignment="1" applyProtection="1" pivotButton="0" quotePrefix="0" xfId="0">
      <alignment vertical="top" wrapText="1"/>
      <protection locked="0" hidden="0"/>
    </xf>
    <xf numFmtId="0" fontId="9" fillId="7" borderId="0" applyAlignment="1" pivotButton="0" quotePrefix="0" xfId="0">
      <alignment vertical="top" wrapText="1"/>
    </xf>
    <xf numFmtId="0" fontId="10" fillId="2" borderId="2" applyAlignment="1" pivotButton="0" quotePrefix="0" xfId="0">
      <alignment vertical="top" wrapText="1"/>
    </xf>
    <xf numFmtId="0" fontId="11" fillId="8" borderId="0" applyAlignment="1" pivotButton="0" quotePrefix="0" xfId="0">
      <alignment vertical="top" wrapText="1"/>
    </xf>
    <xf numFmtId="0" fontId="5" fillId="9" borderId="0" pivotButton="0" quotePrefix="0" xfId="0"/>
    <xf numFmtId="0" fontId="8" fillId="6" borderId="0" applyProtection="1" pivotButton="0" quotePrefix="0" xfId="0">
      <protection locked="0" hidden="0"/>
    </xf>
    <xf numFmtId="165" fontId="8" fillId="6" borderId="0" applyProtection="1" pivotButton="0" quotePrefix="0" xfId="0">
      <protection locked="0" hidden="0"/>
    </xf>
    <xf numFmtId="9" fontId="8" fillId="6" borderId="0" applyProtection="1" pivotButton="0" quotePrefix="0" xfId="0">
      <protection locked="0" hidden="0"/>
    </xf>
    <xf numFmtId="0" fontId="8" fillId="6" borderId="3" applyAlignment="1" applyProtection="1" pivotButton="0" quotePrefix="0" xfId="0">
      <alignment vertical="top" wrapText="1"/>
      <protection locked="0" hidden="0"/>
    </xf>
    <xf numFmtId="0" fontId="0" fillId="0" borderId="4" applyProtection="1" pivotButton="0" quotePrefix="0" xfId="0">
      <protection locked="0" hidden="0"/>
    </xf>
    <xf numFmtId="0" fontId="8" fillId="6" borderId="3" applyProtection="1" pivotButton="0" quotePrefix="0" xfId="0">
      <protection locked="0" hidden="0"/>
    </xf>
    <xf numFmtId="0" fontId="0" fillId="0" borderId="3" applyAlignment="1" pivotButton="0" quotePrefix="0" xfId="0">
      <alignment vertical="top" wrapText="1"/>
    </xf>
    <xf numFmtId="165" fontId="0" fillId="0" borderId="3" applyAlignment="1" pivotButton="0" quotePrefix="0" xfId="0">
      <alignment vertical="top" wrapText="1"/>
    </xf>
    <xf numFmtId="9" fontId="0" fillId="0" borderId="3" applyAlignment="1" pivotButton="0" quotePrefix="0" xfId="0">
      <alignment vertical="top" wrapText="1"/>
    </xf>
  </cellXfs>
  <cellStyles count="2">
    <cellStyle name="Normal" xfId="0" builtinId="0" hidden="0"/>
    <cellStyle name="Hyperlink" xfId="1" builtinId="8" hidden="0"/>
  </cellStyles>
  <dxfs count="4">
    <dxf>
      <font>
        <b val="1"/>
        <color rgb="00991B1B"/>
      </font>
      <fill>
        <patternFill patternType="solid">
          <fgColor rgb="00FEE2E2"/>
        </patternFill>
      </fill>
    </dxf>
    <dxf>
      <font>
        <b val="1"/>
        <color rgb="009A3412"/>
      </font>
      <fill>
        <patternFill patternType="solid">
          <fgColor rgb="00FFEDD5"/>
        </patternFill>
      </fill>
    </dxf>
    <dxf>
      <font>
        <b val="1"/>
        <color rgb="00166534"/>
      </font>
      <fill>
        <patternFill patternType="solid">
          <fgColor rgb="00DCFCE7"/>
        </patternFill>
      </fill>
    </dxf>
    <dxf>
      <font>
        <b val="1"/>
        <color rgb="001F2937"/>
      </font>
      <fill>
        <patternFill patternType="solid">
          <fgColor rgb="00CCFBF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Activity Status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'Lookahead Dashboard'!B11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'Lookahead Dashboard'!$A$12:$A$17</f>
            </numRef>
          </cat>
          <val>
            <numRef>
              <f>'Lookahead Dashboard'!$B$12:$B$17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Activities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Activity Window Mix</a:t>
            </a:r>
          </a:p>
        </rich>
      </tx>
    </title>
    <plotArea>
      <pieChart>
        <varyColors val="1"/>
        <ser>
          <idx val="0"/>
          <order val="0"/>
          <tx>
            <strRef>
              <f>'Lookahead Dashboard'!I11</f>
            </strRef>
          </tx>
          <spPr>
            <a:ln xmlns:a="http://schemas.openxmlformats.org/drawingml/2006/main">
              <a:prstDash val="solid"/>
            </a:ln>
          </spPr>
          <cat>
            <numRef>
              <f>'Lookahead Dashboard'!$H$12:$H$15</f>
            </numRef>
          </cat>
          <val>
            <numRef>
              <f>'Lookahead Dashboard'!$I$12:$I$15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Activities by Window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'Resource Plan'!B6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'Resource Plan'!$A$7:$A$9</f>
            </numRef>
          </cat>
          <val>
            <numRef>
              <f>'Resource Plan'!$B$7:$B$9</f>
            </numRef>
          </val>
        </ser>
        <ser>
          <idx val="1"/>
          <order val="1"/>
          <tx>
            <strRef>
              <f>'Resource Plan'!C6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'Resource Plan'!$A$7:$A$9</f>
            </numRef>
          </cat>
          <val>
            <numRef>
              <f>'Resource Plan'!$C$7:$C$9</f>
            </numRef>
          </val>
        </ser>
        <ser>
          <idx val="2"/>
          <order val="2"/>
          <tx>
            <strRef>
              <f>'Resource Plan'!D6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'Resource Plan'!$A$7:$A$9</f>
            </numRef>
          </cat>
          <val>
            <numRef>
              <f>'Resource Plan'!$D$7:$D$9</f>
            </numRef>
          </val>
        </ser>
        <ser>
          <idx val="3"/>
          <order val="3"/>
          <tx>
            <strRef>
              <f>'Resource Plan'!E6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'Resource Plan'!$A$7:$A$9</f>
            </numRef>
          </cat>
          <val>
            <numRef>
              <f>'Resource Plan'!$E$7:$E$9</f>
            </numRef>
          </val>
        </ser>
        <ser>
          <idx val="4"/>
          <order val="4"/>
          <tx>
            <strRef>
              <f>'Resource Plan'!F6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'Resource Plan'!$A$7:$A$9</f>
            </numRef>
          </cat>
          <val>
            <numRef>
              <f>'Resource Plan'!$F$7:$F$9</f>
            </numRef>
          </val>
        </ser>
        <ser>
          <idx val="5"/>
          <order val="5"/>
          <tx>
            <strRef>
              <f>'Resource Plan'!G6</f>
            </strRef>
          </tx>
          <spPr>
            <a:ln xmlns:a="http://schemas.openxmlformats.org/drawingml/2006/main">
              <a:prstDash val="solid"/>
            </a:ln>
          </spPr>
          <cat>
            <numRef>
              <f>'Resource Plan'!$A$7:$A$9</f>
            </numRef>
          </cat>
          <val>
            <numRef>
              <f>'Resource Plan'!$G$7:$G$9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Window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Count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Gather</author>
  </authors>
  <commentList>
    <comment ref="B6" authorId="0" shapeId="0">
      <text>
        <t>Change this date each reporting week. All 2/4/6 week buckets and overdue flags are calculated against it.</t>
      </text>
    </comment>
    <comment ref="B7" authorId="0" shapeId="0">
      <text>
        <t>Default is six weeks. The formulas classify work into Week 1-2, Week 3-4 and Week 5-6.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_rels/drawing2.xml.rels><Relationships xmlns="http://schemas.openxmlformats.org/package/2006/relationships"><Relationship Type="http://schemas.openxmlformats.org/officeDocument/2006/relationships/chart" Target="/xl/charts/chart3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19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26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gatherinsights.com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hyperlink" Target="https://www.gatherinsights.com/en/book-a-demo" TargetMode="External" Id="rId2"/><Relationship Type="http://schemas.openxmlformats.org/officeDocument/2006/relationships/drawing" Target="/xl/drawings/drawing1.xml" Id="rId3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hyperlink" Target="https://www.gatherinsights.com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https://www.gatherinsights.com" TargetMode="External" Id="rId1"/><Relationship Type="http://schemas.openxmlformats.org/officeDocument/2006/relationships/drawing" Target="/xl/drawings/drawing2.xml" Id="rId2"/></Relationships>
</file>

<file path=xl/worksheets/_rels/sheet6.xml.rels><Relationships xmlns="http://schemas.openxmlformats.org/package/2006/relationships"><Relationship Type="http://schemas.openxmlformats.org/officeDocument/2006/relationships/hyperlink" Target="https://www.gatherinsights.com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https://www.gatherinsights.com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showGridLines="0" zoomScale="9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4" customWidth="1" min="1" max="1"/>
    <col width="17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  <col width="17" customWidth="1" min="11" max="11"/>
    <col width="17" customWidth="1" min="12" max="12"/>
    <col width="17" customWidth="1" min="13" max="13"/>
  </cols>
  <sheetData>
    <row r="1" ht="30" customHeight="1">
      <c r="A1" s="1" t="inlineStr">
        <is>
          <t>2/4/6 Week Lookahead Planner Template</t>
        </is>
      </c>
    </row>
    <row r="2" ht="22" customHeight="1">
      <c r="A2" s="2" t="inlineStr">
        <is>
          <t>Free template by Gather — gatherinsights.com</t>
        </is>
      </c>
    </row>
    <row r="3" ht="18" customHeight="1"/>
    <row r="4" ht="18" customHeight="1">
      <c r="B4" s="3" t="inlineStr">
        <is>
          <t>What this workbook does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</row>
    <row r="5" ht="18" customHeight="1">
      <c r="B5" s="5" t="inlineStr">
        <is>
          <t>Use this template to turn the next six weeks of site activity into a live planning board.</t>
        </is>
      </c>
    </row>
    <row r="6" ht="18" customHeight="1">
      <c r="B6" s="5" t="inlineStr">
        <is>
          <t>Track activities, trades, locations, labour, plant, materials, constraints and owners in one place.</t>
        </is>
      </c>
    </row>
    <row r="7" ht="18" customHeight="1">
      <c r="B7" s="5" t="inlineStr">
        <is>
          <t>The dashboard highlights blocked work, overdue constraints, next-two-week activity and completion risk.</t>
        </is>
      </c>
    </row>
    <row r="8" ht="18" customHeight="1">
      <c r="B8" s="5" t="inlineStr">
        <is>
          <t>Yellow cells are inputs. Grey/white cells are formulas or guidance. No macros are used.</t>
        </is>
      </c>
    </row>
    <row r="9" ht="18" customHeight="1"/>
    <row r="10" ht="18" customHeight="1">
      <c r="B10" s="3" t="inlineStr">
        <is>
          <t>Recommended workflow</t>
        </is>
      </c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</row>
    <row r="11" ht="18" customHeight="1">
      <c r="B11" s="6" t="inlineStr">
        <is>
          <t>1</t>
        </is>
      </c>
      <c r="C11" s="5" t="inlineStr">
        <is>
          <t>Set project details and the report week start date on the Lookahead Dashboard.</t>
        </is>
      </c>
    </row>
    <row r="12" ht="18" customHeight="1">
      <c r="B12" s="6" t="inlineStr">
        <is>
          <t>2</t>
        </is>
      </c>
      <c r="C12" s="5" t="inlineStr">
        <is>
          <t>Enter activities in the Lookahead Planner tab. Use one row per activity or workface.</t>
        </is>
      </c>
    </row>
    <row r="13" ht="18" customHeight="1">
      <c r="B13" s="6" t="inlineStr">
        <is>
          <t>3</t>
        </is>
      </c>
      <c r="C13" s="5" t="inlineStr">
        <is>
          <t>Record constraints, owners and due dates. Anything overdue or unresolved will be flagged.</t>
        </is>
      </c>
    </row>
    <row r="14" ht="18" customHeight="1">
      <c r="B14" s="6" t="inlineStr">
        <is>
          <t>4</t>
        </is>
      </c>
      <c r="C14" s="5" t="inlineStr">
        <is>
          <t>Use the Resource Plan tab to summarise labour, plant and material needs by week.</t>
        </is>
      </c>
    </row>
    <row r="15" ht="18" customHeight="1">
      <c r="B15" s="6" t="inlineStr">
        <is>
          <t>5</t>
        </is>
      </c>
      <c r="C15" s="5" t="inlineStr">
        <is>
          <t>Review the dashboard before the coordination meeting and update status after the meeting.</t>
        </is>
      </c>
    </row>
    <row r="16" ht="18" customHeight="1"/>
    <row r="17" ht="18" customHeight="1"/>
    <row r="18" ht="18" customHeight="1"/>
    <row r="19" ht="18" customHeight="1">
      <c r="B19" s="3" t="inlineStr">
        <is>
          <t>Gather CTA</t>
        </is>
      </c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</row>
    <row r="20" ht="18" customHeight="1">
      <c r="B20" s="2" t="inlineStr">
        <is>
          <t>Want the lookahead built from real site diaries, allocations, photos and constraints instead of yet another Friday spreadsheet chase? Book a demo.</t>
        </is>
      </c>
    </row>
    <row r="21" ht="18" customHeight="1"/>
    <row r="22" ht="18" customHeight="1"/>
  </sheetData>
  <mergeCells count="15">
    <mergeCell ref="B6:M6"/>
    <mergeCell ref="B20:M22"/>
    <mergeCell ref="C13:M13"/>
    <mergeCell ref="B7:M7"/>
    <mergeCell ref="B10:M10"/>
    <mergeCell ref="C12:M12"/>
    <mergeCell ref="B5:M5"/>
    <mergeCell ref="B19:M19"/>
    <mergeCell ref="A2:N2"/>
    <mergeCell ref="C15:M15"/>
    <mergeCell ref="C11:M11"/>
    <mergeCell ref="B8:M8"/>
    <mergeCell ref="C14:M14"/>
    <mergeCell ref="B4:M4"/>
    <mergeCell ref="A1:N1"/>
  </mergeCells>
  <hyperlinks>
    <hyperlink xmlns:r="http://schemas.openxmlformats.org/officeDocument/2006/relationships" ref="A2" r:id="rId1"/>
    <hyperlink xmlns:r="http://schemas.openxmlformats.org/officeDocument/2006/relationships" ref="B20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3" max="3"/>
    <col width="22" customWidth="1" min="5" max="5"/>
    <col width="22" customWidth="1" min="7" max="7"/>
    <col width="22" customWidth="1" min="9" max="9"/>
    <col width="22" customWidth="1" min="11" max="11"/>
  </cols>
  <sheetData>
    <row r="1" ht="30" customHeight="1">
      <c r="A1" s="1" t="inlineStr">
        <is>
          <t>Lookup Lists</t>
        </is>
      </c>
    </row>
    <row r="2" ht="22" customHeight="1">
      <c r="A2" s="2" t="inlineStr">
        <is>
          <t>Free template by Gather — gatherinsights.com</t>
        </is>
      </c>
    </row>
    <row r="3" ht="18" customHeight="1"/>
    <row r="4" ht="18" customHeight="1">
      <c r="A4" s="7" t="inlineStr">
        <is>
          <t>Status</t>
        </is>
      </c>
      <c r="C4" s="7" t="inlineStr">
        <is>
          <t>Priority</t>
        </is>
      </c>
      <c r="E4" s="7" t="inlineStr">
        <is>
          <t>Risk</t>
        </is>
      </c>
      <c r="G4" s="7" t="inlineStr">
        <is>
          <t>Constraint Type</t>
        </is>
      </c>
      <c r="I4" s="7" t="inlineStr">
        <is>
          <t>Trade</t>
        </is>
      </c>
      <c r="K4" s="7" t="inlineStr">
        <is>
          <t>Week Bucket</t>
        </is>
      </c>
    </row>
    <row r="5" ht="18" customHeight="1">
      <c r="A5" s="5" t="inlineStr">
        <is>
          <t>Not Started</t>
        </is>
      </c>
      <c r="C5" s="5" t="inlineStr">
        <is>
          <t>High</t>
        </is>
      </c>
      <c r="E5" s="5" t="inlineStr">
        <is>
          <t>Red</t>
        </is>
      </c>
      <c r="G5" s="5" t="inlineStr">
        <is>
          <t>Design</t>
        </is>
      </c>
      <c r="I5" s="5" t="inlineStr">
        <is>
          <t>Groundworks</t>
        </is>
      </c>
      <c r="K5" s="5" t="inlineStr">
        <is>
          <t>Week 1-2</t>
        </is>
      </c>
    </row>
    <row r="6" ht="18" customHeight="1">
      <c r="A6" s="5" t="inlineStr">
        <is>
          <t>Ready</t>
        </is>
      </c>
      <c r="C6" s="5" t="inlineStr">
        <is>
          <t>Medium</t>
        </is>
      </c>
      <c r="E6" s="5" t="inlineStr">
        <is>
          <t>Amber</t>
        </is>
      </c>
      <c r="G6" s="5" t="inlineStr">
        <is>
          <t>Material</t>
        </is>
      </c>
      <c r="I6" s="5" t="inlineStr">
        <is>
          <t>Concrete</t>
        </is>
      </c>
      <c r="K6" s="5" t="inlineStr">
        <is>
          <t>Week 3-4</t>
        </is>
      </c>
    </row>
    <row r="7" ht="18" customHeight="1">
      <c r="A7" s="5" t="inlineStr">
        <is>
          <t>In Progress</t>
        </is>
      </c>
      <c r="C7" s="5" t="inlineStr">
        <is>
          <t>Low</t>
        </is>
      </c>
      <c r="E7" s="5" t="inlineStr">
        <is>
          <t>Green</t>
        </is>
      </c>
      <c r="G7" s="5" t="inlineStr">
        <is>
          <t>Labour</t>
        </is>
      </c>
      <c r="I7" s="5" t="inlineStr">
        <is>
          <t>Steel</t>
        </is>
      </c>
      <c r="K7" s="5" t="inlineStr">
        <is>
          <t>Week 5-6</t>
        </is>
      </c>
    </row>
    <row r="8" ht="18" customHeight="1">
      <c r="A8" s="5" t="inlineStr">
        <is>
          <t>Blocked</t>
        </is>
      </c>
      <c r="G8" s="5" t="inlineStr">
        <is>
          <t>Plant</t>
        </is>
      </c>
      <c r="I8" s="5" t="inlineStr">
        <is>
          <t>Envelope</t>
        </is>
      </c>
      <c r="K8" s="5" t="inlineStr">
        <is>
          <t>Outside window</t>
        </is>
      </c>
    </row>
    <row r="9" ht="18" customHeight="1">
      <c r="A9" s="5" t="inlineStr">
        <is>
          <t>Complete</t>
        </is>
      </c>
      <c r="G9" s="5" t="inlineStr">
        <is>
          <t>Access</t>
        </is>
      </c>
      <c r="I9" s="5" t="inlineStr">
        <is>
          <t>MEP</t>
        </is>
      </c>
    </row>
    <row r="10" ht="18" customHeight="1">
      <c r="A10" s="5" t="inlineStr">
        <is>
          <t>Deferred</t>
        </is>
      </c>
      <c r="G10" s="5" t="inlineStr">
        <is>
          <t>Permit</t>
        </is>
      </c>
      <c r="I10" s="5" t="inlineStr">
        <is>
          <t>Drylining</t>
        </is>
      </c>
    </row>
    <row r="11" ht="18" customHeight="1">
      <c r="G11" s="5" t="inlineStr">
        <is>
          <t>Client decision</t>
        </is>
      </c>
      <c r="I11" s="5" t="inlineStr">
        <is>
          <t>Finishes</t>
        </is>
      </c>
    </row>
    <row r="12" ht="18" customHeight="1">
      <c r="G12" s="5" t="inlineStr">
        <is>
          <t>Weather</t>
        </is>
      </c>
      <c r="I12" s="5" t="inlineStr">
        <is>
          <t>Fit-out</t>
        </is>
      </c>
    </row>
    <row r="13" ht="18" customHeight="1">
      <c r="G13" s="5" t="inlineStr">
        <is>
          <t>Safety</t>
        </is>
      </c>
      <c r="I13" s="5" t="inlineStr">
        <is>
          <t>External works</t>
        </is>
      </c>
    </row>
    <row r="14" ht="18" customHeight="1">
      <c r="G14" s="5" t="inlineStr">
        <is>
          <t>Other</t>
        </is>
      </c>
      <c r="I14" s="5" t="inlineStr">
        <is>
          <t>General</t>
        </is>
      </c>
    </row>
  </sheetData>
  <mergeCells count="2">
    <mergeCell ref="A2:N2"/>
    <mergeCell ref="A1:N1"/>
  </mergeCells>
  <hyperlinks>
    <hyperlink xmlns:r="http://schemas.openxmlformats.org/officeDocument/2006/relationships" ref="A2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3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5" customWidth="1" min="10" max="10"/>
    <col width="15" customWidth="1" min="11" max="11"/>
    <col width="15" customWidth="1" min="12" max="12"/>
    <col width="15" customWidth="1" min="13" max="13"/>
    <col width="15" customWidth="1" min="14" max="14"/>
  </cols>
  <sheetData>
    <row r="1" ht="30" customHeight="1">
      <c r="A1" s="1" t="inlineStr">
        <is>
          <t>Lookahead Dashboard</t>
        </is>
      </c>
    </row>
    <row r="2" ht="22" customHeight="1">
      <c r="A2" s="2" t="inlineStr">
        <is>
          <t>Free template by Gather — gatherinsights.com</t>
        </is>
      </c>
    </row>
    <row r="3" ht="18" customHeight="1"/>
    <row r="4" ht="18" customHeight="1">
      <c r="A4" s="3" t="inlineStr">
        <is>
          <t>Project controls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</row>
    <row r="5" ht="18" customHeight="1">
      <c r="A5" s="8" t="inlineStr">
        <is>
          <t>Project name</t>
        </is>
      </c>
      <c r="B5" s="9" t="inlineStr">
        <is>
          <t>Example: Riverside Block A</t>
        </is>
      </c>
      <c r="D5" s="3" t="inlineStr">
        <is>
          <t>Dashboard KPIs</t>
        </is>
      </c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 ht="18" customHeight="1">
      <c r="A6" s="8" t="inlineStr">
        <is>
          <t>Report week start</t>
        </is>
      </c>
      <c r="B6" s="10" t="n">
        <v>46230</v>
      </c>
      <c r="D6" s="8" t="inlineStr">
        <is>
          <t>Total activities</t>
        </is>
      </c>
      <c r="F6" s="8" t="inlineStr">
        <is>
          <t>Next 2 weeks</t>
        </is>
      </c>
      <c r="H6" s="8" t="inlineStr">
        <is>
          <t>Blocked activities</t>
        </is>
      </c>
      <c r="J6" s="8" t="inlineStr">
        <is>
          <t>Overdue constraints</t>
        </is>
      </c>
      <c r="L6" s="8" t="inlineStr">
        <is>
          <t>High priority open</t>
        </is>
      </c>
    </row>
    <row r="7" ht="18" customHeight="1">
      <c r="A7" s="8" t="inlineStr">
        <is>
          <t>Planning window weeks</t>
        </is>
      </c>
      <c r="B7" s="11" t="n">
        <v>6</v>
      </c>
      <c r="D7" s="12">
        <f>COUNTA('Lookahead Planner'!$A$9:$A$108)</f>
        <v/>
      </c>
      <c r="F7" s="12">
        <f>COUNTIF('Lookahead Planner'!$T$9:$T$108,"Week 1-2")</f>
        <v/>
      </c>
      <c r="H7" s="12">
        <f>COUNTIF('Lookahead Planner'!$P$9:$P$108,"Blocked")</f>
        <v/>
      </c>
      <c r="J7" s="12">
        <f>COUNTIF('Lookahead Planner'!$R$9:$R$108,"Overdue")</f>
        <v/>
      </c>
      <c r="L7" s="12">
        <f>COUNTIFS('Lookahead Planner'!$S$9:$S$108,"High",'Lookahead Planner'!$P$9:$P$108,"&lt;&gt;Complete")</f>
        <v/>
      </c>
    </row>
    <row r="8" ht="18" customHeight="1">
      <c r="A8" s="8" t="inlineStr">
        <is>
          <t>Prepared by</t>
        </is>
      </c>
      <c r="B8" s="9" t="inlineStr">
        <is>
          <t>Site / planning team</t>
        </is>
      </c>
    </row>
    <row r="9" ht="18" customHeight="1">
      <c r="A9" s="8" t="inlineStr">
        <is>
          <t>Revision</t>
        </is>
      </c>
      <c r="B9" s="9" t="inlineStr">
        <is>
          <t>Rev 01</t>
        </is>
      </c>
    </row>
    <row r="10" ht="18" customHeight="1">
      <c r="A10" s="3" t="inlineStr">
        <is>
          <t>Activity status summary</t>
        </is>
      </c>
      <c r="B10" s="4" t="n"/>
      <c r="C10" s="4" t="n"/>
      <c r="D10" s="4" t="n"/>
      <c r="E10" s="4" t="n"/>
      <c r="F10" s="4" t="n"/>
      <c r="H10" s="3" t="inlineStr">
        <is>
          <t>Work by lookahead window</t>
        </is>
      </c>
      <c r="I10" s="4" t="n"/>
      <c r="J10" s="4" t="n"/>
      <c r="K10" s="4" t="n"/>
      <c r="L10" s="4" t="n"/>
      <c r="M10" s="4" t="n"/>
      <c r="N10" s="4" t="n"/>
    </row>
    <row r="11" ht="38" customHeight="1">
      <c r="A11" s="13" t="inlineStr">
        <is>
          <t>Status</t>
        </is>
      </c>
      <c r="B11" s="13" t="inlineStr">
        <is>
          <t>Count</t>
        </is>
      </c>
      <c r="H11" s="13" t="inlineStr">
        <is>
          <t>Window</t>
        </is>
      </c>
      <c r="I11" s="13" t="inlineStr">
        <is>
          <t>Activities</t>
        </is>
      </c>
    </row>
    <row r="12" ht="18" customHeight="1">
      <c r="A12" s="5" t="inlineStr">
        <is>
          <t>Not Started</t>
        </is>
      </c>
      <c r="B12" s="14">
        <f>COUNTIF('Lookahead Planner'!$P$9:$P$108,A12)</f>
        <v/>
      </c>
      <c r="H12" s="5" t="inlineStr">
        <is>
          <t>Week 1-2</t>
        </is>
      </c>
      <c r="I12" s="14">
        <f>COUNTIF('Lookahead Planner'!$T$9:$T$108,H12)</f>
        <v/>
      </c>
    </row>
    <row r="13" ht="18" customHeight="1">
      <c r="A13" s="5" t="inlineStr">
        <is>
          <t>Ready</t>
        </is>
      </c>
      <c r="B13" s="14">
        <f>COUNTIF('Lookahead Planner'!$P$9:$P$108,A13)</f>
        <v/>
      </c>
      <c r="H13" s="5" t="inlineStr">
        <is>
          <t>Week 3-4</t>
        </is>
      </c>
      <c r="I13" s="14">
        <f>COUNTIF('Lookahead Planner'!$T$9:$T$108,H13)</f>
        <v/>
      </c>
    </row>
    <row r="14" ht="18" customHeight="1">
      <c r="A14" s="5" t="inlineStr">
        <is>
          <t>In Progress</t>
        </is>
      </c>
      <c r="B14" s="14">
        <f>COUNTIF('Lookahead Planner'!$P$9:$P$108,A14)</f>
        <v/>
      </c>
      <c r="H14" s="5" t="inlineStr">
        <is>
          <t>Week 5-6</t>
        </is>
      </c>
      <c r="I14" s="14">
        <f>COUNTIF('Lookahead Planner'!$T$9:$T$108,H14)</f>
        <v/>
      </c>
    </row>
    <row r="15" ht="18" customHeight="1">
      <c r="A15" s="5" t="inlineStr">
        <is>
          <t>Blocked</t>
        </is>
      </c>
      <c r="B15" s="14">
        <f>COUNTIF('Lookahead Planner'!$P$9:$P$108,A15)</f>
        <v/>
      </c>
      <c r="H15" s="5" t="inlineStr">
        <is>
          <t>Outside window</t>
        </is>
      </c>
      <c r="I15" s="14">
        <f>COUNTIF('Lookahead Planner'!$T$9:$T$108,H15)</f>
        <v/>
      </c>
    </row>
    <row r="16" ht="18" customHeight="1">
      <c r="A16" s="5" t="inlineStr">
        <is>
          <t>Complete</t>
        </is>
      </c>
      <c r="B16" s="14">
        <f>COUNTIF('Lookahead Planner'!$P$9:$P$108,A16)</f>
        <v/>
      </c>
    </row>
    <row r="17" ht="18" customHeight="1">
      <c r="A17" s="5" t="inlineStr">
        <is>
          <t>Deferred</t>
        </is>
      </c>
      <c r="B17" s="14">
        <f>COUNTIF('Lookahead Planner'!$P$9:$P$108,A17)</f>
        <v/>
      </c>
    </row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>
      <c r="A34" s="2" t="inlineStr">
        <is>
          <t>Free template by Gather — gatherinsights.com | Want lookaheads built from live site diaries, allocations and constraints? Book a demo: https://www.gatherinsights.com/en/book-a-demo</t>
        </is>
      </c>
    </row>
    <row r="35" ht="18" customHeight="1"/>
    <row r="36" ht="18" customHeight="1"/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7">
    <mergeCell ref="D6:E6"/>
    <mergeCell ref="A10:F10"/>
    <mergeCell ref="D7:E7"/>
    <mergeCell ref="H6:I6"/>
    <mergeCell ref="L6:M6"/>
    <mergeCell ref="A4:N4"/>
    <mergeCell ref="J6:K6"/>
    <mergeCell ref="H7:I7"/>
    <mergeCell ref="L7:M7"/>
    <mergeCell ref="A2:N2"/>
    <mergeCell ref="J7:K7"/>
    <mergeCell ref="A34:N36"/>
    <mergeCell ref="D5:N5"/>
    <mergeCell ref="F6:G6"/>
    <mergeCell ref="H10:N10"/>
    <mergeCell ref="F7:G7"/>
    <mergeCell ref="A1:N1"/>
  </mergeCells>
  <hyperlinks>
    <hyperlink xmlns:r="http://schemas.openxmlformats.org/officeDocument/2006/relationships" ref="A2" r:id="rId1"/>
    <hyperlink xmlns:r="http://schemas.openxmlformats.org/officeDocument/2006/relationships" ref="A34" r:id="rId2"/>
  </hyperlinks>
  <pageMargins left="0.75" right="0.75" top="1" bottom="1" header="0.5" footer="0.5"/>
  <drawing xmlns:r="http://schemas.openxmlformats.org/officeDocument/2006/relationships" r:id="rId3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108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8" customWidth="1" min="3" max="3"/>
    <col width="16" customWidth="1" min="4" max="4"/>
    <col width="20" customWidth="1" min="5" max="5"/>
    <col width="13" customWidth="1" min="6" max="6"/>
    <col width="13" customWidth="1" min="7" max="7"/>
    <col width="10" customWidth="1" min="8" max="8"/>
    <col width="12" customWidth="1" min="9" max="9"/>
    <col width="18" customWidth="1" min="10" max="10"/>
    <col width="22" customWidth="1" min="11" max="11"/>
    <col width="18" customWidth="1" min="12" max="12"/>
    <col width="20" customWidth="1" min="13" max="13"/>
    <col width="13" customWidth="1" min="14" max="14"/>
    <col width="15" customWidth="1" min="15" max="15"/>
    <col width="13" customWidth="1" min="16" max="16"/>
    <col width="12" customWidth="1" min="17" max="17"/>
    <col width="13" customWidth="1" min="18" max="18"/>
    <col width="10" customWidth="1" min="19" max="19"/>
    <col width="15" customWidth="1" min="20" max="20"/>
    <col width="28" customWidth="1" min="21" max="21"/>
  </cols>
  <sheetData>
    <row r="1" ht="30" customHeight="1">
      <c r="A1" s="1" t="inlineStr">
        <is>
          <t>2/4/6 Week Lookahead Planner</t>
        </is>
      </c>
    </row>
    <row r="2" ht="22" customHeight="1">
      <c r="A2" s="2" t="inlineStr">
        <is>
          <t>Free template by Gather — gatherinsights.com</t>
        </is>
      </c>
    </row>
    <row r="3" ht="18" customHeight="1"/>
    <row r="4" ht="18" customHeight="1">
      <c r="A4" s="3" t="inlineStr">
        <is>
          <t>Instructions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</row>
    <row r="5" ht="18" customHeight="1">
      <c r="A5" s="5" t="inlineStr">
        <is>
          <t>Enter one activity per row. Yellow cells are inputs. The sheet calculates duration, week bucket, days to start and constraint flags automatically.</t>
        </is>
      </c>
    </row>
    <row r="6" ht="18" customHeight="1"/>
    <row r="7" ht="18" customHeight="1">
      <c r="A7" s="15" t="inlineStr">
        <is>
          <t>Inputs are yellow. Formula columns are protected.</t>
        </is>
      </c>
    </row>
    <row r="8" ht="38" customHeight="1">
      <c r="A8" s="13" t="inlineStr">
        <is>
          <t>Activity ID</t>
        </is>
      </c>
      <c r="B8" s="13" t="inlineStr">
        <is>
          <t>WBS / Area</t>
        </is>
      </c>
      <c r="C8" s="13" t="inlineStr">
        <is>
          <t>Activity</t>
        </is>
      </c>
      <c r="D8" s="13" t="inlineStr">
        <is>
          <t>Location</t>
        </is>
      </c>
      <c r="E8" s="13" t="inlineStr">
        <is>
          <t>Trade / Subcontractor</t>
        </is>
      </c>
      <c r="F8" s="13" t="inlineStr">
        <is>
          <t>Planned Start</t>
        </is>
      </c>
      <c r="G8" s="13" t="inlineStr">
        <is>
          <t>Planned Finish</t>
        </is>
      </c>
      <c r="H8" s="13" t="inlineStr">
        <is>
          <t>Duration days</t>
        </is>
      </c>
      <c r="I8" s="13" t="inlineStr">
        <is>
          <t>Labour needed</t>
        </is>
      </c>
      <c r="J8" s="13" t="inlineStr">
        <is>
          <t>Plant needed</t>
        </is>
      </c>
      <c r="K8" s="13" t="inlineStr">
        <is>
          <t>Materials needed</t>
        </is>
      </c>
      <c r="L8" s="13" t="inlineStr">
        <is>
          <t>Constraint type</t>
        </is>
      </c>
      <c r="M8" s="13" t="inlineStr">
        <is>
          <t>Constraint description</t>
        </is>
      </c>
      <c r="N8" s="13" t="inlineStr">
        <is>
          <t>Constraint owner</t>
        </is>
      </c>
      <c r="O8" s="13" t="inlineStr">
        <is>
          <t>Constraint due</t>
        </is>
      </c>
      <c r="P8" s="13" t="inlineStr">
        <is>
          <t>Status</t>
        </is>
      </c>
      <c r="Q8" s="13" t="inlineStr">
        <is>
          <t>% Complete</t>
        </is>
      </c>
      <c r="R8" s="13" t="inlineStr">
        <is>
          <t>Constraint flag</t>
        </is>
      </c>
      <c r="S8" s="13" t="inlineStr">
        <is>
          <t>Priority</t>
        </is>
      </c>
      <c r="T8" s="13" t="inlineStr">
        <is>
          <t>Week bucket</t>
        </is>
      </c>
      <c r="U8" s="13" t="inlineStr">
        <is>
          <t>Notes</t>
        </is>
      </c>
    </row>
    <row r="9" ht="18" customHeight="1">
      <c r="A9" s="16" t="n"/>
      <c r="B9" s="16" t="n"/>
      <c r="C9" s="16" t="n"/>
      <c r="D9" s="16" t="n"/>
      <c r="E9" s="16" t="n"/>
      <c r="F9" s="17" t="n"/>
      <c r="G9" s="17" t="n"/>
      <c r="H9" s="14">
        <f>IF(OR(F9="",G9=""),"",G9-F9+1)</f>
        <v/>
      </c>
      <c r="I9" s="16" t="n"/>
      <c r="J9" s="16" t="n"/>
      <c r="K9" s="16" t="n"/>
      <c r="L9" s="16" t="n"/>
      <c r="M9" s="16" t="n"/>
      <c r="N9" s="16" t="n"/>
      <c r="O9" s="17" t="n"/>
      <c r="P9" s="16" t="n"/>
      <c r="Q9" s="18" t="n"/>
      <c r="R9" s="14">
        <f>IF(AND(M9&lt;&gt;"",O9&lt;'Lookahead Dashboard'!$B$6,P9&lt;&gt;"Complete"),"Overdue",IF(AND(M9&lt;&gt;"",P9&lt;&gt;"Complete"),"Open",IF(P9="Blocked","Blocked",IF(P9="Complete","Closed",""))))</f>
        <v/>
      </c>
      <c r="S9" s="16" t="n"/>
      <c r="T9" s="14">
        <f>IF(F9="","",IF(F9&lt;'Lookahead Dashboard'!$B$6,"Outside window",IF(F9&lt;='Lookahead Dashboard'!$B$6+13,"Week 1-2",IF(F9&lt;='Lookahead Dashboard'!$B$6+27,"Week 3-4",IF(F9&lt;='Lookahead Dashboard'!$B$6+41,"Week 5-6","Outside window")))))</f>
        <v/>
      </c>
      <c r="U9" s="16" t="n"/>
    </row>
    <row r="10" ht="18" customHeight="1">
      <c r="A10" s="16" t="n"/>
      <c r="B10" s="16" t="n"/>
      <c r="C10" s="16" t="n"/>
      <c r="D10" s="16" t="n"/>
      <c r="E10" s="16" t="n"/>
      <c r="F10" s="17" t="n"/>
      <c r="G10" s="17" t="n"/>
      <c r="H10" s="14">
        <f>IF(OR(F10="",G10=""),"",G10-F10+1)</f>
        <v/>
      </c>
      <c r="I10" s="16" t="n"/>
      <c r="J10" s="16" t="n"/>
      <c r="K10" s="16" t="n"/>
      <c r="L10" s="16" t="n"/>
      <c r="M10" s="16" t="n"/>
      <c r="N10" s="16" t="n"/>
      <c r="O10" s="17" t="n"/>
      <c r="P10" s="16" t="n"/>
      <c r="Q10" s="18" t="n"/>
      <c r="R10" s="14">
        <f>IF(AND(M10&lt;&gt;"",O10&lt;'Lookahead Dashboard'!$B$6,P10&lt;&gt;"Complete"),"Overdue",IF(AND(M10&lt;&gt;"",P10&lt;&gt;"Complete"),"Open",IF(P10="Blocked","Blocked",IF(P10="Complete","Closed",""))))</f>
        <v/>
      </c>
      <c r="S10" s="16" t="n"/>
      <c r="T10" s="14">
        <f>IF(F10="","",IF(F10&lt;'Lookahead Dashboard'!$B$6,"Outside window",IF(F10&lt;='Lookahead Dashboard'!$B$6+13,"Week 1-2",IF(F10&lt;='Lookahead Dashboard'!$B$6+27,"Week 3-4",IF(F10&lt;='Lookahead Dashboard'!$B$6+41,"Week 5-6","Outside window")))))</f>
        <v/>
      </c>
      <c r="U10" s="16" t="n"/>
    </row>
    <row r="11" ht="18" customHeight="1">
      <c r="A11" s="16" t="n"/>
      <c r="B11" s="16" t="n"/>
      <c r="C11" s="16" t="n"/>
      <c r="D11" s="16" t="n"/>
      <c r="E11" s="16" t="n"/>
      <c r="F11" s="17" t="n"/>
      <c r="G11" s="17" t="n"/>
      <c r="H11" s="14">
        <f>IF(OR(F11="",G11=""),"",G11-F11+1)</f>
        <v/>
      </c>
      <c r="I11" s="16" t="n"/>
      <c r="J11" s="16" t="n"/>
      <c r="K11" s="16" t="n"/>
      <c r="L11" s="16" t="n"/>
      <c r="M11" s="16" t="n"/>
      <c r="N11" s="16" t="n"/>
      <c r="O11" s="17" t="n"/>
      <c r="P11" s="16" t="n"/>
      <c r="Q11" s="18" t="n"/>
      <c r="R11" s="14">
        <f>IF(AND(M11&lt;&gt;"",O11&lt;'Lookahead Dashboard'!$B$6,P11&lt;&gt;"Complete"),"Overdue",IF(AND(M11&lt;&gt;"",P11&lt;&gt;"Complete"),"Open",IF(P11="Blocked","Blocked",IF(P11="Complete","Closed",""))))</f>
        <v/>
      </c>
      <c r="S11" s="16" t="n"/>
      <c r="T11" s="14">
        <f>IF(F11="","",IF(F11&lt;'Lookahead Dashboard'!$B$6,"Outside window",IF(F11&lt;='Lookahead Dashboard'!$B$6+13,"Week 1-2",IF(F11&lt;='Lookahead Dashboard'!$B$6+27,"Week 3-4",IF(F11&lt;='Lookahead Dashboard'!$B$6+41,"Week 5-6","Outside window")))))</f>
        <v/>
      </c>
      <c r="U11" s="16" t="n"/>
    </row>
    <row r="12" ht="18" customHeight="1">
      <c r="A12" s="16" t="n"/>
      <c r="B12" s="16" t="n"/>
      <c r="C12" s="16" t="n"/>
      <c r="D12" s="16" t="n"/>
      <c r="E12" s="16" t="n"/>
      <c r="F12" s="17" t="n"/>
      <c r="G12" s="17" t="n"/>
      <c r="H12" s="14">
        <f>IF(OR(F12="",G12=""),"",G12-F12+1)</f>
        <v/>
      </c>
      <c r="I12" s="16" t="n"/>
      <c r="J12" s="16" t="n"/>
      <c r="K12" s="16" t="n"/>
      <c r="L12" s="16" t="n"/>
      <c r="M12" s="16" t="n"/>
      <c r="N12" s="16" t="n"/>
      <c r="O12" s="17" t="n"/>
      <c r="P12" s="16" t="n"/>
      <c r="Q12" s="18" t="n"/>
      <c r="R12" s="14">
        <f>IF(AND(M12&lt;&gt;"",O12&lt;'Lookahead Dashboard'!$B$6,P12&lt;&gt;"Complete"),"Overdue",IF(AND(M12&lt;&gt;"",P12&lt;&gt;"Complete"),"Open",IF(P12="Blocked","Blocked",IF(P12="Complete","Closed",""))))</f>
        <v/>
      </c>
      <c r="S12" s="16" t="n"/>
      <c r="T12" s="14">
        <f>IF(F12="","",IF(F12&lt;'Lookahead Dashboard'!$B$6,"Outside window",IF(F12&lt;='Lookahead Dashboard'!$B$6+13,"Week 1-2",IF(F12&lt;='Lookahead Dashboard'!$B$6+27,"Week 3-4",IF(F12&lt;='Lookahead Dashboard'!$B$6+41,"Week 5-6","Outside window")))))</f>
        <v/>
      </c>
      <c r="U12" s="16" t="n"/>
    </row>
    <row r="13" ht="18" customHeight="1">
      <c r="A13" s="16" t="n"/>
      <c r="B13" s="16" t="n"/>
      <c r="C13" s="16" t="n"/>
      <c r="D13" s="16" t="n"/>
      <c r="E13" s="16" t="n"/>
      <c r="F13" s="17" t="n"/>
      <c r="G13" s="17" t="n"/>
      <c r="H13" s="14">
        <f>IF(OR(F13="",G13=""),"",G13-F13+1)</f>
        <v/>
      </c>
      <c r="I13" s="16" t="n"/>
      <c r="J13" s="16" t="n"/>
      <c r="K13" s="16" t="n"/>
      <c r="L13" s="16" t="n"/>
      <c r="M13" s="16" t="n"/>
      <c r="N13" s="16" t="n"/>
      <c r="O13" s="17" t="n"/>
      <c r="P13" s="16" t="n"/>
      <c r="Q13" s="18" t="n"/>
      <c r="R13" s="14">
        <f>IF(AND(M13&lt;&gt;"",O13&lt;'Lookahead Dashboard'!$B$6,P13&lt;&gt;"Complete"),"Overdue",IF(AND(M13&lt;&gt;"",P13&lt;&gt;"Complete"),"Open",IF(P13="Blocked","Blocked",IF(P13="Complete","Closed",""))))</f>
        <v/>
      </c>
      <c r="S13" s="16" t="n"/>
      <c r="T13" s="14">
        <f>IF(F13="","",IF(F13&lt;'Lookahead Dashboard'!$B$6,"Outside window",IF(F13&lt;='Lookahead Dashboard'!$B$6+13,"Week 1-2",IF(F13&lt;='Lookahead Dashboard'!$B$6+27,"Week 3-4",IF(F13&lt;='Lookahead Dashboard'!$B$6+41,"Week 5-6","Outside window")))))</f>
        <v/>
      </c>
      <c r="U13" s="16" t="n"/>
    </row>
    <row r="14" ht="18" customHeight="1">
      <c r="A14" s="16" t="n"/>
      <c r="B14" s="16" t="n"/>
      <c r="C14" s="16" t="n"/>
      <c r="D14" s="16" t="n"/>
      <c r="E14" s="16" t="n"/>
      <c r="F14" s="17" t="n"/>
      <c r="G14" s="17" t="n"/>
      <c r="H14" s="14">
        <f>IF(OR(F14="",G14=""),"",G14-F14+1)</f>
        <v/>
      </c>
      <c r="I14" s="16" t="n"/>
      <c r="J14" s="16" t="n"/>
      <c r="K14" s="16" t="n"/>
      <c r="L14" s="16" t="n"/>
      <c r="M14" s="16" t="n"/>
      <c r="N14" s="16" t="n"/>
      <c r="O14" s="17" t="n"/>
      <c r="P14" s="16" t="n"/>
      <c r="Q14" s="18" t="n"/>
      <c r="R14" s="14">
        <f>IF(AND(M14&lt;&gt;"",O14&lt;'Lookahead Dashboard'!$B$6,P14&lt;&gt;"Complete"),"Overdue",IF(AND(M14&lt;&gt;"",P14&lt;&gt;"Complete"),"Open",IF(P14="Blocked","Blocked",IF(P14="Complete","Closed",""))))</f>
        <v/>
      </c>
      <c r="S14" s="16" t="n"/>
      <c r="T14" s="14">
        <f>IF(F14="","",IF(F14&lt;'Lookahead Dashboard'!$B$6,"Outside window",IF(F14&lt;='Lookahead Dashboard'!$B$6+13,"Week 1-2",IF(F14&lt;='Lookahead Dashboard'!$B$6+27,"Week 3-4",IF(F14&lt;='Lookahead Dashboard'!$B$6+41,"Week 5-6","Outside window")))))</f>
        <v/>
      </c>
      <c r="U14" s="16" t="n"/>
    </row>
    <row r="15" ht="18" customHeight="1">
      <c r="A15" s="16" t="n"/>
      <c r="B15" s="16" t="n"/>
      <c r="C15" s="16" t="n"/>
      <c r="D15" s="16" t="n"/>
      <c r="E15" s="16" t="n"/>
      <c r="F15" s="17" t="n"/>
      <c r="G15" s="17" t="n"/>
      <c r="H15" s="14">
        <f>IF(OR(F15="",G15=""),"",G15-F15+1)</f>
        <v/>
      </c>
      <c r="I15" s="16" t="n"/>
      <c r="J15" s="16" t="n"/>
      <c r="K15" s="16" t="n"/>
      <c r="L15" s="16" t="n"/>
      <c r="M15" s="16" t="n"/>
      <c r="N15" s="16" t="n"/>
      <c r="O15" s="17" t="n"/>
      <c r="P15" s="16" t="n"/>
      <c r="Q15" s="18" t="n"/>
      <c r="R15" s="14">
        <f>IF(AND(M15&lt;&gt;"",O15&lt;'Lookahead Dashboard'!$B$6,P15&lt;&gt;"Complete"),"Overdue",IF(AND(M15&lt;&gt;"",P15&lt;&gt;"Complete"),"Open",IF(P15="Blocked","Blocked",IF(P15="Complete","Closed",""))))</f>
        <v/>
      </c>
      <c r="S15" s="16" t="n"/>
      <c r="T15" s="14">
        <f>IF(F15="","",IF(F15&lt;'Lookahead Dashboard'!$B$6,"Outside window",IF(F15&lt;='Lookahead Dashboard'!$B$6+13,"Week 1-2",IF(F15&lt;='Lookahead Dashboard'!$B$6+27,"Week 3-4",IF(F15&lt;='Lookahead Dashboard'!$B$6+41,"Week 5-6","Outside window")))))</f>
        <v/>
      </c>
      <c r="U15" s="16" t="n"/>
    </row>
    <row r="16" ht="18" customHeight="1">
      <c r="A16" s="16" t="n"/>
      <c r="B16" s="16" t="n"/>
      <c r="C16" s="16" t="n"/>
      <c r="D16" s="16" t="n"/>
      <c r="E16" s="16" t="n"/>
      <c r="F16" s="17" t="n"/>
      <c r="G16" s="17" t="n"/>
      <c r="H16" s="14">
        <f>IF(OR(F16="",G16=""),"",G16-F16+1)</f>
        <v/>
      </c>
      <c r="I16" s="16" t="n"/>
      <c r="J16" s="16" t="n"/>
      <c r="K16" s="16" t="n"/>
      <c r="L16" s="16" t="n"/>
      <c r="M16" s="16" t="n"/>
      <c r="N16" s="16" t="n"/>
      <c r="O16" s="17" t="n"/>
      <c r="P16" s="16" t="n"/>
      <c r="Q16" s="18" t="n"/>
      <c r="R16" s="14">
        <f>IF(AND(M16&lt;&gt;"",O16&lt;'Lookahead Dashboard'!$B$6,P16&lt;&gt;"Complete"),"Overdue",IF(AND(M16&lt;&gt;"",P16&lt;&gt;"Complete"),"Open",IF(P16="Blocked","Blocked",IF(P16="Complete","Closed",""))))</f>
        <v/>
      </c>
      <c r="S16" s="16" t="n"/>
      <c r="T16" s="14">
        <f>IF(F16="","",IF(F16&lt;'Lookahead Dashboard'!$B$6,"Outside window",IF(F16&lt;='Lookahead Dashboard'!$B$6+13,"Week 1-2",IF(F16&lt;='Lookahead Dashboard'!$B$6+27,"Week 3-4",IF(F16&lt;='Lookahead Dashboard'!$B$6+41,"Week 5-6","Outside window")))))</f>
        <v/>
      </c>
      <c r="U16" s="16" t="n"/>
    </row>
    <row r="17" ht="18" customHeight="1">
      <c r="A17" s="16" t="n"/>
      <c r="B17" s="16" t="n"/>
      <c r="C17" s="16" t="n"/>
      <c r="D17" s="16" t="n"/>
      <c r="E17" s="16" t="n"/>
      <c r="F17" s="17" t="n"/>
      <c r="G17" s="17" t="n"/>
      <c r="H17" s="14">
        <f>IF(OR(F17="",G17=""),"",G17-F17+1)</f>
        <v/>
      </c>
      <c r="I17" s="16" t="n"/>
      <c r="J17" s="16" t="n"/>
      <c r="K17" s="16" t="n"/>
      <c r="L17" s="16" t="n"/>
      <c r="M17" s="16" t="n"/>
      <c r="N17" s="16" t="n"/>
      <c r="O17" s="17" t="n"/>
      <c r="P17" s="16" t="n"/>
      <c r="Q17" s="18" t="n"/>
      <c r="R17" s="14">
        <f>IF(AND(M17&lt;&gt;"",O17&lt;'Lookahead Dashboard'!$B$6,P17&lt;&gt;"Complete"),"Overdue",IF(AND(M17&lt;&gt;"",P17&lt;&gt;"Complete"),"Open",IF(P17="Blocked","Blocked",IF(P17="Complete","Closed",""))))</f>
        <v/>
      </c>
      <c r="S17" s="16" t="n"/>
      <c r="T17" s="14">
        <f>IF(F17="","",IF(F17&lt;'Lookahead Dashboard'!$B$6,"Outside window",IF(F17&lt;='Lookahead Dashboard'!$B$6+13,"Week 1-2",IF(F17&lt;='Lookahead Dashboard'!$B$6+27,"Week 3-4",IF(F17&lt;='Lookahead Dashboard'!$B$6+41,"Week 5-6","Outside window")))))</f>
        <v/>
      </c>
      <c r="U17" s="16" t="n"/>
    </row>
    <row r="18" ht="18" customHeight="1">
      <c r="A18" s="16" t="n"/>
      <c r="B18" s="16" t="n"/>
      <c r="C18" s="16" t="n"/>
      <c r="D18" s="16" t="n"/>
      <c r="E18" s="16" t="n"/>
      <c r="F18" s="17" t="n"/>
      <c r="G18" s="17" t="n"/>
      <c r="H18" s="14">
        <f>IF(OR(F18="",G18=""),"",G18-F18+1)</f>
        <v/>
      </c>
      <c r="I18" s="16" t="n"/>
      <c r="J18" s="16" t="n"/>
      <c r="K18" s="16" t="n"/>
      <c r="L18" s="16" t="n"/>
      <c r="M18" s="16" t="n"/>
      <c r="N18" s="16" t="n"/>
      <c r="O18" s="17" t="n"/>
      <c r="P18" s="16" t="n"/>
      <c r="Q18" s="18" t="n"/>
      <c r="R18" s="14">
        <f>IF(AND(M18&lt;&gt;"",O18&lt;'Lookahead Dashboard'!$B$6,P18&lt;&gt;"Complete"),"Overdue",IF(AND(M18&lt;&gt;"",P18&lt;&gt;"Complete"),"Open",IF(P18="Blocked","Blocked",IF(P18="Complete","Closed",""))))</f>
        <v/>
      </c>
      <c r="S18" s="16" t="n"/>
      <c r="T18" s="14">
        <f>IF(F18="","",IF(F18&lt;'Lookahead Dashboard'!$B$6,"Outside window",IF(F18&lt;='Lookahead Dashboard'!$B$6+13,"Week 1-2",IF(F18&lt;='Lookahead Dashboard'!$B$6+27,"Week 3-4",IF(F18&lt;='Lookahead Dashboard'!$B$6+41,"Week 5-6","Outside window")))))</f>
        <v/>
      </c>
      <c r="U18" s="16" t="n"/>
    </row>
    <row r="19" ht="18" customHeight="1">
      <c r="A19" s="16" t="n"/>
      <c r="B19" s="16" t="n"/>
      <c r="C19" s="16" t="n"/>
      <c r="D19" s="16" t="n"/>
      <c r="E19" s="16" t="n"/>
      <c r="F19" s="17" t="n"/>
      <c r="G19" s="17" t="n"/>
      <c r="H19" s="14">
        <f>IF(OR(F19="",G19=""),"",G19-F19+1)</f>
        <v/>
      </c>
      <c r="I19" s="16" t="n"/>
      <c r="J19" s="16" t="n"/>
      <c r="K19" s="16" t="n"/>
      <c r="L19" s="16" t="n"/>
      <c r="M19" s="16" t="n"/>
      <c r="N19" s="16" t="n"/>
      <c r="O19" s="17" t="n"/>
      <c r="P19" s="16" t="n"/>
      <c r="Q19" s="18" t="n"/>
      <c r="R19" s="14">
        <f>IF(AND(M19&lt;&gt;"",O19&lt;'Lookahead Dashboard'!$B$6,P19&lt;&gt;"Complete"),"Overdue",IF(AND(M19&lt;&gt;"",P19&lt;&gt;"Complete"),"Open",IF(P19="Blocked","Blocked",IF(P19="Complete","Closed",""))))</f>
        <v/>
      </c>
      <c r="S19" s="16" t="n"/>
      <c r="T19" s="14">
        <f>IF(F19="","",IF(F19&lt;'Lookahead Dashboard'!$B$6,"Outside window",IF(F19&lt;='Lookahead Dashboard'!$B$6+13,"Week 1-2",IF(F19&lt;='Lookahead Dashboard'!$B$6+27,"Week 3-4",IF(F19&lt;='Lookahead Dashboard'!$B$6+41,"Week 5-6","Outside window")))))</f>
        <v/>
      </c>
      <c r="U19" s="16" t="n"/>
    </row>
    <row r="20" ht="18" customHeight="1">
      <c r="A20" s="16" t="n"/>
      <c r="B20" s="16" t="n"/>
      <c r="C20" s="16" t="n"/>
      <c r="D20" s="16" t="n"/>
      <c r="E20" s="16" t="n"/>
      <c r="F20" s="17" t="n"/>
      <c r="G20" s="17" t="n"/>
      <c r="H20" s="14">
        <f>IF(OR(F20="",G20=""),"",G20-F20+1)</f>
        <v/>
      </c>
      <c r="I20" s="16" t="n"/>
      <c r="J20" s="16" t="n"/>
      <c r="K20" s="16" t="n"/>
      <c r="L20" s="16" t="n"/>
      <c r="M20" s="16" t="n"/>
      <c r="N20" s="16" t="n"/>
      <c r="O20" s="17" t="n"/>
      <c r="P20" s="16" t="n"/>
      <c r="Q20" s="18" t="n"/>
      <c r="R20" s="14">
        <f>IF(AND(M20&lt;&gt;"",O20&lt;'Lookahead Dashboard'!$B$6,P20&lt;&gt;"Complete"),"Overdue",IF(AND(M20&lt;&gt;"",P20&lt;&gt;"Complete"),"Open",IF(P20="Blocked","Blocked",IF(P20="Complete","Closed",""))))</f>
        <v/>
      </c>
      <c r="S20" s="16" t="n"/>
      <c r="T20" s="14">
        <f>IF(F20="","",IF(F20&lt;'Lookahead Dashboard'!$B$6,"Outside window",IF(F20&lt;='Lookahead Dashboard'!$B$6+13,"Week 1-2",IF(F20&lt;='Lookahead Dashboard'!$B$6+27,"Week 3-4",IF(F20&lt;='Lookahead Dashboard'!$B$6+41,"Week 5-6","Outside window")))))</f>
        <v/>
      </c>
      <c r="U20" s="16" t="n"/>
    </row>
    <row r="21" ht="18" customHeight="1">
      <c r="A21" s="16" t="n"/>
      <c r="B21" s="16" t="n"/>
      <c r="C21" s="16" t="n"/>
      <c r="D21" s="16" t="n"/>
      <c r="E21" s="16" t="n"/>
      <c r="F21" s="17" t="n"/>
      <c r="G21" s="17" t="n"/>
      <c r="H21" s="14">
        <f>IF(OR(F21="",G21=""),"",G21-F21+1)</f>
        <v/>
      </c>
      <c r="I21" s="16" t="n"/>
      <c r="J21" s="16" t="n"/>
      <c r="K21" s="16" t="n"/>
      <c r="L21" s="16" t="n"/>
      <c r="M21" s="16" t="n"/>
      <c r="N21" s="16" t="n"/>
      <c r="O21" s="17" t="n"/>
      <c r="P21" s="16" t="n"/>
      <c r="Q21" s="18" t="n"/>
      <c r="R21" s="14">
        <f>IF(AND(M21&lt;&gt;"",O21&lt;'Lookahead Dashboard'!$B$6,P21&lt;&gt;"Complete"),"Overdue",IF(AND(M21&lt;&gt;"",P21&lt;&gt;"Complete"),"Open",IF(P21="Blocked","Blocked",IF(P21="Complete","Closed",""))))</f>
        <v/>
      </c>
      <c r="S21" s="16" t="n"/>
      <c r="T21" s="14">
        <f>IF(F21="","",IF(F21&lt;'Lookahead Dashboard'!$B$6,"Outside window",IF(F21&lt;='Lookahead Dashboard'!$B$6+13,"Week 1-2",IF(F21&lt;='Lookahead Dashboard'!$B$6+27,"Week 3-4",IF(F21&lt;='Lookahead Dashboard'!$B$6+41,"Week 5-6","Outside window")))))</f>
        <v/>
      </c>
      <c r="U21" s="16" t="n"/>
    </row>
    <row r="22" ht="18" customHeight="1">
      <c r="A22" s="16" t="n"/>
      <c r="B22" s="16" t="n"/>
      <c r="C22" s="16" t="n"/>
      <c r="D22" s="16" t="n"/>
      <c r="E22" s="16" t="n"/>
      <c r="F22" s="17" t="n"/>
      <c r="G22" s="17" t="n"/>
      <c r="H22" s="14">
        <f>IF(OR(F22="",G22=""),"",G22-F22+1)</f>
        <v/>
      </c>
      <c r="I22" s="16" t="n"/>
      <c r="J22" s="16" t="n"/>
      <c r="K22" s="16" t="n"/>
      <c r="L22" s="16" t="n"/>
      <c r="M22" s="16" t="n"/>
      <c r="N22" s="16" t="n"/>
      <c r="O22" s="17" t="n"/>
      <c r="P22" s="16" t="n"/>
      <c r="Q22" s="18" t="n"/>
      <c r="R22" s="14">
        <f>IF(AND(M22&lt;&gt;"",O22&lt;'Lookahead Dashboard'!$B$6,P22&lt;&gt;"Complete"),"Overdue",IF(AND(M22&lt;&gt;"",P22&lt;&gt;"Complete"),"Open",IF(P22="Blocked","Blocked",IF(P22="Complete","Closed",""))))</f>
        <v/>
      </c>
      <c r="S22" s="16" t="n"/>
      <c r="T22" s="14">
        <f>IF(F22="","",IF(F22&lt;'Lookahead Dashboard'!$B$6,"Outside window",IF(F22&lt;='Lookahead Dashboard'!$B$6+13,"Week 1-2",IF(F22&lt;='Lookahead Dashboard'!$B$6+27,"Week 3-4",IF(F22&lt;='Lookahead Dashboard'!$B$6+41,"Week 5-6","Outside window")))))</f>
        <v/>
      </c>
      <c r="U22" s="16" t="n"/>
    </row>
    <row r="23" ht="18" customHeight="1">
      <c r="A23" s="16" t="n"/>
      <c r="B23" s="16" t="n"/>
      <c r="C23" s="16" t="n"/>
      <c r="D23" s="16" t="n"/>
      <c r="E23" s="16" t="n"/>
      <c r="F23" s="17" t="n"/>
      <c r="G23" s="17" t="n"/>
      <c r="H23" s="14">
        <f>IF(OR(F23="",G23=""),"",G23-F23+1)</f>
        <v/>
      </c>
      <c r="I23" s="16" t="n"/>
      <c r="J23" s="16" t="n"/>
      <c r="K23" s="16" t="n"/>
      <c r="L23" s="16" t="n"/>
      <c r="M23" s="16" t="n"/>
      <c r="N23" s="16" t="n"/>
      <c r="O23" s="17" t="n"/>
      <c r="P23" s="16" t="n"/>
      <c r="Q23" s="18" t="n"/>
      <c r="R23" s="14">
        <f>IF(AND(M23&lt;&gt;"",O23&lt;'Lookahead Dashboard'!$B$6,P23&lt;&gt;"Complete"),"Overdue",IF(AND(M23&lt;&gt;"",P23&lt;&gt;"Complete"),"Open",IF(P23="Blocked","Blocked",IF(P23="Complete","Closed",""))))</f>
        <v/>
      </c>
      <c r="S23" s="16" t="n"/>
      <c r="T23" s="14">
        <f>IF(F23="","",IF(F23&lt;'Lookahead Dashboard'!$B$6,"Outside window",IF(F23&lt;='Lookahead Dashboard'!$B$6+13,"Week 1-2",IF(F23&lt;='Lookahead Dashboard'!$B$6+27,"Week 3-4",IF(F23&lt;='Lookahead Dashboard'!$B$6+41,"Week 5-6","Outside window")))))</f>
        <v/>
      </c>
      <c r="U23" s="16" t="n"/>
    </row>
    <row r="24" ht="18" customHeight="1">
      <c r="A24" s="16" t="n"/>
      <c r="B24" s="16" t="n"/>
      <c r="C24" s="16" t="n"/>
      <c r="D24" s="16" t="n"/>
      <c r="E24" s="16" t="n"/>
      <c r="F24" s="17" t="n"/>
      <c r="G24" s="17" t="n"/>
      <c r="H24" s="14">
        <f>IF(OR(F24="",G24=""),"",G24-F24+1)</f>
        <v/>
      </c>
      <c r="I24" s="16" t="n"/>
      <c r="J24" s="16" t="n"/>
      <c r="K24" s="16" t="n"/>
      <c r="L24" s="16" t="n"/>
      <c r="M24" s="16" t="n"/>
      <c r="N24" s="16" t="n"/>
      <c r="O24" s="17" t="n"/>
      <c r="P24" s="16" t="n"/>
      <c r="Q24" s="18" t="n"/>
      <c r="R24" s="14">
        <f>IF(AND(M24&lt;&gt;"",O24&lt;'Lookahead Dashboard'!$B$6,P24&lt;&gt;"Complete"),"Overdue",IF(AND(M24&lt;&gt;"",P24&lt;&gt;"Complete"),"Open",IF(P24="Blocked","Blocked",IF(P24="Complete","Closed",""))))</f>
        <v/>
      </c>
      <c r="S24" s="16" t="n"/>
      <c r="T24" s="14">
        <f>IF(F24="","",IF(F24&lt;'Lookahead Dashboard'!$B$6,"Outside window",IF(F24&lt;='Lookahead Dashboard'!$B$6+13,"Week 1-2",IF(F24&lt;='Lookahead Dashboard'!$B$6+27,"Week 3-4",IF(F24&lt;='Lookahead Dashboard'!$B$6+41,"Week 5-6","Outside window")))))</f>
        <v/>
      </c>
      <c r="U24" s="16" t="n"/>
    </row>
    <row r="25" ht="18" customHeight="1">
      <c r="A25" s="16" t="n"/>
      <c r="B25" s="16" t="n"/>
      <c r="C25" s="16" t="n"/>
      <c r="D25" s="16" t="n"/>
      <c r="E25" s="16" t="n"/>
      <c r="F25" s="17" t="n"/>
      <c r="G25" s="17" t="n"/>
      <c r="H25" s="14">
        <f>IF(OR(F25="",G25=""),"",G25-F25+1)</f>
        <v/>
      </c>
      <c r="I25" s="16" t="n"/>
      <c r="J25" s="16" t="n"/>
      <c r="K25" s="16" t="n"/>
      <c r="L25" s="16" t="n"/>
      <c r="M25" s="16" t="n"/>
      <c r="N25" s="16" t="n"/>
      <c r="O25" s="17" t="n"/>
      <c r="P25" s="16" t="n"/>
      <c r="Q25" s="18" t="n"/>
      <c r="R25" s="14">
        <f>IF(AND(M25&lt;&gt;"",O25&lt;'Lookahead Dashboard'!$B$6,P25&lt;&gt;"Complete"),"Overdue",IF(AND(M25&lt;&gt;"",P25&lt;&gt;"Complete"),"Open",IF(P25="Blocked","Blocked",IF(P25="Complete","Closed",""))))</f>
        <v/>
      </c>
      <c r="S25" s="16" t="n"/>
      <c r="T25" s="14">
        <f>IF(F25="","",IF(F25&lt;'Lookahead Dashboard'!$B$6,"Outside window",IF(F25&lt;='Lookahead Dashboard'!$B$6+13,"Week 1-2",IF(F25&lt;='Lookahead Dashboard'!$B$6+27,"Week 3-4",IF(F25&lt;='Lookahead Dashboard'!$B$6+41,"Week 5-6","Outside window")))))</f>
        <v/>
      </c>
      <c r="U25" s="16" t="n"/>
    </row>
    <row r="26" ht="18" customHeight="1">
      <c r="A26" s="16" t="n"/>
      <c r="B26" s="16" t="n"/>
      <c r="C26" s="16" t="n"/>
      <c r="D26" s="16" t="n"/>
      <c r="E26" s="16" t="n"/>
      <c r="F26" s="17" t="n"/>
      <c r="G26" s="17" t="n"/>
      <c r="H26" s="14">
        <f>IF(OR(F26="",G26=""),"",G26-F26+1)</f>
        <v/>
      </c>
      <c r="I26" s="16" t="n"/>
      <c r="J26" s="16" t="n"/>
      <c r="K26" s="16" t="n"/>
      <c r="L26" s="16" t="n"/>
      <c r="M26" s="16" t="n"/>
      <c r="N26" s="16" t="n"/>
      <c r="O26" s="17" t="n"/>
      <c r="P26" s="16" t="n"/>
      <c r="Q26" s="18" t="n"/>
      <c r="R26" s="14">
        <f>IF(AND(M26&lt;&gt;"",O26&lt;'Lookahead Dashboard'!$B$6,P26&lt;&gt;"Complete"),"Overdue",IF(AND(M26&lt;&gt;"",P26&lt;&gt;"Complete"),"Open",IF(P26="Blocked","Blocked",IF(P26="Complete","Closed",""))))</f>
        <v/>
      </c>
      <c r="S26" s="16" t="n"/>
      <c r="T26" s="14">
        <f>IF(F26="","",IF(F26&lt;'Lookahead Dashboard'!$B$6,"Outside window",IF(F26&lt;='Lookahead Dashboard'!$B$6+13,"Week 1-2",IF(F26&lt;='Lookahead Dashboard'!$B$6+27,"Week 3-4",IF(F26&lt;='Lookahead Dashboard'!$B$6+41,"Week 5-6","Outside window")))))</f>
        <v/>
      </c>
      <c r="U26" s="16" t="n"/>
    </row>
    <row r="27" ht="18" customHeight="1">
      <c r="A27" s="16" t="n"/>
      <c r="B27" s="16" t="n"/>
      <c r="C27" s="16" t="n"/>
      <c r="D27" s="16" t="n"/>
      <c r="E27" s="16" t="n"/>
      <c r="F27" s="17" t="n"/>
      <c r="G27" s="17" t="n"/>
      <c r="H27" s="14">
        <f>IF(OR(F27="",G27=""),"",G27-F27+1)</f>
        <v/>
      </c>
      <c r="I27" s="16" t="n"/>
      <c r="J27" s="16" t="n"/>
      <c r="K27" s="16" t="n"/>
      <c r="L27" s="16" t="n"/>
      <c r="M27" s="16" t="n"/>
      <c r="N27" s="16" t="n"/>
      <c r="O27" s="17" t="n"/>
      <c r="P27" s="16" t="n"/>
      <c r="Q27" s="18" t="n"/>
      <c r="R27" s="14">
        <f>IF(AND(M27&lt;&gt;"",O27&lt;'Lookahead Dashboard'!$B$6,P27&lt;&gt;"Complete"),"Overdue",IF(AND(M27&lt;&gt;"",P27&lt;&gt;"Complete"),"Open",IF(P27="Blocked","Blocked",IF(P27="Complete","Closed",""))))</f>
        <v/>
      </c>
      <c r="S27" s="16" t="n"/>
      <c r="T27" s="14">
        <f>IF(F27="","",IF(F27&lt;'Lookahead Dashboard'!$B$6,"Outside window",IF(F27&lt;='Lookahead Dashboard'!$B$6+13,"Week 1-2",IF(F27&lt;='Lookahead Dashboard'!$B$6+27,"Week 3-4",IF(F27&lt;='Lookahead Dashboard'!$B$6+41,"Week 5-6","Outside window")))))</f>
        <v/>
      </c>
      <c r="U27" s="16" t="n"/>
    </row>
    <row r="28" ht="18" customHeight="1">
      <c r="A28" s="16" t="n"/>
      <c r="B28" s="16" t="n"/>
      <c r="C28" s="16" t="n"/>
      <c r="D28" s="16" t="n"/>
      <c r="E28" s="16" t="n"/>
      <c r="F28" s="17" t="n"/>
      <c r="G28" s="17" t="n"/>
      <c r="H28" s="14">
        <f>IF(OR(F28="",G28=""),"",G28-F28+1)</f>
        <v/>
      </c>
      <c r="I28" s="16" t="n"/>
      <c r="J28" s="16" t="n"/>
      <c r="K28" s="16" t="n"/>
      <c r="L28" s="16" t="n"/>
      <c r="M28" s="16" t="n"/>
      <c r="N28" s="16" t="n"/>
      <c r="O28" s="17" t="n"/>
      <c r="P28" s="16" t="n"/>
      <c r="Q28" s="18" t="n"/>
      <c r="R28" s="14">
        <f>IF(AND(M28&lt;&gt;"",O28&lt;'Lookahead Dashboard'!$B$6,P28&lt;&gt;"Complete"),"Overdue",IF(AND(M28&lt;&gt;"",P28&lt;&gt;"Complete"),"Open",IF(P28="Blocked","Blocked",IF(P28="Complete","Closed",""))))</f>
        <v/>
      </c>
      <c r="S28" s="16" t="n"/>
      <c r="T28" s="14">
        <f>IF(F28="","",IF(F28&lt;'Lookahead Dashboard'!$B$6,"Outside window",IF(F28&lt;='Lookahead Dashboard'!$B$6+13,"Week 1-2",IF(F28&lt;='Lookahead Dashboard'!$B$6+27,"Week 3-4",IF(F28&lt;='Lookahead Dashboard'!$B$6+41,"Week 5-6","Outside window")))))</f>
        <v/>
      </c>
      <c r="U28" s="16" t="n"/>
    </row>
    <row r="29" ht="18" customHeight="1">
      <c r="A29" s="16" t="n"/>
      <c r="B29" s="16" t="n"/>
      <c r="C29" s="16" t="n"/>
      <c r="D29" s="16" t="n"/>
      <c r="E29" s="16" t="n"/>
      <c r="F29" s="17" t="n"/>
      <c r="G29" s="17" t="n"/>
      <c r="H29" s="14">
        <f>IF(OR(F29="",G29=""),"",G29-F29+1)</f>
        <v/>
      </c>
      <c r="I29" s="16" t="n"/>
      <c r="J29" s="16" t="n"/>
      <c r="K29" s="16" t="n"/>
      <c r="L29" s="16" t="n"/>
      <c r="M29" s="16" t="n"/>
      <c r="N29" s="16" t="n"/>
      <c r="O29" s="17" t="n"/>
      <c r="P29" s="16" t="n"/>
      <c r="Q29" s="18" t="n"/>
      <c r="R29" s="14">
        <f>IF(AND(M29&lt;&gt;"",O29&lt;'Lookahead Dashboard'!$B$6,P29&lt;&gt;"Complete"),"Overdue",IF(AND(M29&lt;&gt;"",P29&lt;&gt;"Complete"),"Open",IF(P29="Blocked","Blocked",IF(P29="Complete","Closed",""))))</f>
        <v/>
      </c>
      <c r="S29" s="16" t="n"/>
      <c r="T29" s="14">
        <f>IF(F29="","",IF(F29&lt;'Lookahead Dashboard'!$B$6,"Outside window",IF(F29&lt;='Lookahead Dashboard'!$B$6+13,"Week 1-2",IF(F29&lt;='Lookahead Dashboard'!$B$6+27,"Week 3-4",IF(F29&lt;='Lookahead Dashboard'!$B$6+41,"Week 5-6","Outside window")))))</f>
        <v/>
      </c>
      <c r="U29" s="16" t="n"/>
    </row>
    <row r="30" ht="18" customHeight="1">
      <c r="A30" s="16" t="n"/>
      <c r="B30" s="16" t="n"/>
      <c r="C30" s="16" t="n"/>
      <c r="D30" s="16" t="n"/>
      <c r="E30" s="16" t="n"/>
      <c r="F30" s="17" t="n"/>
      <c r="G30" s="17" t="n"/>
      <c r="H30" s="14">
        <f>IF(OR(F30="",G30=""),"",G30-F30+1)</f>
        <v/>
      </c>
      <c r="I30" s="16" t="n"/>
      <c r="J30" s="16" t="n"/>
      <c r="K30" s="16" t="n"/>
      <c r="L30" s="16" t="n"/>
      <c r="M30" s="16" t="n"/>
      <c r="N30" s="16" t="n"/>
      <c r="O30" s="17" t="n"/>
      <c r="P30" s="16" t="n"/>
      <c r="Q30" s="18" t="n"/>
      <c r="R30" s="14">
        <f>IF(AND(M30&lt;&gt;"",O30&lt;'Lookahead Dashboard'!$B$6,P30&lt;&gt;"Complete"),"Overdue",IF(AND(M30&lt;&gt;"",P30&lt;&gt;"Complete"),"Open",IF(P30="Blocked","Blocked",IF(P30="Complete","Closed",""))))</f>
        <v/>
      </c>
      <c r="S30" s="16" t="n"/>
      <c r="T30" s="14">
        <f>IF(F30="","",IF(F30&lt;'Lookahead Dashboard'!$B$6,"Outside window",IF(F30&lt;='Lookahead Dashboard'!$B$6+13,"Week 1-2",IF(F30&lt;='Lookahead Dashboard'!$B$6+27,"Week 3-4",IF(F30&lt;='Lookahead Dashboard'!$B$6+41,"Week 5-6","Outside window")))))</f>
        <v/>
      </c>
      <c r="U30" s="16" t="n"/>
    </row>
    <row r="31" ht="18" customHeight="1">
      <c r="A31" s="16" t="n"/>
      <c r="B31" s="16" t="n"/>
      <c r="C31" s="16" t="n"/>
      <c r="D31" s="16" t="n"/>
      <c r="E31" s="16" t="n"/>
      <c r="F31" s="17" t="n"/>
      <c r="G31" s="17" t="n"/>
      <c r="H31" s="14">
        <f>IF(OR(F31="",G31=""),"",G31-F31+1)</f>
        <v/>
      </c>
      <c r="I31" s="16" t="n"/>
      <c r="J31" s="16" t="n"/>
      <c r="K31" s="16" t="n"/>
      <c r="L31" s="16" t="n"/>
      <c r="M31" s="16" t="n"/>
      <c r="N31" s="16" t="n"/>
      <c r="O31" s="17" t="n"/>
      <c r="P31" s="16" t="n"/>
      <c r="Q31" s="18" t="n"/>
      <c r="R31" s="14">
        <f>IF(AND(M31&lt;&gt;"",O31&lt;'Lookahead Dashboard'!$B$6,P31&lt;&gt;"Complete"),"Overdue",IF(AND(M31&lt;&gt;"",P31&lt;&gt;"Complete"),"Open",IF(P31="Blocked","Blocked",IF(P31="Complete","Closed",""))))</f>
        <v/>
      </c>
      <c r="S31" s="16" t="n"/>
      <c r="T31" s="14">
        <f>IF(F31="","",IF(F31&lt;'Lookahead Dashboard'!$B$6,"Outside window",IF(F31&lt;='Lookahead Dashboard'!$B$6+13,"Week 1-2",IF(F31&lt;='Lookahead Dashboard'!$B$6+27,"Week 3-4",IF(F31&lt;='Lookahead Dashboard'!$B$6+41,"Week 5-6","Outside window")))))</f>
        <v/>
      </c>
      <c r="U31" s="16" t="n"/>
    </row>
    <row r="32" ht="18" customHeight="1">
      <c r="A32" s="16" t="n"/>
      <c r="B32" s="16" t="n"/>
      <c r="C32" s="16" t="n"/>
      <c r="D32" s="16" t="n"/>
      <c r="E32" s="16" t="n"/>
      <c r="F32" s="17" t="n"/>
      <c r="G32" s="17" t="n"/>
      <c r="H32" s="14">
        <f>IF(OR(F32="",G32=""),"",G32-F32+1)</f>
        <v/>
      </c>
      <c r="I32" s="16" t="n"/>
      <c r="J32" s="16" t="n"/>
      <c r="K32" s="16" t="n"/>
      <c r="L32" s="16" t="n"/>
      <c r="M32" s="16" t="n"/>
      <c r="N32" s="16" t="n"/>
      <c r="O32" s="17" t="n"/>
      <c r="P32" s="16" t="n"/>
      <c r="Q32" s="18" t="n"/>
      <c r="R32" s="14">
        <f>IF(AND(M32&lt;&gt;"",O32&lt;'Lookahead Dashboard'!$B$6,P32&lt;&gt;"Complete"),"Overdue",IF(AND(M32&lt;&gt;"",P32&lt;&gt;"Complete"),"Open",IF(P32="Blocked","Blocked",IF(P32="Complete","Closed",""))))</f>
        <v/>
      </c>
      <c r="S32" s="16" t="n"/>
      <c r="T32" s="14">
        <f>IF(F32="","",IF(F32&lt;'Lookahead Dashboard'!$B$6,"Outside window",IF(F32&lt;='Lookahead Dashboard'!$B$6+13,"Week 1-2",IF(F32&lt;='Lookahead Dashboard'!$B$6+27,"Week 3-4",IF(F32&lt;='Lookahead Dashboard'!$B$6+41,"Week 5-6","Outside window")))))</f>
        <v/>
      </c>
      <c r="U32" s="16" t="n"/>
    </row>
    <row r="33" ht="18" customHeight="1">
      <c r="A33" s="16" t="n"/>
      <c r="B33" s="16" t="n"/>
      <c r="C33" s="16" t="n"/>
      <c r="D33" s="16" t="n"/>
      <c r="E33" s="16" t="n"/>
      <c r="F33" s="17" t="n"/>
      <c r="G33" s="17" t="n"/>
      <c r="H33" s="14">
        <f>IF(OR(F33="",G33=""),"",G33-F33+1)</f>
        <v/>
      </c>
      <c r="I33" s="16" t="n"/>
      <c r="J33" s="16" t="n"/>
      <c r="K33" s="16" t="n"/>
      <c r="L33" s="16" t="n"/>
      <c r="M33" s="16" t="n"/>
      <c r="N33" s="16" t="n"/>
      <c r="O33" s="17" t="n"/>
      <c r="P33" s="16" t="n"/>
      <c r="Q33" s="18" t="n"/>
      <c r="R33" s="14">
        <f>IF(AND(M33&lt;&gt;"",O33&lt;'Lookahead Dashboard'!$B$6,P33&lt;&gt;"Complete"),"Overdue",IF(AND(M33&lt;&gt;"",P33&lt;&gt;"Complete"),"Open",IF(P33="Blocked","Blocked",IF(P33="Complete","Closed",""))))</f>
        <v/>
      </c>
      <c r="S33" s="16" t="n"/>
      <c r="T33" s="14">
        <f>IF(F33="","",IF(F33&lt;'Lookahead Dashboard'!$B$6,"Outside window",IF(F33&lt;='Lookahead Dashboard'!$B$6+13,"Week 1-2",IF(F33&lt;='Lookahead Dashboard'!$B$6+27,"Week 3-4",IF(F33&lt;='Lookahead Dashboard'!$B$6+41,"Week 5-6","Outside window")))))</f>
        <v/>
      </c>
      <c r="U33" s="16" t="n"/>
    </row>
    <row r="34" ht="18" customHeight="1">
      <c r="A34" s="16" t="n"/>
      <c r="B34" s="16" t="n"/>
      <c r="C34" s="16" t="n"/>
      <c r="D34" s="16" t="n"/>
      <c r="E34" s="16" t="n"/>
      <c r="F34" s="17" t="n"/>
      <c r="G34" s="17" t="n"/>
      <c r="H34" s="14">
        <f>IF(OR(F34="",G34=""),"",G34-F34+1)</f>
        <v/>
      </c>
      <c r="I34" s="16" t="n"/>
      <c r="J34" s="16" t="n"/>
      <c r="K34" s="16" t="n"/>
      <c r="L34" s="16" t="n"/>
      <c r="M34" s="16" t="n"/>
      <c r="N34" s="16" t="n"/>
      <c r="O34" s="17" t="n"/>
      <c r="P34" s="16" t="n"/>
      <c r="Q34" s="18" t="n"/>
      <c r="R34" s="14">
        <f>IF(AND(M34&lt;&gt;"",O34&lt;'Lookahead Dashboard'!$B$6,P34&lt;&gt;"Complete"),"Overdue",IF(AND(M34&lt;&gt;"",P34&lt;&gt;"Complete"),"Open",IF(P34="Blocked","Blocked",IF(P34="Complete","Closed",""))))</f>
        <v/>
      </c>
      <c r="S34" s="16" t="n"/>
      <c r="T34" s="14">
        <f>IF(F34="","",IF(F34&lt;'Lookahead Dashboard'!$B$6,"Outside window",IF(F34&lt;='Lookahead Dashboard'!$B$6+13,"Week 1-2",IF(F34&lt;='Lookahead Dashboard'!$B$6+27,"Week 3-4",IF(F34&lt;='Lookahead Dashboard'!$B$6+41,"Week 5-6","Outside window")))))</f>
        <v/>
      </c>
      <c r="U34" s="16" t="n"/>
    </row>
    <row r="35" ht="18" customHeight="1">
      <c r="A35" s="16" t="n"/>
      <c r="B35" s="16" t="n"/>
      <c r="C35" s="16" t="n"/>
      <c r="D35" s="16" t="n"/>
      <c r="E35" s="16" t="n"/>
      <c r="F35" s="17" t="n"/>
      <c r="G35" s="17" t="n"/>
      <c r="H35" s="14">
        <f>IF(OR(F35="",G35=""),"",G35-F35+1)</f>
        <v/>
      </c>
      <c r="I35" s="16" t="n"/>
      <c r="J35" s="16" t="n"/>
      <c r="K35" s="16" t="n"/>
      <c r="L35" s="16" t="n"/>
      <c r="M35" s="16" t="n"/>
      <c r="N35" s="16" t="n"/>
      <c r="O35" s="17" t="n"/>
      <c r="P35" s="16" t="n"/>
      <c r="Q35" s="18" t="n"/>
      <c r="R35" s="14">
        <f>IF(AND(M35&lt;&gt;"",O35&lt;'Lookahead Dashboard'!$B$6,P35&lt;&gt;"Complete"),"Overdue",IF(AND(M35&lt;&gt;"",P35&lt;&gt;"Complete"),"Open",IF(P35="Blocked","Blocked",IF(P35="Complete","Closed",""))))</f>
        <v/>
      </c>
      <c r="S35" s="16" t="n"/>
      <c r="T35" s="14">
        <f>IF(F35="","",IF(F35&lt;'Lookahead Dashboard'!$B$6,"Outside window",IF(F35&lt;='Lookahead Dashboard'!$B$6+13,"Week 1-2",IF(F35&lt;='Lookahead Dashboard'!$B$6+27,"Week 3-4",IF(F35&lt;='Lookahead Dashboard'!$B$6+41,"Week 5-6","Outside window")))))</f>
        <v/>
      </c>
      <c r="U35" s="16" t="n"/>
    </row>
    <row r="36" ht="18" customHeight="1">
      <c r="A36" s="16" t="n"/>
      <c r="B36" s="16" t="n"/>
      <c r="C36" s="16" t="n"/>
      <c r="D36" s="16" t="n"/>
      <c r="E36" s="16" t="n"/>
      <c r="F36" s="17" t="n"/>
      <c r="G36" s="17" t="n"/>
      <c r="H36" s="14">
        <f>IF(OR(F36="",G36=""),"",G36-F36+1)</f>
        <v/>
      </c>
      <c r="I36" s="16" t="n"/>
      <c r="J36" s="16" t="n"/>
      <c r="K36" s="16" t="n"/>
      <c r="L36" s="16" t="n"/>
      <c r="M36" s="16" t="n"/>
      <c r="N36" s="16" t="n"/>
      <c r="O36" s="17" t="n"/>
      <c r="P36" s="16" t="n"/>
      <c r="Q36" s="18" t="n"/>
      <c r="R36" s="14">
        <f>IF(AND(M36&lt;&gt;"",O36&lt;'Lookahead Dashboard'!$B$6,P36&lt;&gt;"Complete"),"Overdue",IF(AND(M36&lt;&gt;"",P36&lt;&gt;"Complete"),"Open",IF(P36="Blocked","Blocked",IF(P36="Complete","Closed",""))))</f>
        <v/>
      </c>
      <c r="S36" s="16" t="n"/>
      <c r="T36" s="14">
        <f>IF(F36="","",IF(F36&lt;'Lookahead Dashboard'!$B$6,"Outside window",IF(F36&lt;='Lookahead Dashboard'!$B$6+13,"Week 1-2",IF(F36&lt;='Lookahead Dashboard'!$B$6+27,"Week 3-4",IF(F36&lt;='Lookahead Dashboard'!$B$6+41,"Week 5-6","Outside window")))))</f>
        <v/>
      </c>
      <c r="U36" s="16" t="n"/>
    </row>
    <row r="37" ht="18" customHeight="1">
      <c r="A37" s="16" t="n"/>
      <c r="B37" s="16" t="n"/>
      <c r="C37" s="16" t="n"/>
      <c r="D37" s="16" t="n"/>
      <c r="E37" s="16" t="n"/>
      <c r="F37" s="17" t="n"/>
      <c r="G37" s="17" t="n"/>
      <c r="H37" s="14">
        <f>IF(OR(F37="",G37=""),"",G37-F37+1)</f>
        <v/>
      </c>
      <c r="I37" s="16" t="n"/>
      <c r="J37" s="16" t="n"/>
      <c r="K37" s="16" t="n"/>
      <c r="L37" s="16" t="n"/>
      <c r="M37" s="16" t="n"/>
      <c r="N37" s="16" t="n"/>
      <c r="O37" s="17" t="n"/>
      <c r="P37" s="16" t="n"/>
      <c r="Q37" s="18" t="n"/>
      <c r="R37" s="14">
        <f>IF(AND(M37&lt;&gt;"",O37&lt;'Lookahead Dashboard'!$B$6,P37&lt;&gt;"Complete"),"Overdue",IF(AND(M37&lt;&gt;"",P37&lt;&gt;"Complete"),"Open",IF(P37="Blocked","Blocked",IF(P37="Complete","Closed",""))))</f>
        <v/>
      </c>
      <c r="S37" s="16" t="n"/>
      <c r="T37" s="14">
        <f>IF(F37="","",IF(F37&lt;'Lookahead Dashboard'!$B$6,"Outside window",IF(F37&lt;='Lookahead Dashboard'!$B$6+13,"Week 1-2",IF(F37&lt;='Lookahead Dashboard'!$B$6+27,"Week 3-4",IF(F37&lt;='Lookahead Dashboard'!$B$6+41,"Week 5-6","Outside window")))))</f>
        <v/>
      </c>
      <c r="U37" s="16" t="n"/>
    </row>
    <row r="38" ht="18" customHeight="1">
      <c r="A38" s="16" t="n"/>
      <c r="B38" s="16" t="n"/>
      <c r="C38" s="16" t="n"/>
      <c r="D38" s="16" t="n"/>
      <c r="E38" s="16" t="n"/>
      <c r="F38" s="17" t="n"/>
      <c r="G38" s="17" t="n"/>
      <c r="H38" s="14">
        <f>IF(OR(F38="",G38=""),"",G38-F38+1)</f>
        <v/>
      </c>
      <c r="I38" s="16" t="n"/>
      <c r="J38" s="16" t="n"/>
      <c r="K38" s="16" t="n"/>
      <c r="L38" s="16" t="n"/>
      <c r="M38" s="16" t="n"/>
      <c r="N38" s="16" t="n"/>
      <c r="O38" s="17" t="n"/>
      <c r="P38" s="16" t="n"/>
      <c r="Q38" s="18" t="n"/>
      <c r="R38" s="14">
        <f>IF(AND(M38&lt;&gt;"",O38&lt;'Lookahead Dashboard'!$B$6,P38&lt;&gt;"Complete"),"Overdue",IF(AND(M38&lt;&gt;"",P38&lt;&gt;"Complete"),"Open",IF(P38="Blocked","Blocked",IF(P38="Complete","Closed",""))))</f>
        <v/>
      </c>
      <c r="S38" s="16" t="n"/>
      <c r="T38" s="14">
        <f>IF(F38="","",IF(F38&lt;'Lookahead Dashboard'!$B$6,"Outside window",IF(F38&lt;='Lookahead Dashboard'!$B$6+13,"Week 1-2",IF(F38&lt;='Lookahead Dashboard'!$B$6+27,"Week 3-4",IF(F38&lt;='Lookahead Dashboard'!$B$6+41,"Week 5-6","Outside window")))))</f>
        <v/>
      </c>
      <c r="U38" s="16" t="n"/>
    </row>
    <row r="39" ht="18" customHeight="1">
      <c r="A39" s="16" t="n"/>
      <c r="B39" s="16" t="n"/>
      <c r="C39" s="16" t="n"/>
      <c r="D39" s="16" t="n"/>
      <c r="E39" s="16" t="n"/>
      <c r="F39" s="17" t="n"/>
      <c r="G39" s="17" t="n"/>
      <c r="H39" s="14">
        <f>IF(OR(F39="",G39=""),"",G39-F39+1)</f>
        <v/>
      </c>
      <c r="I39" s="16" t="n"/>
      <c r="J39" s="16" t="n"/>
      <c r="K39" s="16" t="n"/>
      <c r="L39" s="16" t="n"/>
      <c r="M39" s="16" t="n"/>
      <c r="N39" s="16" t="n"/>
      <c r="O39" s="17" t="n"/>
      <c r="P39" s="16" t="n"/>
      <c r="Q39" s="18" t="n"/>
      <c r="R39" s="14">
        <f>IF(AND(M39&lt;&gt;"",O39&lt;'Lookahead Dashboard'!$B$6,P39&lt;&gt;"Complete"),"Overdue",IF(AND(M39&lt;&gt;"",P39&lt;&gt;"Complete"),"Open",IF(P39="Blocked","Blocked",IF(P39="Complete","Closed",""))))</f>
        <v/>
      </c>
      <c r="S39" s="16" t="n"/>
      <c r="T39" s="14">
        <f>IF(F39="","",IF(F39&lt;'Lookahead Dashboard'!$B$6,"Outside window",IF(F39&lt;='Lookahead Dashboard'!$B$6+13,"Week 1-2",IF(F39&lt;='Lookahead Dashboard'!$B$6+27,"Week 3-4",IF(F39&lt;='Lookahead Dashboard'!$B$6+41,"Week 5-6","Outside window")))))</f>
        <v/>
      </c>
      <c r="U39" s="16" t="n"/>
    </row>
    <row r="40" ht="18" customHeight="1">
      <c r="A40" s="16" t="n"/>
      <c r="B40" s="16" t="n"/>
      <c r="C40" s="16" t="n"/>
      <c r="D40" s="16" t="n"/>
      <c r="E40" s="16" t="n"/>
      <c r="F40" s="17" t="n"/>
      <c r="G40" s="17" t="n"/>
      <c r="H40" s="14">
        <f>IF(OR(F40="",G40=""),"",G40-F40+1)</f>
        <v/>
      </c>
      <c r="I40" s="16" t="n"/>
      <c r="J40" s="16" t="n"/>
      <c r="K40" s="16" t="n"/>
      <c r="L40" s="16" t="n"/>
      <c r="M40" s="16" t="n"/>
      <c r="N40" s="16" t="n"/>
      <c r="O40" s="17" t="n"/>
      <c r="P40" s="16" t="n"/>
      <c r="Q40" s="18" t="n"/>
      <c r="R40" s="14">
        <f>IF(AND(M40&lt;&gt;"",O40&lt;'Lookahead Dashboard'!$B$6,P40&lt;&gt;"Complete"),"Overdue",IF(AND(M40&lt;&gt;"",P40&lt;&gt;"Complete"),"Open",IF(P40="Blocked","Blocked",IF(P40="Complete","Closed",""))))</f>
        <v/>
      </c>
      <c r="S40" s="16" t="n"/>
      <c r="T40" s="14">
        <f>IF(F40="","",IF(F40&lt;'Lookahead Dashboard'!$B$6,"Outside window",IF(F40&lt;='Lookahead Dashboard'!$B$6+13,"Week 1-2",IF(F40&lt;='Lookahead Dashboard'!$B$6+27,"Week 3-4",IF(F40&lt;='Lookahead Dashboard'!$B$6+41,"Week 5-6","Outside window")))))</f>
        <v/>
      </c>
      <c r="U40" s="16" t="n"/>
    </row>
    <row r="41" ht="18" customHeight="1">
      <c r="A41" s="16" t="n"/>
      <c r="B41" s="16" t="n"/>
      <c r="C41" s="16" t="n"/>
      <c r="D41" s="16" t="n"/>
      <c r="E41" s="16" t="n"/>
      <c r="F41" s="17" t="n"/>
      <c r="G41" s="17" t="n"/>
      <c r="H41" s="14">
        <f>IF(OR(F41="",G41=""),"",G41-F41+1)</f>
        <v/>
      </c>
      <c r="I41" s="16" t="n"/>
      <c r="J41" s="16" t="n"/>
      <c r="K41" s="16" t="n"/>
      <c r="L41" s="16" t="n"/>
      <c r="M41" s="16" t="n"/>
      <c r="N41" s="16" t="n"/>
      <c r="O41" s="17" t="n"/>
      <c r="P41" s="16" t="n"/>
      <c r="Q41" s="18" t="n"/>
      <c r="R41" s="14">
        <f>IF(AND(M41&lt;&gt;"",O41&lt;'Lookahead Dashboard'!$B$6,P41&lt;&gt;"Complete"),"Overdue",IF(AND(M41&lt;&gt;"",P41&lt;&gt;"Complete"),"Open",IF(P41="Blocked","Blocked",IF(P41="Complete","Closed",""))))</f>
        <v/>
      </c>
      <c r="S41" s="16" t="n"/>
      <c r="T41" s="14">
        <f>IF(F41="","",IF(F41&lt;'Lookahead Dashboard'!$B$6,"Outside window",IF(F41&lt;='Lookahead Dashboard'!$B$6+13,"Week 1-2",IF(F41&lt;='Lookahead Dashboard'!$B$6+27,"Week 3-4",IF(F41&lt;='Lookahead Dashboard'!$B$6+41,"Week 5-6","Outside window")))))</f>
        <v/>
      </c>
      <c r="U41" s="16" t="n"/>
    </row>
    <row r="42" ht="18" customHeight="1">
      <c r="A42" s="16" t="n"/>
      <c r="B42" s="16" t="n"/>
      <c r="C42" s="16" t="n"/>
      <c r="D42" s="16" t="n"/>
      <c r="E42" s="16" t="n"/>
      <c r="F42" s="17" t="n"/>
      <c r="G42" s="17" t="n"/>
      <c r="H42" s="14">
        <f>IF(OR(F42="",G42=""),"",G42-F42+1)</f>
        <v/>
      </c>
      <c r="I42" s="16" t="n"/>
      <c r="J42" s="16" t="n"/>
      <c r="K42" s="16" t="n"/>
      <c r="L42" s="16" t="n"/>
      <c r="M42" s="16" t="n"/>
      <c r="N42" s="16" t="n"/>
      <c r="O42" s="17" t="n"/>
      <c r="P42" s="16" t="n"/>
      <c r="Q42" s="18" t="n"/>
      <c r="R42" s="14">
        <f>IF(AND(M42&lt;&gt;"",O42&lt;'Lookahead Dashboard'!$B$6,P42&lt;&gt;"Complete"),"Overdue",IF(AND(M42&lt;&gt;"",P42&lt;&gt;"Complete"),"Open",IF(P42="Blocked","Blocked",IF(P42="Complete","Closed",""))))</f>
        <v/>
      </c>
      <c r="S42" s="16" t="n"/>
      <c r="T42" s="14">
        <f>IF(F42="","",IF(F42&lt;'Lookahead Dashboard'!$B$6,"Outside window",IF(F42&lt;='Lookahead Dashboard'!$B$6+13,"Week 1-2",IF(F42&lt;='Lookahead Dashboard'!$B$6+27,"Week 3-4",IF(F42&lt;='Lookahead Dashboard'!$B$6+41,"Week 5-6","Outside window")))))</f>
        <v/>
      </c>
      <c r="U42" s="16" t="n"/>
    </row>
    <row r="43" ht="18" customHeight="1">
      <c r="A43" s="16" t="n"/>
      <c r="B43" s="16" t="n"/>
      <c r="C43" s="16" t="n"/>
      <c r="D43" s="16" t="n"/>
      <c r="E43" s="16" t="n"/>
      <c r="F43" s="17" t="n"/>
      <c r="G43" s="17" t="n"/>
      <c r="H43" s="14">
        <f>IF(OR(F43="",G43=""),"",G43-F43+1)</f>
        <v/>
      </c>
      <c r="I43" s="16" t="n"/>
      <c r="J43" s="16" t="n"/>
      <c r="K43" s="16" t="n"/>
      <c r="L43" s="16" t="n"/>
      <c r="M43" s="16" t="n"/>
      <c r="N43" s="16" t="n"/>
      <c r="O43" s="17" t="n"/>
      <c r="P43" s="16" t="n"/>
      <c r="Q43" s="18" t="n"/>
      <c r="R43" s="14">
        <f>IF(AND(M43&lt;&gt;"",O43&lt;'Lookahead Dashboard'!$B$6,P43&lt;&gt;"Complete"),"Overdue",IF(AND(M43&lt;&gt;"",P43&lt;&gt;"Complete"),"Open",IF(P43="Blocked","Blocked",IF(P43="Complete","Closed",""))))</f>
        <v/>
      </c>
      <c r="S43" s="16" t="n"/>
      <c r="T43" s="14">
        <f>IF(F43="","",IF(F43&lt;'Lookahead Dashboard'!$B$6,"Outside window",IF(F43&lt;='Lookahead Dashboard'!$B$6+13,"Week 1-2",IF(F43&lt;='Lookahead Dashboard'!$B$6+27,"Week 3-4",IF(F43&lt;='Lookahead Dashboard'!$B$6+41,"Week 5-6","Outside window")))))</f>
        <v/>
      </c>
      <c r="U43" s="16" t="n"/>
    </row>
    <row r="44" ht="18" customHeight="1">
      <c r="A44" s="16" t="n"/>
      <c r="B44" s="16" t="n"/>
      <c r="C44" s="16" t="n"/>
      <c r="D44" s="16" t="n"/>
      <c r="E44" s="16" t="n"/>
      <c r="F44" s="17" t="n"/>
      <c r="G44" s="17" t="n"/>
      <c r="H44" s="14">
        <f>IF(OR(F44="",G44=""),"",G44-F44+1)</f>
        <v/>
      </c>
      <c r="I44" s="16" t="n"/>
      <c r="J44" s="16" t="n"/>
      <c r="K44" s="16" t="n"/>
      <c r="L44" s="16" t="n"/>
      <c r="M44" s="16" t="n"/>
      <c r="N44" s="16" t="n"/>
      <c r="O44" s="17" t="n"/>
      <c r="P44" s="16" t="n"/>
      <c r="Q44" s="18" t="n"/>
      <c r="R44" s="14">
        <f>IF(AND(M44&lt;&gt;"",O44&lt;'Lookahead Dashboard'!$B$6,P44&lt;&gt;"Complete"),"Overdue",IF(AND(M44&lt;&gt;"",P44&lt;&gt;"Complete"),"Open",IF(P44="Blocked","Blocked",IF(P44="Complete","Closed",""))))</f>
        <v/>
      </c>
      <c r="S44" s="16" t="n"/>
      <c r="T44" s="14">
        <f>IF(F44="","",IF(F44&lt;'Lookahead Dashboard'!$B$6,"Outside window",IF(F44&lt;='Lookahead Dashboard'!$B$6+13,"Week 1-2",IF(F44&lt;='Lookahead Dashboard'!$B$6+27,"Week 3-4",IF(F44&lt;='Lookahead Dashboard'!$B$6+41,"Week 5-6","Outside window")))))</f>
        <v/>
      </c>
      <c r="U44" s="16" t="n"/>
    </row>
    <row r="45" ht="18" customHeight="1">
      <c r="A45" s="16" t="n"/>
      <c r="B45" s="16" t="n"/>
      <c r="C45" s="16" t="n"/>
      <c r="D45" s="16" t="n"/>
      <c r="E45" s="16" t="n"/>
      <c r="F45" s="17" t="n"/>
      <c r="G45" s="17" t="n"/>
      <c r="H45" s="14">
        <f>IF(OR(F45="",G45=""),"",G45-F45+1)</f>
        <v/>
      </c>
      <c r="I45" s="16" t="n"/>
      <c r="J45" s="16" t="n"/>
      <c r="K45" s="16" t="n"/>
      <c r="L45" s="16" t="n"/>
      <c r="M45" s="16" t="n"/>
      <c r="N45" s="16" t="n"/>
      <c r="O45" s="17" t="n"/>
      <c r="P45" s="16" t="n"/>
      <c r="Q45" s="18" t="n"/>
      <c r="R45" s="14">
        <f>IF(AND(M45&lt;&gt;"",O45&lt;'Lookahead Dashboard'!$B$6,P45&lt;&gt;"Complete"),"Overdue",IF(AND(M45&lt;&gt;"",P45&lt;&gt;"Complete"),"Open",IF(P45="Blocked","Blocked",IF(P45="Complete","Closed",""))))</f>
        <v/>
      </c>
      <c r="S45" s="16" t="n"/>
      <c r="T45" s="14">
        <f>IF(F45="","",IF(F45&lt;'Lookahead Dashboard'!$B$6,"Outside window",IF(F45&lt;='Lookahead Dashboard'!$B$6+13,"Week 1-2",IF(F45&lt;='Lookahead Dashboard'!$B$6+27,"Week 3-4",IF(F45&lt;='Lookahead Dashboard'!$B$6+41,"Week 5-6","Outside window")))))</f>
        <v/>
      </c>
      <c r="U45" s="16" t="n"/>
    </row>
    <row r="46" ht="18" customHeight="1">
      <c r="A46" s="16" t="n"/>
      <c r="B46" s="16" t="n"/>
      <c r="C46" s="16" t="n"/>
      <c r="D46" s="16" t="n"/>
      <c r="E46" s="16" t="n"/>
      <c r="F46" s="17" t="n"/>
      <c r="G46" s="17" t="n"/>
      <c r="H46" s="14">
        <f>IF(OR(F46="",G46=""),"",G46-F46+1)</f>
        <v/>
      </c>
      <c r="I46" s="16" t="n"/>
      <c r="J46" s="16" t="n"/>
      <c r="K46" s="16" t="n"/>
      <c r="L46" s="16" t="n"/>
      <c r="M46" s="16" t="n"/>
      <c r="N46" s="16" t="n"/>
      <c r="O46" s="17" t="n"/>
      <c r="P46" s="16" t="n"/>
      <c r="Q46" s="18" t="n"/>
      <c r="R46" s="14">
        <f>IF(AND(M46&lt;&gt;"",O46&lt;'Lookahead Dashboard'!$B$6,P46&lt;&gt;"Complete"),"Overdue",IF(AND(M46&lt;&gt;"",P46&lt;&gt;"Complete"),"Open",IF(P46="Blocked","Blocked",IF(P46="Complete","Closed",""))))</f>
        <v/>
      </c>
      <c r="S46" s="16" t="n"/>
      <c r="T46" s="14">
        <f>IF(F46="","",IF(F46&lt;'Lookahead Dashboard'!$B$6,"Outside window",IF(F46&lt;='Lookahead Dashboard'!$B$6+13,"Week 1-2",IF(F46&lt;='Lookahead Dashboard'!$B$6+27,"Week 3-4",IF(F46&lt;='Lookahead Dashboard'!$B$6+41,"Week 5-6","Outside window")))))</f>
        <v/>
      </c>
      <c r="U46" s="16" t="n"/>
    </row>
    <row r="47" ht="18" customHeight="1">
      <c r="A47" s="16" t="n"/>
      <c r="B47" s="16" t="n"/>
      <c r="C47" s="16" t="n"/>
      <c r="D47" s="16" t="n"/>
      <c r="E47" s="16" t="n"/>
      <c r="F47" s="17" t="n"/>
      <c r="G47" s="17" t="n"/>
      <c r="H47" s="14">
        <f>IF(OR(F47="",G47=""),"",G47-F47+1)</f>
        <v/>
      </c>
      <c r="I47" s="16" t="n"/>
      <c r="J47" s="16" t="n"/>
      <c r="K47" s="16" t="n"/>
      <c r="L47" s="16" t="n"/>
      <c r="M47" s="16" t="n"/>
      <c r="N47" s="16" t="n"/>
      <c r="O47" s="17" t="n"/>
      <c r="P47" s="16" t="n"/>
      <c r="Q47" s="18" t="n"/>
      <c r="R47" s="14">
        <f>IF(AND(M47&lt;&gt;"",O47&lt;'Lookahead Dashboard'!$B$6,P47&lt;&gt;"Complete"),"Overdue",IF(AND(M47&lt;&gt;"",P47&lt;&gt;"Complete"),"Open",IF(P47="Blocked","Blocked",IF(P47="Complete","Closed",""))))</f>
        <v/>
      </c>
      <c r="S47" s="16" t="n"/>
      <c r="T47" s="14">
        <f>IF(F47="","",IF(F47&lt;'Lookahead Dashboard'!$B$6,"Outside window",IF(F47&lt;='Lookahead Dashboard'!$B$6+13,"Week 1-2",IF(F47&lt;='Lookahead Dashboard'!$B$6+27,"Week 3-4",IF(F47&lt;='Lookahead Dashboard'!$B$6+41,"Week 5-6","Outside window")))))</f>
        <v/>
      </c>
      <c r="U47" s="16" t="n"/>
    </row>
    <row r="48" ht="18" customHeight="1">
      <c r="A48" s="16" t="n"/>
      <c r="B48" s="16" t="n"/>
      <c r="C48" s="16" t="n"/>
      <c r="D48" s="16" t="n"/>
      <c r="E48" s="16" t="n"/>
      <c r="F48" s="17" t="n"/>
      <c r="G48" s="17" t="n"/>
      <c r="H48" s="14">
        <f>IF(OR(F48="",G48=""),"",G48-F48+1)</f>
        <v/>
      </c>
      <c r="I48" s="16" t="n"/>
      <c r="J48" s="16" t="n"/>
      <c r="K48" s="16" t="n"/>
      <c r="L48" s="16" t="n"/>
      <c r="M48" s="16" t="n"/>
      <c r="N48" s="16" t="n"/>
      <c r="O48" s="17" t="n"/>
      <c r="P48" s="16" t="n"/>
      <c r="Q48" s="18" t="n"/>
      <c r="R48" s="14">
        <f>IF(AND(M48&lt;&gt;"",O48&lt;'Lookahead Dashboard'!$B$6,P48&lt;&gt;"Complete"),"Overdue",IF(AND(M48&lt;&gt;"",P48&lt;&gt;"Complete"),"Open",IF(P48="Blocked","Blocked",IF(P48="Complete","Closed",""))))</f>
        <v/>
      </c>
      <c r="S48" s="16" t="n"/>
      <c r="T48" s="14">
        <f>IF(F48="","",IF(F48&lt;'Lookahead Dashboard'!$B$6,"Outside window",IF(F48&lt;='Lookahead Dashboard'!$B$6+13,"Week 1-2",IF(F48&lt;='Lookahead Dashboard'!$B$6+27,"Week 3-4",IF(F48&lt;='Lookahead Dashboard'!$B$6+41,"Week 5-6","Outside window")))))</f>
        <v/>
      </c>
      <c r="U48" s="16" t="n"/>
    </row>
    <row r="49" ht="18" customHeight="1">
      <c r="A49" s="16" t="n"/>
      <c r="B49" s="16" t="n"/>
      <c r="C49" s="16" t="n"/>
      <c r="D49" s="16" t="n"/>
      <c r="E49" s="16" t="n"/>
      <c r="F49" s="17" t="n"/>
      <c r="G49" s="17" t="n"/>
      <c r="H49" s="14">
        <f>IF(OR(F49="",G49=""),"",G49-F49+1)</f>
        <v/>
      </c>
      <c r="I49" s="16" t="n"/>
      <c r="J49" s="16" t="n"/>
      <c r="K49" s="16" t="n"/>
      <c r="L49" s="16" t="n"/>
      <c r="M49" s="16" t="n"/>
      <c r="N49" s="16" t="n"/>
      <c r="O49" s="17" t="n"/>
      <c r="P49" s="16" t="n"/>
      <c r="Q49" s="18" t="n"/>
      <c r="R49" s="14">
        <f>IF(AND(M49&lt;&gt;"",O49&lt;'Lookahead Dashboard'!$B$6,P49&lt;&gt;"Complete"),"Overdue",IF(AND(M49&lt;&gt;"",P49&lt;&gt;"Complete"),"Open",IF(P49="Blocked","Blocked",IF(P49="Complete","Closed",""))))</f>
        <v/>
      </c>
      <c r="S49" s="16" t="n"/>
      <c r="T49" s="14">
        <f>IF(F49="","",IF(F49&lt;'Lookahead Dashboard'!$B$6,"Outside window",IF(F49&lt;='Lookahead Dashboard'!$B$6+13,"Week 1-2",IF(F49&lt;='Lookahead Dashboard'!$B$6+27,"Week 3-4",IF(F49&lt;='Lookahead Dashboard'!$B$6+41,"Week 5-6","Outside window")))))</f>
        <v/>
      </c>
      <c r="U49" s="16" t="n"/>
    </row>
    <row r="50" ht="18" customHeight="1">
      <c r="A50" s="16" t="n"/>
      <c r="B50" s="16" t="n"/>
      <c r="C50" s="16" t="n"/>
      <c r="D50" s="16" t="n"/>
      <c r="E50" s="16" t="n"/>
      <c r="F50" s="17" t="n"/>
      <c r="G50" s="17" t="n"/>
      <c r="H50" s="14">
        <f>IF(OR(F50="",G50=""),"",G50-F50+1)</f>
        <v/>
      </c>
      <c r="I50" s="16" t="n"/>
      <c r="J50" s="16" t="n"/>
      <c r="K50" s="16" t="n"/>
      <c r="L50" s="16" t="n"/>
      <c r="M50" s="16" t="n"/>
      <c r="N50" s="16" t="n"/>
      <c r="O50" s="17" t="n"/>
      <c r="P50" s="16" t="n"/>
      <c r="Q50" s="18" t="n"/>
      <c r="R50" s="14">
        <f>IF(AND(M50&lt;&gt;"",O50&lt;'Lookahead Dashboard'!$B$6,P50&lt;&gt;"Complete"),"Overdue",IF(AND(M50&lt;&gt;"",P50&lt;&gt;"Complete"),"Open",IF(P50="Blocked","Blocked",IF(P50="Complete","Closed",""))))</f>
        <v/>
      </c>
      <c r="S50" s="16" t="n"/>
      <c r="T50" s="14">
        <f>IF(F50="","",IF(F50&lt;'Lookahead Dashboard'!$B$6,"Outside window",IF(F50&lt;='Lookahead Dashboard'!$B$6+13,"Week 1-2",IF(F50&lt;='Lookahead Dashboard'!$B$6+27,"Week 3-4",IF(F50&lt;='Lookahead Dashboard'!$B$6+41,"Week 5-6","Outside window")))))</f>
        <v/>
      </c>
      <c r="U50" s="16" t="n"/>
    </row>
    <row r="51" ht="18" customHeight="1">
      <c r="A51" s="16" t="n"/>
      <c r="B51" s="16" t="n"/>
      <c r="C51" s="16" t="n"/>
      <c r="D51" s="16" t="n"/>
      <c r="E51" s="16" t="n"/>
      <c r="F51" s="17" t="n"/>
      <c r="G51" s="17" t="n"/>
      <c r="H51" s="14">
        <f>IF(OR(F51="",G51=""),"",G51-F51+1)</f>
        <v/>
      </c>
      <c r="I51" s="16" t="n"/>
      <c r="J51" s="16" t="n"/>
      <c r="K51" s="16" t="n"/>
      <c r="L51" s="16" t="n"/>
      <c r="M51" s="16" t="n"/>
      <c r="N51" s="16" t="n"/>
      <c r="O51" s="17" t="n"/>
      <c r="P51" s="16" t="n"/>
      <c r="Q51" s="18" t="n"/>
      <c r="R51" s="14">
        <f>IF(AND(M51&lt;&gt;"",O51&lt;'Lookahead Dashboard'!$B$6,P51&lt;&gt;"Complete"),"Overdue",IF(AND(M51&lt;&gt;"",P51&lt;&gt;"Complete"),"Open",IF(P51="Blocked","Blocked",IF(P51="Complete","Closed",""))))</f>
        <v/>
      </c>
      <c r="S51" s="16" t="n"/>
      <c r="T51" s="14">
        <f>IF(F51="","",IF(F51&lt;'Lookahead Dashboard'!$B$6,"Outside window",IF(F51&lt;='Lookahead Dashboard'!$B$6+13,"Week 1-2",IF(F51&lt;='Lookahead Dashboard'!$B$6+27,"Week 3-4",IF(F51&lt;='Lookahead Dashboard'!$B$6+41,"Week 5-6","Outside window")))))</f>
        <v/>
      </c>
      <c r="U51" s="16" t="n"/>
    </row>
    <row r="52" ht="18" customHeight="1">
      <c r="A52" s="16" t="n"/>
      <c r="B52" s="16" t="n"/>
      <c r="C52" s="16" t="n"/>
      <c r="D52" s="16" t="n"/>
      <c r="E52" s="16" t="n"/>
      <c r="F52" s="17" t="n"/>
      <c r="G52" s="17" t="n"/>
      <c r="H52" s="14">
        <f>IF(OR(F52="",G52=""),"",G52-F52+1)</f>
        <v/>
      </c>
      <c r="I52" s="16" t="n"/>
      <c r="J52" s="16" t="n"/>
      <c r="K52" s="16" t="n"/>
      <c r="L52" s="16" t="n"/>
      <c r="M52" s="16" t="n"/>
      <c r="N52" s="16" t="n"/>
      <c r="O52" s="17" t="n"/>
      <c r="P52" s="16" t="n"/>
      <c r="Q52" s="18" t="n"/>
      <c r="R52" s="14">
        <f>IF(AND(M52&lt;&gt;"",O52&lt;'Lookahead Dashboard'!$B$6,P52&lt;&gt;"Complete"),"Overdue",IF(AND(M52&lt;&gt;"",P52&lt;&gt;"Complete"),"Open",IF(P52="Blocked","Blocked",IF(P52="Complete","Closed",""))))</f>
        <v/>
      </c>
      <c r="S52" s="16" t="n"/>
      <c r="T52" s="14">
        <f>IF(F52="","",IF(F52&lt;'Lookahead Dashboard'!$B$6,"Outside window",IF(F52&lt;='Lookahead Dashboard'!$B$6+13,"Week 1-2",IF(F52&lt;='Lookahead Dashboard'!$B$6+27,"Week 3-4",IF(F52&lt;='Lookahead Dashboard'!$B$6+41,"Week 5-6","Outside window")))))</f>
        <v/>
      </c>
      <c r="U52" s="16" t="n"/>
    </row>
    <row r="53" ht="18" customHeight="1">
      <c r="A53" s="16" t="n"/>
      <c r="B53" s="16" t="n"/>
      <c r="C53" s="16" t="n"/>
      <c r="D53" s="16" t="n"/>
      <c r="E53" s="16" t="n"/>
      <c r="F53" s="17" t="n"/>
      <c r="G53" s="17" t="n"/>
      <c r="H53" s="14">
        <f>IF(OR(F53="",G53=""),"",G53-F53+1)</f>
        <v/>
      </c>
      <c r="I53" s="16" t="n"/>
      <c r="J53" s="16" t="n"/>
      <c r="K53" s="16" t="n"/>
      <c r="L53" s="16" t="n"/>
      <c r="M53" s="16" t="n"/>
      <c r="N53" s="16" t="n"/>
      <c r="O53" s="17" t="n"/>
      <c r="P53" s="16" t="n"/>
      <c r="Q53" s="18" t="n"/>
      <c r="R53" s="14">
        <f>IF(AND(M53&lt;&gt;"",O53&lt;'Lookahead Dashboard'!$B$6,P53&lt;&gt;"Complete"),"Overdue",IF(AND(M53&lt;&gt;"",P53&lt;&gt;"Complete"),"Open",IF(P53="Blocked","Blocked",IF(P53="Complete","Closed",""))))</f>
        <v/>
      </c>
      <c r="S53" s="16" t="n"/>
      <c r="T53" s="14">
        <f>IF(F53="","",IF(F53&lt;'Lookahead Dashboard'!$B$6,"Outside window",IF(F53&lt;='Lookahead Dashboard'!$B$6+13,"Week 1-2",IF(F53&lt;='Lookahead Dashboard'!$B$6+27,"Week 3-4",IF(F53&lt;='Lookahead Dashboard'!$B$6+41,"Week 5-6","Outside window")))))</f>
        <v/>
      </c>
      <c r="U53" s="16" t="n"/>
    </row>
    <row r="54" ht="18" customHeight="1">
      <c r="A54" s="16" t="n"/>
      <c r="B54" s="16" t="n"/>
      <c r="C54" s="16" t="n"/>
      <c r="D54" s="16" t="n"/>
      <c r="E54" s="16" t="n"/>
      <c r="F54" s="17" t="n"/>
      <c r="G54" s="17" t="n"/>
      <c r="H54" s="14">
        <f>IF(OR(F54="",G54=""),"",G54-F54+1)</f>
        <v/>
      </c>
      <c r="I54" s="16" t="n"/>
      <c r="J54" s="16" t="n"/>
      <c r="K54" s="16" t="n"/>
      <c r="L54" s="16" t="n"/>
      <c r="M54" s="16" t="n"/>
      <c r="N54" s="16" t="n"/>
      <c r="O54" s="17" t="n"/>
      <c r="P54" s="16" t="n"/>
      <c r="Q54" s="18" t="n"/>
      <c r="R54" s="14">
        <f>IF(AND(M54&lt;&gt;"",O54&lt;'Lookahead Dashboard'!$B$6,P54&lt;&gt;"Complete"),"Overdue",IF(AND(M54&lt;&gt;"",P54&lt;&gt;"Complete"),"Open",IF(P54="Blocked","Blocked",IF(P54="Complete","Closed",""))))</f>
        <v/>
      </c>
      <c r="S54" s="16" t="n"/>
      <c r="T54" s="14">
        <f>IF(F54="","",IF(F54&lt;'Lookahead Dashboard'!$B$6,"Outside window",IF(F54&lt;='Lookahead Dashboard'!$B$6+13,"Week 1-2",IF(F54&lt;='Lookahead Dashboard'!$B$6+27,"Week 3-4",IF(F54&lt;='Lookahead Dashboard'!$B$6+41,"Week 5-6","Outside window")))))</f>
        <v/>
      </c>
      <c r="U54" s="16" t="n"/>
    </row>
    <row r="55" ht="18" customHeight="1">
      <c r="A55" s="16" t="n"/>
      <c r="B55" s="16" t="n"/>
      <c r="C55" s="16" t="n"/>
      <c r="D55" s="16" t="n"/>
      <c r="E55" s="16" t="n"/>
      <c r="F55" s="17" t="n"/>
      <c r="G55" s="17" t="n"/>
      <c r="H55" s="14">
        <f>IF(OR(F55="",G55=""),"",G55-F55+1)</f>
        <v/>
      </c>
      <c r="I55" s="16" t="n"/>
      <c r="J55" s="16" t="n"/>
      <c r="K55" s="16" t="n"/>
      <c r="L55" s="16" t="n"/>
      <c r="M55" s="16" t="n"/>
      <c r="N55" s="16" t="n"/>
      <c r="O55" s="17" t="n"/>
      <c r="P55" s="16" t="n"/>
      <c r="Q55" s="18" t="n"/>
      <c r="R55" s="14">
        <f>IF(AND(M55&lt;&gt;"",O55&lt;'Lookahead Dashboard'!$B$6,P55&lt;&gt;"Complete"),"Overdue",IF(AND(M55&lt;&gt;"",P55&lt;&gt;"Complete"),"Open",IF(P55="Blocked","Blocked",IF(P55="Complete","Closed",""))))</f>
        <v/>
      </c>
      <c r="S55" s="16" t="n"/>
      <c r="T55" s="14">
        <f>IF(F55="","",IF(F55&lt;'Lookahead Dashboard'!$B$6,"Outside window",IF(F55&lt;='Lookahead Dashboard'!$B$6+13,"Week 1-2",IF(F55&lt;='Lookahead Dashboard'!$B$6+27,"Week 3-4",IF(F55&lt;='Lookahead Dashboard'!$B$6+41,"Week 5-6","Outside window")))))</f>
        <v/>
      </c>
      <c r="U55" s="16" t="n"/>
    </row>
    <row r="56" ht="18" customHeight="1">
      <c r="A56" s="16" t="n"/>
      <c r="B56" s="16" t="n"/>
      <c r="C56" s="16" t="n"/>
      <c r="D56" s="16" t="n"/>
      <c r="E56" s="16" t="n"/>
      <c r="F56" s="17" t="n"/>
      <c r="G56" s="17" t="n"/>
      <c r="H56" s="14">
        <f>IF(OR(F56="",G56=""),"",G56-F56+1)</f>
        <v/>
      </c>
      <c r="I56" s="16" t="n"/>
      <c r="J56" s="16" t="n"/>
      <c r="K56" s="16" t="n"/>
      <c r="L56" s="16" t="n"/>
      <c r="M56" s="16" t="n"/>
      <c r="N56" s="16" t="n"/>
      <c r="O56" s="17" t="n"/>
      <c r="P56" s="16" t="n"/>
      <c r="Q56" s="18" t="n"/>
      <c r="R56" s="14">
        <f>IF(AND(M56&lt;&gt;"",O56&lt;'Lookahead Dashboard'!$B$6,P56&lt;&gt;"Complete"),"Overdue",IF(AND(M56&lt;&gt;"",P56&lt;&gt;"Complete"),"Open",IF(P56="Blocked","Blocked",IF(P56="Complete","Closed",""))))</f>
        <v/>
      </c>
      <c r="S56" s="16" t="n"/>
      <c r="T56" s="14">
        <f>IF(F56="","",IF(F56&lt;'Lookahead Dashboard'!$B$6,"Outside window",IF(F56&lt;='Lookahead Dashboard'!$B$6+13,"Week 1-2",IF(F56&lt;='Lookahead Dashboard'!$B$6+27,"Week 3-4",IF(F56&lt;='Lookahead Dashboard'!$B$6+41,"Week 5-6","Outside window")))))</f>
        <v/>
      </c>
      <c r="U56" s="16" t="n"/>
    </row>
    <row r="57" ht="18" customHeight="1">
      <c r="A57" s="16" t="n"/>
      <c r="B57" s="16" t="n"/>
      <c r="C57" s="16" t="n"/>
      <c r="D57" s="16" t="n"/>
      <c r="E57" s="16" t="n"/>
      <c r="F57" s="17" t="n"/>
      <c r="G57" s="17" t="n"/>
      <c r="H57" s="14">
        <f>IF(OR(F57="",G57=""),"",G57-F57+1)</f>
        <v/>
      </c>
      <c r="I57" s="16" t="n"/>
      <c r="J57" s="16" t="n"/>
      <c r="K57" s="16" t="n"/>
      <c r="L57" s="16" t="n"/>
      <c r="M57" s="16" t="n"/>
      <c r="N57" s="16" t="n"/>
      <c r="O57" s="17" t="n"/>
      <c r="P57" s="16" t="n"/>
      <c r="Q57" s="18" t="n"/>
      <c r="R57" s="14">
        <f>IF(AND(M57&lt;&gt;"",O57&lt;'Lookahead Dashboard'!$B$6,P57&lt;&gt;"Complete"),"Overdue",IF(AND(M57&lt;&gt;"",P57&lt;&gt;"Complete"),"Open",IF(P57="Blocked","Blocked",IF(P57="Complete","Closed",""))))</f>
        <v/>
      </c>
      <c r="S57" s="16" t="n"/>
      <c r="T57" s="14">
        <f>IF(F57="","",IF(F57&lt;'Lookahead Dashboard'!$B$6,"Outside window",IF(F57&lt;='Lookahead Dashboard'!$B$6+13,"Week 1-2",IF(F57&lt;='Lookahead Dashboard'!$B$6+27,"Week 3-4",IF(F57&lt;='Lookahead Dashboard'!$B$6+41,"Week 5-6","Outside window")))))</f>
        <v/>
      </c>
      <c r="U57" s="16" t="n"/>
    </row>
    <row r="58" ht="18" customHeight="1">
      <c r="A58" s="16" t="n"/>
      <c r="B58" s="16" t="n"/>
      <c r="C58" s="16" t="n"/>
      <c r="D58" s="16" t="n"/>
      <c r="E58" s="16" t="n"/>
      <c r="F58" s="17" t="n"/>
      <c r="G58" s="17" t="n"/>
      <c r="H58" s="14">
        <f>IF(OR(F58="",G58=""),"",G58-F58+1)</f>
        <v/>
      </c>
      <c r="I58" s="16" t="n"/>
      <c r="J58" s="16" t="n"/>
      <c r="K58" s="16" t="n"/>
      <c r="L58" s="16" t="n"/>
      <c r="M58" s="16" t="n"/>
      <c r="N58" s="16" t="n"/>
      <c r="O58" s="17" t="n"/>
      <c r="P58" s="16" t="n"/>
      <c r="Q58" s="18" t="n"/>
      <c r="R58" s="14">
        <f>IF(AND(M58&lt;&gt;"",O58&lt;'Lookahead Dashboard'!$B$6,P58&lt;&gt;"Complete"),"Overdue",IF(AND(M58&lt;&gt;"",P58&lt;&gt;"Complete"),"Open",IF(P58="Blocked","Blocked",IF(P58="Complete","Closed",""))))</f>
        <v/>
      </c>
      <c r="S58" s="16" t="n"/>
      <c r="T58" s="14">
        <f>IF(F58="","",IF(F58&lt;'Lookahead Dashboard'!$B$6,"Outside window",IF(F58&lt;='Lookahead Dashboard'!$B$6+13,"Week 1-2",IF(F58&lt;='Lookahead Dashboard'!$B$6+27,"Week 3-4",IF(F58&lt;='Lookahead Dashboard'!$B$6+41,"Week 5-6","Outside window")))))</f>
        <v/>
      </c>
      <c r="U58" s="16" t="n"/>
    </row>
    <row r="59" ht="18" customHeight="1">
      <c r="A59" s="16" t="n"/>
      <c r="B59" s="16" t="n"/>
      <c r="C59" s="16" t="n"/>
      <c r="D59" s="16" t="n"/>
      <c r="E59" s="16" t="n"/>
      <c r="F59" s="17" t="n"/>
      <c r="G59" s="17" t="n"/>
      <c r="H59" s="14">
        <f>IF(OR(F59="",G59=""),"",G59-F59+1)</f>
        <v/>
      </c>
      <c r="I59" s="16" t="n"/>
      <c r="J59" s="16" t="n"/>
      <c r="K59" s="16" t="n"/>
      <c r="L59" s="16" t="n"/>
      <c r="M59" s="16" t="n"/>
      <c r="N59" s="16" t="n"/>
      <c r="O59" s="17" t="n"/>
      <c r="P59" s="16" t="n"/>
      <c r="Q59" s="18" t="n"/>
      <c r="R59" s="14">
        <f>IF(AND(M59&lt;&gt;"",O59&lt;'Lookahead Dashboard'!$B$6,P59&lt;&gt;"Complete"),"Overdue",IF(AND(M59&lt;&gt;"",P59&lt;&gt;"Complete"),"Open",IF(P59="Blocked","Blocked",IF(P59="Complete","Closed",""))))</f>
        <v/>
      </c>
      <c r="S59" s="16" t="n"/>
      <c r="T59" s="14">
        <f>IF(F59="","",IF(F59&lt;'Lookahead Dashboard'!$B$6,"Outside window",IF(F59&lt;='Lookahead Dashboard'!$B$6+13,"Week 1-2",IF(F59&lt;='Lookahead Dashboard'!$B$6+27,"Week 3-4",IF(F59&lt;='Lookahead Dashboard'!$B$6+41,"Week 5-6","Outside window")))))</f>
        <v/>
      </c>
      <c r="U59" s="16" t="n"/>
    </row>
    <row r="60" ht="18" customHeight="1">
      <c r="A60" s="16" t="n"/>
      <c r="B60" s="16" t="n"/>
      <c r="C60" s="16" t="n"/>
      <c r="D60" s="16" t="n"/>
      <c r="E60" s="16" t="n"/>
      <c r="F60" s="17" t="n"/>
      <c r="G60" s="17" t="n"/>
      <c r="H60" s="14">
        <f>IF(OR(F60="",G60=""),"",G60-F60+1)</f>
        <v/>
      </c>
      <c r="I60" s="16" t="n"/>
      <c r="J60" s="16" t="n"/>
      <c r="K60" s="16" t="n"/>
      <c r="L60" s="16" t="n"/>
      <c r="M60" s="16" t="n"/>
      <c r="N60" s="16" t="n"/>
      <c r="O60" s="17" t="n"/>
      <c r="P60" s="16" t="n"/>
      <c r="Q60" s="18" t="n"/>
      <c r="R60" s="14">
        <f>IF(AND(M60&lt;&gt;"",O60&lt;'Lookahead Dashboard'!$B$6,P60&lt;&gt;"Complete"),"Overdue",IF(AND(M60&lt;&gt;"",P60&lt;&gt;"Complete"),"Open",IF(P60="Blocked","Blocked",IF(P60="Complete","Closed",""))))</f>
        <v/>
      </c>
      <c r="S60" s="16" t="n"/>
      <c r="T60" s="14">
        <f>IF(F60="","",IF(F60&lt;'Lookahead Dashboard'!$B$6,"Outside window",IF(F60&lt;='Lookahead Dashboard'!$B$6+13,"Week 1-2",IF(F60&lt;='Lookahead Dashboard'!$B$6+27,"Week 3-4",IF(F60&lt;='Lookahead Dashboard'!$B$6+41,"Week 5-6","Outside window")))))</f>
        <v/>
      </c>
      <c r="U60" s="16" t="n"/>
    </row>
    <row r="61" ht="18" customHeight="1">
      <c r="A61" s="16" t="n"/>
      <c r="B61" s="16" t="n"/>
      <c r="C61" s="16" t="n"/>
      <c r="D61" s="16" t="n"/>
      <c r="E61" s="16" t="n"/>
      <c r="F61" s="17" t="n"/>
      <c r="G61" s="17" t="n"/>
      <c r="H61" s="14">
        <f>IF(OR(F61="",G61=""),"",G61-F61+1)</f>
        <v/>
      </c>
      <c r="I61" s="16" t="n"/>
      <c r="J61" s="16" t="n"/>
      <c r="K61" s="16" t="n"/>
      <c r="L61" s="16" t="n"/>
      <c r="M61" s="16" t="n"/>
      <c r="N61" s="16" t="n"/>
      <c r="O61" s="17" t="n"/>
      <c r="P61" s="16" t="n"/>
      <c r="Q61" s="18" t="n"/>
      <c r="R61" s="14">
        <f>IF(AND(M61&lt;&gt;"",O61&lt;'Lookahead Dashboard'!$B$6,P61&lt;&gt;"Complete"),"Overdue",IF(AND(M61&lt;&gt;"",P61&lt;&gt;"Complete"),"Open",IF(P61="Blocked","Blocked",IF(P61="Complete","Closed",""))))</f>
        <v/>
      </c>
      <c r="S61" s="16" t="n"/>
      <c r="T61" s="14">
        <f>IF(F61="","",IF(F61&lt;'Lookahead Dashboard'!$B$6,"Outside window",IF(F61&lt;='Lookahead Dashboard'!$B$6+13,"Week 1-2",IF(F61&lt;='Lookahead Dashboard'!$B$6+27,"Week 3-4",IF(F61&lt;='Lookahead Dashboard'!$B$6+41,"Week 5-6","Outside window")))))</f>
        <v/>
      </c>
      <c r="U61" s="16" t="n"/>
    </row>
    <row r="62" ht="18" customHeight="1">
      <c r="A62" s="16" t="n"/>
      <c r="B62" s="16" t="n"/>
      <c r="C62" s="16" t="n"/>
      <c r="D62" s="16" t="n"/>
      <c r="E62" s="16" t="n"/>
      <c r="F62" s="17" t="n"/>
      <c r="G62" s="17" t="n"/>
      <c r="H62" s="14">
        <f>IF(OR(F62="",G62=""),"",G62-F62+1)</f>
        <v/>
      </c>
      <c r="I62" s="16" t="n"/>
      <c r="J62" s="16" t="n"/>
      <c r="K62" s="16" t="n"/>
      <c r="L62" s="16" t="n"/>
      <c r="M62" s="16" t="n"/>
      <c r="N62" s="16" t="n"/>
      <c r="O62" s="17" t="n"/>
      <c r="P62" s="16" t="n"/>
      <c r="Q62" s="18" t="n"/>
      <c r="R62" s="14">
        <f>IF(AND(M62&lt;&gt;"",O62&lt;'Lookahead Dashboard'!$B$6,P62&lt;&gt;"Complete"),"Overdue",IF(AND(M62&lt;&gt;"",P62&lt;&gt;"Complete"),"Open",IF(P62="Blocked","Blocked",IF(P62="Complete","Closed",""))))</f>
        <v/>
      </c>
      <c r="S62" s="16" t="n"/>
      <c r="T62" s="14">
        <f>IF(F62="","",IF(F62&lt;'Lookahead Dashboard'!$B$6,"Outside window",IF(F62&lt;='Lookahead Dashboard'!$B$6+13,"Week 1-2",IF(F62&lt;='Lookahead Dashboard'!$B$6+27,"Week 3-4",IF(F62&lt;='Lookahead Dashboard'!$B$6+41,"Week 5-6","Outside window")))))</f>
        <v/>
      </c>
      <c r="U62" s="16" t="n"/>
    </row>
    <row r="63" ht="18" customHeight="1">
      <c r="A63" s="16" t="n"/>
      <c r="B63" s="16" t="n"/>
      <c r="C63" s="16" t="n"/>
      <c r="D63" s="16" t="n"/>
      <c r="E63" s="16" t="n"/>
      <c r="F63" s="17" t="n"/>
      <c r="G63" s="17" t="n"/>
      <c r="H63" s="14">
        <f>IF(OR(F63="",G63=""),"",G63-F63+1)</f>
        <v/>
      </c>
      <c r="I63" s="16" t="n"/>
      <c r="J63" s="16" t="n"/>
      <c r="K63" s="16" t="n"/>
      <c r="L63" s="16" t="n"/>
      <c r="M63" s="16" t="n"/>
      <c r="N63" s="16" t="n"/>
      <c r="O63" s="17" t="n"/>
      <c r="P63" s="16" t="n"/>
      <c r="Q63" s="18" t="n"/>
      <c r="R63" s="14">
        <f>IF(AND(M63&lt;&gt;"",O63&lt;'Lookahead Dashboard'!$B$6,P63&lt;&gt;"Complete"),"Overdue",IF(AND(M63&lt;&gt;"",P63&lt;&gt;"Complete"),"Open",IF(P63="Blocked","Blocked",IF(P63="Complete","Closed",""))))</f>
        <v/>
      </c>
      <c r="S63" s="16" t="n"/>
      <c r="T63" s="14">
        <f>IF(F63="","",IF(F63&lt;'Lookahead Dashboard'!$B$6,"Outside window",IF(F63&lt;='Lookahead Dashboard'!$B$6+13,"Week 1-2",IF(F63&lt;='Lookahead Dashboard'!$B$6+27,"Week 3-4",IF(F63&lt;='Lookahead Dashboard'!$B$6+41,"Week 5-6","Outside window")))))</f>
        <v/>
      </c>
      <c r="U63" s="16" t="n"/>
    </row>
    <row r="64" ht="18" customHeight="1">
      <c r="A64" s="16" t="n"/>
      <c r="B64" s="16" t="n"/>
      <c r="C64" s="16" t="n"/>
      <c r="D64" s="16" t="n"/>
      <c r="E64" s="16" t="n"/>
      <c r="F64" s="17" t="n"/>
      <c r="G64" s="17" t="n"/>
      <c r="H64" s="14">
        <f>IF(OR(F64="",G64=""),"",G64-F64+1)</f>
        <v/>
      </c>
      <c r="I64" s="16" t="n"/>
      <c r="J64" s="16" t="n"/>
      <c r="K64" s="16" t="n"/>
      <c r="L64" s="16" t="n"/>
      <c r="M64" s="16" t="n"/>
      <c r="N64" s="16" t="n"/>
      <c r="O64" s="17" t="n"/>
      <c r="P64" s="16" t="n"/>
      <c r="Q64" s="18" t="n"/>
      <c r="R64" s="14">
        <f>IF(AND(M64&lt;&gt;"",O64&lt;'Lookahead Dashboard'!$B$6,P64&lt;&gt;"Complete"),"Overdue",IF(AND(M64&lt;&gt;"",P64&lt;&gt;"Complete"),"Open",IF(P64="Blocked","Blocked",IF(P64="Complete","Closed",""))))</f>
        <v/>
      </c>
      <c r="S64" s="16" t="n"/>
      <c r="T64" s="14">
        <f>IF(F64="","",IF(F64&lt;'Lookahead Dashboard'!$B$6,"Outside window",IF(F64&lt;='Lookahead Dashboard'!$B$6+13,"Week 1-2",IF(F64&lt;='Lookahead Dashboard'!$B$6+27,"Week 3-4",IF(F64&lt;='Lookahead Dashboard'!$B$6+41,"Week 5-6","Outside window")))))</f>
        <v/>
      </c>
      <c r="U64" s="16" t="n"/>
    </row>
    <row r="65" ht="18" customHeight="1">
      <c r="A65" s="16" t="n"/>
      <c r="B65" s="16" t="n"/>
      <c r="C65" s="16" t="n"/>
      <c r="D65" s="16" t="n"/>
      <c r="E65" s="16" t="n"/>
      <c r="F65" s="17" t="n"/>
      <c r="G65" s="17" t="n"/>
      <c r="H65" s="14">
        <f>IF(OR(F65="",G65=""),"",G65-F65+1)</f>
        <v/>
      </c>
      <c r="I65" s="16" t="n"/>
      <c r="J65" s="16" t="n"/>
      <c r="K65" s="16" t="n"/>
      <c r="L65" s="16" t="n"/>
      <c r="M65" s="16" t="n"/>
      <c r="N65" s="16" t="n"/>
      <c r="O65" s="17" t="n"/>
      <c r="P65" s="16" t="n"/>
      <c r="Q65" s="18" t="n"/>
      <c r="R65" s="14">
        <f>IF(AND(M65&lt;&gt;"",O65&lt;'Lookahead Dashboard'!$B$6,P65&lt;&gt;"Complete"),"Overdue",IF(AND(M65&lt;&gt;"",P65&lt;&gt;"Complete"),"Open",IF(P65="Blocked","Blocked",IF(P65="Complete","Closed",""))))</f>
        <v/>
      </c>
      <c r="S65" s="16" t="n"/>
      <c r="T65" s="14">
        <f>IF(F65="","",IF(F65&lt;'Lookahead Dashboard'!$B$6,"Outside window",IF(F65&lt;='Lookahead Dashboard'!$B$6+13,"Week 1-2",IF(F65&lt;='Lookahead Dashboard'!$B$6+27,"Week 3-4",IF(F65&lt;='Lookahead Dashboard'!$B$6+41,"Week 5-6","Outside window")))))</f>
        <v/>
      </c>
      <c r="U65" s="16" t="n"/>
    </row>
    <row r="66" ht="18" customHeight="1">
      <c r="A66" s="16" t="n"/>
      <c r="B66" s="16" t="n"/>
      <c r="C66" s="16" t="n"/>
      <c r="D66" s="16" t="n"/>
      <c r="E66" s="16" t="n"/>
      <c r="F66" s="17" t="n"/>
      <c r="G66" s="17" t="n"/>
      <c r="H66" s="14">
        <f>IF(OR(F66="",G66=""),"",G66-F66+1)</f>
        <v/>
      </c>
      <c r="I66" s="16" t="n"/>
      <c r="J66" s="16" t="n"/>
      <c r="K66" s="16" t="n"/>
      <c r="L66" s="16" t="n"/>
      <c r="M66" s="16" t="n"/>
      <c r="N66" s="16" t="n"/>
      <c r="O66" s="17" t="n"/>
      <c r="P66" s="16" t="n"/>
      <c r="Q66" s="18" t="n"/>
      <c r="R66" s="14">
        <f>IF(AND(M66&lt;&gt;"",O66&lt;'Lookahead Dashboard'!$B$6,P66&lt;&gt;"Complete"),"Overdue",IF(AND(M66&lt;&gt;"",P66&lt;&gt;"Complete"),"Open",IF(P66="Blocked","Blocked",IF(P66="Complete","Closed",""))))</f>
        <v/>
      </c>
      <c r="S66" s="16" t="n"/>
      <c r="T66" s="14">
        <f>IF(F66="","",IF(F66&lt;'Lookahead Dashboard'!$B$6,"Outside window",IF(F66&lt;='Lookahead Dashboard'!$B$6+13,"Week 1-2",IF(F66&lt;='Lookahead Dashboard'!$B$6+27,"Week 3-4",IF(F66&lt;='Lookahead Dashboard'!$B$6+41,"Week 5-6","Outside window")))))</f>
        <v/>
      </c>
      <c r="U66" s="16" t="n"/>
    </row>
    <row r="67" ht="18" customHeight="1">
      <c r="A67" s="16" t="n"/>
      <c r="B67" s="16" t="n"/>
      <c r="C67" s="16" t="n"/>
      <c r="D67" s="16" t="n"/>
      <c r="E67" s="16" t="n"/>
      <c r="F67" s="17" t="n"/>
      <c r="G67" s="17" t="n"/>
      <c r="H67" s="14">
        <f>IF(OR(F67="",G67=""),"",G67-F67+1)</f>
        <v/>
      </c>
      <c r="I67" s="16" t="n"/>
      <c r="J67" s="16" t="n"/>
      <c r="K67" s="16" t="n"/>
      <c r="L67" s="16" t="n"/>
      <c r="M67" s="16" t="n"/>
      <c r="N67" s="16" t="n"/>
      <c r="O67" s="17" t="n"/>
      <c r="P67" s="16" t="n"/>
      <c r="Q67" s="18" t="n"/>
      <c r="R67" s="14">
        <f>IF(AND(M67&lt;&gt;"",O67&lt;'Lookahead Dashboard'!$B$6,P67&lt;&gt;"Complete"),"Overdue",IF(AND(M67&lt;&gt;"",P67&lt;&gt;"Complete"),"Open",IF(P67="Blocked","Blocked",IF(P67="Complete","Closed",""))))</f>
        <v/>
      </c>
      <c r="S67" s="16" t="n"/>
      <c r="T67" s="14">
        <f>IF(F67="","",IF(F67&lt;'Lookahead Dashboard'!$B$6,"Outside window",IF(F67&lt;='Lookahead Dashboard'!$B$6+13,"Week 1-2",IF(F67&lt;='Lookahead Dashboard'!$B$6+27,"Week 3-4",IF(F67&lt;='Lookahead Dashboard'!$B$6+41,"Week 5-6","Outside window")))))</f>
        <v/>
      </c>
      <c r="U67" s="16" t="n"/>
    </row>
    <row r="68" ht="18" customHeight="1">
      <c r="A68" s="16" t="n"/>
      <c r="B68" s="16" t="n"/>
      <c r="C68" s="16" t="n"/>
      <c r="D68" s="16" t="n"/>
      <c r="E68" s="16" t="n"/>
      <c r="F68" s="17" t="n"/>
      <c r="G68" s="17" t="n"/>
      <c r="H68" s="14">
        <f>IF(OR(F68="",G68=""),"",G68-F68+1)</f>
        <v/>
      </c>
      <c r="I68" s="16" t="n"/>
      <c r="J68" s="16" t="n"/>
      <c r="K68" s="16" t="n"/>
      <c r="L68" s="16" t="n"/>
      <c r="M68" s="16" t="n"/>
      <c r="N68" s="16" t="n"/>
      <c r="O68" s="17" t="n"/>
      <c r="P68" s="16" t="n"/>
      <c r="Q68" s="18" t="n"/>
      <c r="R68" s="14">
        <f>IF(AND(M68&lt;&gt;"",O68&lt;'Lookahead Dashboard'!$B$6,P68&lt;&gt;"Complete"),"Overdue",IF(AND(M68&lt;&gt;"",P68&lt;&gt;"Complete"),"Open",IF(P68="Blocked","Blocked",IF(P68="Complete","Closed",""))))</f>
        <v/>
      </c>
      <c r="S68" s="16" t="n"/>
      <c r="T68" s="14">
        <f>IF(F68="","",IF(F68&lt;'Lookahead Dashboard'!$B$6,"Outside window",IF(F68&lt;='Lookahead Dashboard'!$B$6+13,"Week 1-2",IF(F68&lt;='Lookahead Dashboard'!$B$6+27,"Week 3-4",IF(F68&lt;='Lookahead Dashboard'!$B$6+41,"Week 5-6","Outside window")))))</f>
        <v/>
      </c>
      <c r="U68" s="16" t="n"/>
    </row>
    <row r="69" ht="18" customHeight="1">
      <c r="A69" s="16" t="n"/>
      <c r="B69" s="16" t="n"/>
      <c r="C69" s="16" t="n"/>
      <c r="D69" s="16" t="n"/>
      <c r="E69" s="16" t="n"/>
      <c r="F69" s="17" t="n"/>
      <c r="G69" s="17" t="n"/>
      <c r="H69" s="14">
        <f>IF(OR(F69="",G69=""),"",G69-F69+1)</f>
        <v/>
      </c>
      <c r="I69" s="16" t="n"/>
      <c r="J69" s="16" t="n"/>
      <c r="K69" s="16" t="n"/>
      <c r="L69" s="16" t="n"/>
      <c r="M69" s="16" t="n"/>
      <c r="N69" s="16" t="n"/>
      <c r="O69" s="17" t="n"/>
      <c r="P69" s="16" t="n"/>
      <c r="Q69" s="18" t="n"/>
      <c r="R69" s="14">
        <f>IF(AND(M69&lt;&gt;"",O69&lt;'Lookahead Dashboard'!$B$6,P69&lt;&gt;"Complete"),"Overdue",IF(AND(M69&lt;&gt;"",P69&lt;&gt;"Complete"),"Open",IF(P69="Blocked","Blocked",IF(P69="Complete","Closed",""))))</f>
        <v/>
      </c>
      <c r="S69" s="16" t="n"/>
      <c r="T69" s="14">
        <f>IF(F69="","",IF(F69&lt;'Lookahead Dashboard'!$B$6,"Outside window",IF(F69&lt;='Lookahead Dashboard'!$B$6+13,"Week 1-2",IF(F69&lt;='Lookahead Dashboard'!$B$6+27,"Week 3-4",IF(F69&lt;='Lookahead Dashboard'!$B$6+41,"Week 5-6","Outside window")))))</f>
        <v/>
      </c>
      <c r="U69" s="16" t="n"/>
    </row>
    <row r="70" ht="18" customHeight="1">
      <c r="A70" s="16" t="n"/>
      <c r="B70" s="16" t="n"/>
      <c r="C70" s="16" t="n"/>
      <c r="D70" s="16" t="n"/>
      <c r="E70" s="16" t="n"/>
      <c r="F70" s="17" t="n"/>
      <c r="G70" s="17" t="n"/>
      <c r="H70" s="14">
        <f>IF(OR(F70="",G70=""),"",G70-F70+1)</f>
        <v/>
      </c>
      <c r="I70" s="16" t="n"/>
      <c r="J70" s="16" t="n"/>
      <c r="K70" s="16" t="n"/>
      <c r="L70" s="16" t="n"/>
      <c r="M70" s="16" t="n"/>
      <c r="N70" s="16" t="n"/>
      <c r="O70" s="17" t="n"/>
      <c r="P70" s="16" t="n"/>
      <c r="Q70" s="18" t="n"/>
      <c r="R70" s="14">
        <f>IF(AND(M70&lt;&gt;"",O70&lt;'Lookahead Dashboard'!$B$6,P70&lt;&gt;"Complete"),"Overdue",IF(AND(M70&lt;&gt;"",P70&lt;&gt;"Complete"),"Open",IF(P70="Blocked","Blocked",IF(P70="Complete","Closed",""))))</f>
        <v/>
      </c>
      <c r="S70" s="16" t="n"/>
      <c r="T70" s="14">
        <f>IF(F70="","",IF(F70&lt;'Lookahead Dashboard'!$B$6,"Outside window",IF(F70&lt;='Lookahead Dashboard'!$B$6+13,"Week 1-2",IF(F70&lt;='Lookahead Dashboard'!$B$6+27,"Week 3-4",IF(F70&lt;='Lookahead Dashboard'!$B$6+41,"Week 5-6","Outside window")))))</f>
        <v/>
      </c>
      <c r="U70" s="16" t="n"/>
    </row>
    <row r="71" ht="18" customHeight="1">
      <c r="A71" s="16" t="n"/>
      <c r="B71" s="16" t="n"/>
      <c r="C71" s="16" t="n"/>
      <c r="D71" s="16" t="n"/>
      <c r="E71" s="16" t="n"/>
      <c r="F71" s="17" t="n"/>
      <c r="G71" s="17" t="n"/>
      <c r="H71" s="14">
        <f>IF(OR(F71="",G71=""),"",G71-F71+1)</f>
        <v/>
      </c>
      <c r="I71" s="16" t="n"/>
      <c r="J71" s="16" t="n"/>
      <c r="K71" s="16" t="n"/>
      <c r="L71" s="16" t="n"/>
      <c r="M71" s="16" t="n"/>
      <c r="N71" s="16" t="n"/>
      <c r="O71" s="17" t="n"/>
      <c r="P71" s="16" t="n"/>
      <c r="Q71" s="18" t="n"/>
      <c r="R71" s="14">
        <f>IF(AND(M71&lt;&gt;"",O71&lt;'Lookahead Dashboard'!$B$6,P71&lt;&gt;"Complete"),"Overdue",IF(AND(M71&lt;&gt;"",P71&lt;&gt;"Complete"),"Open",IF(P71="Blocked","Blocked",IF(P71="Complete","Closed",""))))</f>
        <v/>
      </c>
      <c r="S71" s="16" t="n"/>
      <c r="T71" s="14">
        <f>IF(F71="","",IF(F71&lt;'Lookahead Dashboard'!$B$6,"Outside window",IF(F71&lt;='Lookahead Dashboard'!$B$6+13,"Week 1-2",IF(F71&lt;='Lookahead Dashboard'!$B$6+27,"Week 3-4",IF(F71&lt;='Lookahead Dashboard'!$B$6+41,"Week 5-6","Outside window")))))</f>
        <v/>
      </c>
      <c r="U71" s="16" t="n"/>
    </row>
    <row r="72" ht="18" customHeight="1">
      <c r="A72" s="16" t="n"/>
      <c r="B72" s="16" t="n"/>
      <c r="C72" s="16" t="n"/>
      <c r="D72" s="16" t="n"/>
      <c r="E72" s="16" t="n"/>
      <c r="F72" s="17" t="n"/>
      <c r="G72" s="17" t="n"/>
      <c r="H72" s="14">
        <f>IF(OR(F72="",G72=""),"",G72-F72+1)</f>
        <v/>
      </c>
      <c r="I72" s="16" t="n"/>
      <c r="J72" s="16" t="n"/>
      <c r="K72" s="16" t="n"/>
      <c r="L72" s="16" t="n"/>
      <c r="M72" s="16" t="n"/>
      <c r="N72" s="16" t="n"/>
      <c r="O72" s="17" t="n"/>
      <c r="P72" s="16" t="n"/>
      <c r="Q72" s="18" t="n"/>
      <c r="R72" s="14">
        <f>IF(AND(M72&lt;&gt;"",O72&lt;'Lookahead Dashboard'!$B$6,P72&lt;&gt;"Complete"),"Overdue",IF(AND(M72&lt;&gt;"",P72&lt;&gt;"Complete"),"Open",IF(P72="Blocked","Blocked",IF(P72="Complete","Closed",""))))</f>
        <v/>
      </c>
      <c r="S72" s="16" t="n"/>
      <c r="T72" s="14">
        <f>IF(F72="","",IF(F72&lt;'Lookahead Dashboard'!$B$6,"Outside window",IF(F72&lt;='Lookahead Dashboard'!$B$6+13,"Week 1-2",IF(F72&lt;='Lookahead Dashboard'!$B$6+27,"Week 3-4",IF(F72&lt;='Lookahead Dashboard'!$B$6+41,"Week 5-6","Outside window")))))</f>
        <v/>
      </c>
      <c r="U72" s="16" t="n"/>
    </row>
    <row r="73" ht="18" customHeight="1">
      <c r="A73" s="16" t="n"/>
      <c r="B73" s="16" t="n"/>
      <c r="C73" s="16" t="n"/>
      <c r="D73" s="16" t="n"/>
      <c r="E73" s="16" t="n"/>
      <c r="F73" s="17" t="n"/>
      <c r="G73" s="17" t="n"/>
      <c r="H73" s="14">
        <f>IF(OR(F73="",G73=""),"",G73-F73+1)</f>
        <v/>
      </c>
      <c r="I73" s="16" t="n"/>
      <c r="J73" s="16" t="n"/>
      <c r="K73" s="16" t="n"/>
      <c r="L73" s="16" t="n"/>
      <c r="M73" s="16" t="n"/>
      <c r="N73" s="16" t="n"/>
      <c r="O73" s="17" t="n"/>
      <c r="P73" s="16" t="n"/>
      <c r="Q73" s="18" t="n"/>
      <c r="R73" s="14">
        <f>IF(AND(M73&lt;&gt;"",O73&lt;'Lookahead Dashboard'!$B$6,P73&lt;&gt;"Complete"),"Overdue",IF(AND(M73&lt;&gt;"",P73&lt;&gt;"Complete"),"Open",IF(P73="Blocked","Blocked",IF(P73="Complete","Closed",""))))</f>
        <v/>
      </c>
      <c r="S73" s="16" t="n"/>
      <c r="T73" s="14">
        <f>IF(F73="","",IF(F73&lt;'Lookahead Dashboard'!$B$6,"Outside window",IF(F73&lt;='Lookahead Dashboard'!$B$6+13,"Week 1-2",IF(F73&lt;='Lookahead Dashboard'!$B$6+27,"Week 3-4",IF(F73&lt;='Lookahead Dashboard'!$B$6+41,"Week 5-6","Outside window")))))</f>
        <v/>
      </c>
      <c r="U73" s="16" t="n"/>
    </row>
    <row r="74" ht="18" customHeight="1">
      <c r="A74" s="16" t="n"/>
      <c r="B74" s="16" t="n"/>
      <c r="C74" s="16" t="n"/>
      <c r="D74" s="16" t="n"/>
      <c r="E74" s="16" t="n"/>
      <c r="F74" s="17" t="n"/>
      <c r="G74" s="17" t="n"/>
      <c r="H74" s="14">
        <f>IF(OR(F74="",G74=""),"",G74-F74+1)</f>
        <v/>
      </c>
      <c r="I74" s="16" t="n"/>
      <c r="J74" s="16" t="n"/>
      <c r="K74" s="16" t="n"/>
      <c r="L74" s="16" t="n"/>
      <c r="M74" s="16" t="n"/>
      <c r="N74" s="16" t="n"/>
      <c r="O74" s="17" t="n"/>
      <c r="P74" s="16" t="n"/>
      <c r="Q74" s="18" t="n"/>
      <c r="R74" s="14">
        <f>IF(AND(M74&lt;&gt;"",O74&lt;'Lookahead Dashboard'!$B$6,P74&lt;&gt;"Complete"),"Overdue",IF(AND(M74&lt;&gt;"",P74&lt;&gt;"Complete"),"Open",IF(P74="Blocked","Blocked",IF(P74="Complete","Closed",""))))</f>
        <v/>
      </c>
      <c r="S74" s="16" t="n"/>
      <c r="T74" s="14">
        <f>IF(F74="","",IF(F74&lt;'Lookahead Dashboard'!$B$6,"Outside window",IF(F74&lt;='Lookahead Dashboard'!$B$6+13,"Week 1-2",IF(F74&lt;='Lookahead Dashboard'!$B$6+27,"Week 3-4",IF(F74&lt;='Lookahead Dashboard'!$B$6+41,"Week 5-6","Outside window")))))</f>
        <v/>
      </c>
      <c r="U74" s="16" t="n"/>
    </row>
    <row r="75" ht="18" customHeight="1">
      <c r="A75" s="16" t="n"/>
      <c r="B75" s="16" t="n"/>
      <c r="C75" s="16" t="n"/>
      <c r="D75" s="16" t="n"/>
      <c r="E75" s="16" t="n"/>
      <c r="F75" s="17" t="n"/>
      <c r="G75" s="17" t="n"/>
      <c r="H75" s="14">
        <f>IF(OR(F75="",G75=""),"",G75-F75+1)</f>
        <v/>
      </c>
      <c r="I75" s="16" t="n"/>
      <c r="J75" s="16" t="n"/>
      <c r="K75" s="16" t="n"/>
      <c r="L75" s="16" t="n"/>
      <c r="M75" s="16" t="n"/>
      <c r="N75" s="16" t="n"/>
      <c r="O75" s="17" t="n"/>
      <c r="P75" s="16" t="n"/>
      <c r="Q75" s="18" t="n"/>
      <c r="R75" s="14">
        <f>IF(AND(M75&lt;&gt;"",O75&lt;'Lookahead Dashboard'!$B$6,P75&lt;&gt;"Complete"),"Overdue",IF(AND(M75&lt;&gt;"",P75&lt;&gt;"Complete"),"Open",IF(P75="Blocked","Blocked",IF(P75="Complete","Closed",""))))</f>
        <v/>
      </c>
      <c r="S75" s="16" t="n"/>
      <c r="T75" s="14">
        <f>IF(F75="","",IF(F75&lt;'Lookahead Dashboard'!$B$6,"Outside window",IF(F75&lt;='Lookahead Dashboard'!$B$6+13,"Week 1-2",IF(F75&lt;='Lookahead Dashboard'!$B$6+27,"Week 3-4",IF(F75&lt;='Lookahead Dashboard'!$B$6+41,"Week 5-6","Outside window")))))</f>
        <v/>
      </c>
      <c r="U75" s="16" t="n"/>
    </row>
    <row r="76" ht="18" customHeight="1">
      <c r="A76" s="16" t="n"/>
      <c r="B76" s="16" t="n"/>
      <c r="C76" s="16" t="n"/>
      <c r="D76" s="16" t="n"/>
      <c r="E76" s="16" t="n"/>
      <c r="F76" s="17" t="n"/>
      <c r="G76" s="17" t="n"/>
      <c r="H76" s="14">
        <f>IF(OR(F76="",G76=""),"",G76-F76+1)</f>
        <v/>
      </c>
      <c r="I76" s="16" t="n"/>
      <c r="J76" s="16" t="n"/>
      <c r="K76" s="16" t="n"/>
      <c r="L76" s="16" t="n"/>
      <c r="M76" s="16" t="n"/>
      <c r="N76" s="16" t="n"/>
      <c r="O76" s="17" t="n"/>
      <c r="P76" s="16" t="n"/>
      <c r="Q76" s="18" t="n"/>
      <c r="R76" s="14">
        <f>IF(AND(M76&lt;&gt;"",O76&lt;'Lookahead Dashboard'!$B$6,P76&lt;&gt;"Complete"),"Overdue",IF(AND(M76&lt;&gt;"",P76&lt;&gt;"Complete"),"Open",IF(P76="Blocked","Blocked",IF(P76="Complete","Closed",""))))</f>
        <v/>
      </c>
      <c r="S76" s="16" t="n"/>
      <c r="T76" s="14">
        <f>IF(F76="","",IF(F76&lt;'Lookahead Dashboard'!$B$6,"Outside window",IF(F76&lt;='Lookahead Dashboard'!$B$6+13,"Week 1-2",IF(F76&lt;='Lookahead Dashboard'!$B$6+27,"Week 3-4",IF(F76&lt;='Lookahead Dashboard'!$B$6+41,"Week 5-6","Outside window")))))</f>
        <v/>
      </c>
      <c r="U76" s="16" t="n"/>
    </row>
    <row r="77" ht="18" customHeight="1">
      <c r="A77" s="16" t="n"/>
      <c r="B77" s="16" t="n"/>
      <c r="C77" s="16" t="n"/>
      <c r="D77" s="16" t="n"/>
      <c r="E77" s="16" t="n"/>
      <c r="F77" s="17" t="n"/>
      <c r="G77" s="17" t="n"/>
      <c r="H77" s="14">
        <f>IF(OR(F77="",G77=""),"",G77-F77+1)</f>
        <v/>
      </c>
      <c r="I77" s="16" t="n"/>
      <c r="J77" s="16" t="n"/>
      <c r="K77" s="16" t="n"/>
      <c r="L77" s="16" t="n"/>
      <c r="M77" s="16" t="n"/>
      <c r="N77" s="16" t="n"/>
      <c r="O77" s="17" t="n"/>
      <c r="P77" s="16" t="n"/>
      <c r="Q77" s="18" t="n"/>
      <c r="R77" s="14">
        <f>IF(AND(M77&lt;&gt;"",O77&lt;'Lookahead Dashboard'!$B$6,P77&lt;&gt;"Complete"),"Overdue",IF(AND(M77&lt;&gt;"",P77&lt;&gt;"Complete"),"Open",IF(P77="Blocked","Blocked",IF(P77="Complete","Closed",""))))</f>
        <v/>
      </c>
      <c r="S77" s="16" t="n"/>
      <c r="T77" s="14">
        <f>IF(F77="","",IF(F77&lt;'Lookahead Dashboard'!$B$6,"Outside window",IF(F77&lt;='Lookahead Dashboard'!$B$6+13,"Week 1-2",IF(F77&lt;='Lookahead Dashboard'!$B$6+27,"Week 3-4",IF(F77&lt;='Lookahead Dashboard'!$B$6+41,"Week 5-6","Outside window")))))</f>
        <v/>
      </c>
      <c r="U77" s="16" t="n"/>
    </row>
    <row r="78" ht="18" customHeight="1">
      <c r="A78" s="16" t="n"/>
      <c r="B78" s="16" t="n"/>
      <c r="C78" s="16" t="n"/>
      <c r="D78" s="16" t="n"/>
      <c r="E78" s="16" t="n"/>
      <c r="F78" s="17" t="n"/>
      <c r="G78" s="17" t="n"/>
      <c r="H78" s="14">
        <f>IF(OR(F78="",G78=""),"",G78-F78+1)</f>
        <v/>
      </c>
      <c r="I78" s="16" t="n"/>
      <c r="J78" s="16" t="n"/>
      <c r="K78" s="16" t="n"/>
      <c r="L78" s="16" t="n"/>
      <c r="M78" s="16" t="n"/>
      <c r="N78" s="16" t="n"/>
      <c r="O78" s="17" t="n"/>
      <c r="P78" s="16" t="n"/>
      <c r="Q78" s="18" t="n"/>
      <c r="R78" s="14">
        <f>IF(AND(M78&lt;&gt;"",O78&lt;'Lookahead Dashboard'!$B$6,P78&lt;&gt;"Complete"),"Overdue",IF(AND(M78&lt;&gt;"",P78&lt;&gt;"Complete"),"Open",IF(P78="Blocked","Blocked",IF(P78="Complete","Closed",""))))</f>
        <v/>
      </c>
      <c r="S78" s="16" t="n"/>
      <c r="T78" s="14">
        <f>IF(F78="","",IF(F78&lt;'Lookahead Dashboard'!$B$6,"Outside window",IF(F78&lt;='Lookahead Dashboard'!$B$6+13,"Week 1-2",IF(F78&lt;='Lookahead Dashboard'!$B$6+27,"Week 3-4",IF(F78&lt;='Lookahead Dashboard'!$B$6+41,"Week 5-6","Outside window")))))</f>
        <v/>
      </c>
      <c r="U78" s="16" t="n"/>
    </row>
    <row r="79" ht="18" customHeight="1">
      <c r="A79" s="16" t="n"/>
      <c r="B79" s="16" t="n"/>
      <c r="C79" s="16" t="n"/>
      <c r="D79" s="16" t="n"/>
      <c r="E79" s="16" t="n"/>
      <c r="F79" s="17" t="n"/>
      <c r="G79" s="17" t="n"/>
      <c r="H79" s="14">
        <f>IF(OR(F79="",G79=""),"",G79-F79+1)</f>
        <v/>
      </c>
      <c r="I79" s="16" t="n"/>
      <c r="J79" s="16" t="n"/>
      <c r="K79" s="16" t="n"/>
      <c r="L79" s="16" t="n"/>
      <c r="M79" s="16" t="n"/>
      <c r="N79" s="16" t="n"/>
      <c r="O79" s="17" t="n"/>
      <c r="P79" s="16" t="n"/>
      <c r="Q79" s="18" t="n"/>
      <c r="R79" s="14">
        <f>IF(AND(M79&lt;&gt;"",O79&lt;'Lookahead Dashboard'!$B$6,P79&lt;&gt;"Complete"),"Overdue",IF(AND(M79&lt;&gt;"",P79&lt;&gt;"Complete"),"Open",IF(P79="Blocked","Blocked",IF(P79="Complete","Closed",""))))</f>
        <v/>
      </c>
      <c r="S79" s="16" t="n"/>
      <c r="T79" s="14">
        <f>IF(F79="","",IF(F79&lt;'Lookahead Dashboard'!$B$6,"Outside window",IF(F79&lt;='Lookahead Dashboard'!$B$6+13,"Week 1-2",IF(F79&lt;='Lookahead Dashboard'!$B$6+27,"Week 3-4",IF(F79&lt;='Lookahead Dashboard'!$B$6+41,"Week 5-6","Outside window")))))</f>
        <v/>
      </c>
      <c r="U79" s="16" t="n"/>
    </row>
    <row r="80" ht="18" customHeight="1">
      <c r="A80" s="16" t="n"/>
      <c r="B80" s="16" t="n"/>
      <c r="C80" s="16" t="n"/>
      <c r="D80" s="16" t="n"/>
      <c r="E80" s="16" t="n"/>
      <c r="F80" s="17" t="n"/>
      <c r="G80" s="17" t="n"/>
      <c r="H80" s="14">
        <f>IF(OR(F80="",G80=""),"",G80-F80+1)</f>
        <v/>
      </c>
      <c r="I80" s="16" t="n"/>
      <c r="J80" s="16" t="n"/>
      <c r="K80" s="16" t="n"/>
      <c r="L80" s="16" t="n"/>
      <c r="M80" s="16" t="n"/>
      <c r="N80" s="16" t="n"/>
      <c r="O80" s="17" t="n"/>
      <c r="P80" s="16" t="n"/>
      <c r="Q80" s="18" t="n"/>
      <c r="R80" s="14">
        <f>IF(AND(M80&lt;&gt;"",O80&lt;'Lookahead Dashboard'!$B$6,P80&lt;&gt;"Complete"),"Overdue",IF(AND(M80&lt;&gt;"",P80&lt;&gt;"Complete"),"Open",IF(P80="Blocked","Blocked",IF(P80="Complete","Closed",""))))</f>
        <v/>
      </c>
      <c r="S80" s="16" t="n"/>
      <c r="T80" s="14">
        <f>IF(F80="","",IF(F80&lt;'Lookahead Dashboard'!$B$6,"Outside window",IF(F80&lt;='Lookahead Dashboard'!$B$6+13,"Week 1-2",IF(F80&lt;='Lookahead Dashboard'!$B$6+27,"Week 3-4",IF(F80&lt;='Lookahead Dashboard'!$B$6+41,"Week 5-6","Outside window")))))</f>
        <v/>
      </c>
      <c r="U80" s="16" t="n"/>
    </row>
    <row r="81" ht="18" customHeight="1">
      <c r="A81" s="16" t="n"/>
      <c r="B81" s="16" t="n"/>
      <c r="C81" s="16" t="n"/>
      <c r="D81" s="16" t="n"/>
      <c r="E81" s="16" t="n"/>
      <c r="F81" s="17" t="n"/>
      <c r="G81" s="17" t="n"/>
      <c r="H81" s="14">
        <f>IF(OR(F81="",G81=""),"",G81-F81+1)</f>
        <v/>
      </c>
      <c r="I81" s="16" t="n"/>
      <c r="J81" s="16" t="n"/>
      <c r="K81" s="16" t="n"/>
      <c r="L81" s="16" t="n"/>
      <c r="M81" s="16" t="n"/>
      <c r="N81" s="16" t="n"/>
      <c r="O81" s="17" t="n"/>
      <c r="P81" s="16" t="n"/>
      <c r="Q81" s="18" t="n"/>
      <c r="R81" s="14">
        <f>IF(AND(M81&lt;&gt;"",O81&lt;'Lookahead Dashboard'!$B$6,P81&lt;&gt;"Complete"),"Overdue",IF(AND(M81&lt;&gt;"",P81&lt;&gt;"Complete"),"Open",IF(P81="Blocked","Blocked",IF(P81="Complete","Closed",""))))</f>
        <v/>
      </c>
      <c r="S81" s="16" t="n"/>
      <c r="T81" s="14">
        <f>IF(F81="","",IF(F81&lt;'Lookahead Dashboard'!$B$6,"Outside window",IF(F81&lt;='Lookahead Dashboard'!$B$6+13,"Week 1-2",IF(F81&lt;='Lookahead Dashboard'!$B$6+27,"Week 3-4",IF(F81&lt;='Lookahead Dashboard'!$B$6+41,"Week 5-6","Outside window")))))</f>
        <v/>
      </c>
      <c r="U81" s="16" t="n"/>
    </row>
    <row r="82" ht="18" customHeight="1">
      <c r="A82" s="16" t="n"/>
      <c r="B82" s="16" t="n"/>
      <c r="C82" s="16" t="n"/>
      <c r="D82" s="16" t="n"/>
      <c r="E82" s="16" t="n"/>
      <c r="F82" s="17" t="n"/>
      <c r="G82" s="17" t="n"/>
      <c r="H82" s="14">
        <f>IF(OR(F82="",G82=""),"",G82-F82+1)</f>
        <v/>
      </c>
      <c r="I82" s="16" t="n"/>
      <c r="J82" s="16" t="n"/>
      <c r="K82" s="16" t="n"/>
      <c r="L82" s="16" t="n"/>
      <c r="M82" s="16" t="n"/>
      <c r="N82" s="16" t="n"/>
      <c r="O82" s="17" t="n"/>
      <c r="P82" s="16" t="n"/>
      <c r="Q82" s="18" t="n"/>
      <c r="R82" s="14">
        <f>IF(AND(M82&lt;&gt;"",O82&lt;'Lookahead Dashboard'!$B$6,P82&lt;&gt;"Complete"),"Overdue",IF(AND(M82&lt;&gt;"",P82&lt;&gt;"Complete"),"Open",IF(P82="Blocked","Blocked",IF(P82="Complete","Closed",""))))</f>
        <v/>
      </c>
      <c r="S82" s="16" t="n"/>
      <c r="T82" s="14">
        <f>IF(F82="","",IF(F82&lt;'Lookahead Dashboard'!$B$6,"Outside window",IF(F82&lt;='Lookahead Dashboard'!$B$6+13,"Week 1-2",IF(F82&lt;='Lookahead Dashboard'!$B$6+27,"Week 3-4",IF(F82&lt;='Lookahead Dashboard'!$B$6+41,"Week 5-6","Outside window")))))</f>
        <v/>
      </c>
      <c r="U82" s="16" t="n"/>
    </row>
    <row r="83" ht="18" customHeight="1">
      <c r="A83" s="16" t="n"/>
      <c r="B83" s="16" t="n"/>
      <c r="C83" s="16" t="n"/>
      <c r="D83" s="16" t="n"/>
      <c r="E83" s="16" t="n"/>
      <c r="F83" s="17" t="n"/>
      <c r="G83" s="17" t="n"/>
      <c r="H83" s="14">
        <f>IF(OR(F83="",G83=""),"",G83-F83+1)</f>
        <v/>
      </c>
      <c r="I83" s="16" t="n"/>
      <c r="J83" s="16" t="n"/>
      <c r="K83" s="16" t="n"/>
      <c r="L83" s="16" t="n"/>
      <c r="M83" s="16" t="n"/>
      <c r="N83" s="16" t="n"/>
      <c r="O83" s="17" t="n"/>
      <c r="P83" s="16" t="n"/>
      <c r="Q83" s="18" t="n"/>
      <c r="R83" s="14">
        <f>IF(AND(M83&lt;&gt;"",O83&lt;'Lookahead Dashboard'!$B$6,P83&lt;&gt;"Complete"),"Overdue",IF(AND(M83&lt;&gt;"",P83&lt;&gt;"Complete"),"Open",IF(P83="Blocked","Blocked",IF(P83="Complete","Closed",""))))</f>
        <v/>
      </c>
      <c r="S83" s="16" t="n"/>
      <c r="T83" s="14">
        <f>IF(F83="","",IF(F83&lt;'Lookahead Dashboard'!$B$6,"Outside window",IF(F83&lt;='Lookahead Dashboard'!$B$6+13,"Week 1-2",IF(F83&lt;='Lookahead Dashboard'!$B$6+27,"Week 3-4",IF(F83&lt;='Lookahead Dashboard'!$B$6+41,"Week 5-6","Outside window")))))</f>
        <v/>
      </c>
      <c r="U83" s="16" t="n"/>
    </row>
    <row r="84" ht="18" customHeight="1">
      <c r="A84" s="16" t="n"/>
      <c r="B84" s="16" t="n"/>
      <c r="C84" s="16" t="n"/>
      <c r="D84" s="16" t="n"/>
      <c r="E84" s="16" t="n"/>
      <c r="F84" s="17" t="n"/>
      <c r="G84" s="17" t="n"/>
      <c r="H84" s="14">
        <f>IF(OR(F84="",G84=""),"",G84-F84+1)</f>
        <v/>
      </c>
      <c r="I84" s="16" t="n"/>
      <c r="J84" s="16" t="n"/>
      <c r="K84" s="16" t="n"/>
      <c r="L84" s="16" t="n"/>
      <c r="M84" s="16" t="n"/>
      <c r="N84" s="16" t="n"/>
      <c r="O84" s="17" t="n"/>
      <c r="P84" s="16" t="n"/>
      <c r="Q84" s="18" t="n"/>
      <c r="R84" s="14">
        <f>IF(AND(M84&lt;&gt;"",O84&lt;'Lookahead Dashboard'!$B$6,P84&lt;&gt;"Complete"),"Overdue",IF(AND(M84&lt;&gt;"",P84&lt;&gt;"Complete"),"Open",IF(P84="Blocked","Blocked",IF(P84="Complete","Closed",""))))</f>
        <v/>
      </c>
      <c r="S84" s="16" t="n"/>
      <c r="T84" s="14">
        <f>IF(F84="","",IF(F84&lt;'Lookahead Dashboard'!$B$6,"Outside window",IF(F84&lt;='Lookahead Dashboard'!$B$6+13,"Week 1-2",IF(F84&lt;='Lookahead Dashboard'!$B$6+27,"Week 3-4",IF(F84&lt;='Lookahead Dashboard'!$B$6+41,"Week 5-6","Outside window")))))</f>
        <v/>
      </c>
      <c r="U84" s="16" t="n"/>
    </row>
    <row r="85" ht="18" customHeight="1">
      <c r="A85" s="16" t="n"/>
      <c r="B85" s="16" t="n"/>
      <c r="C85" s="16" t="n"/>
      <c r="D85" s="16" t="n"/>
      <c r="E85" s="16" t="n"/>
      <c r="F85" s="17" t="n"/>
      <c r="G85" s="17" t="n"/>
      <c r="H85" s="14">
        <f>IF(OR(F85="",G85=""),"",G85-F85+1)</f>
        <v/>
      </c>
      <c r="I85" s="16" t="n"/>
      <c r="J85" s="16" t="n"/>
      <c r="K85" s="16" t="n"/>
      <c r="L85" s="16" t="n"/>
      <c r="M85" s="16" t="n"/>
      <c r="N85" s="16" t="n"/>
      <c r="O85" s="17" t="n"/>
      <c r="P85" s="16" t="n"/>
      <c r="Q85" s="18" t="n"/>
      <c r="R85" s="14">
        <f>IF(AND(M85&lt;&gt;"",O85&lt;'Lookahead Dashboard'!$B$6,P85&lt;&gt;"Complete"),"Overdue",IF(AND(M85&lt;&gt;"",P85&lt;&gt;"Complete"),"Open",IF(P85="Blocked","Blocked",IF(P85="Complete","Closed",""))))</f>
        <v/>
      </c>
      <c r="S85" s="16" t="n"/>
      <c r="T85" s="14">
        <f>IF(F85="","",IF(F85&lt;'Lookahead Dashboard'!$B$6,"Outside window",IF(F85&lt;='Lookahead Dashboard'!$B$6+13,"Week 1-2",IF(F85&lt;='Lookahead Dashboard'!$B$6+27,"Week 3-4",IF(F85&lt;='Lookahead Dashboard'!$B$6+41,"Week 5-6","Outside window")))))</f>
        <v/>
      </c>
      <c r="U85" s="16" t="n"/>
    </row>
    <row r="86" ht="18" customHeight="1">
      <c r="A86" s="16" t="n"/>
      <c r="B86" s="16" t="n"/>
      <c r="C86" s="16" t="n"/>
      <c r="D86" s="16" t="n"/>
      <c r="E86" s="16" t="n"/>
      <c r="F86" s="17" t="n"/>
      <c r="G86" s="17" t="n"/>
      <c r="H86" s="14">
        <f>IF(OR(F86="",G86=""),"",G86-F86+1)</f>
        <v/>
      </c>
      <c r="I86" s="16" t="n"/>
      <c r="J86" s="16" t="n"/>
      <c r="K86" s="16" t="n"/>
      <c r="L86" s="16" t="n"/>
      <c r="M86" s="16" t="n"/>
      <c r="N86" s="16" t="n"/>
      <c r="O86" s="17" t="n"/>
      <c r="P86" s="16" t="n"/>
      <c r="Q86" s="18" t="n"/>
      <c r="R86" s="14">
        <f>IF(AND(M86&lt;&gt;"",O86&lt;'Lookahead Dashboard'!$B$6,P86&lt;&gt;"Complete"),"Overdue",IF(AND(M86&lt;&gt;"",P86&lt;&gt;"Complete"),"Open",IF(P86="Blocked","Blocked",IF(P86="Complete","Closed",""))))</f>
        <v/>
      </c>
      <c r="S86" s="16" t="n"/>
      <c r="T86" s="14">
        <f>IF(F86="","",IF(F86&lt;'Lookahead Dashboard'!$B$6,"Outside window",IF(F86&lt;='Lookahead Dashboard'!$B$6+13,"Week 1-2",IF(F86&lt;='Lookahead Dashboard'!$B$6+27,"Week 3-4",IF(F86&lt;='Lookahead Dashboard'!$B$6+41,"Week 5-6","Outside window")))))</f>
        <v/>
      </c>
      <c r="U86" s="16" t="n"/>
    </row>
    <row r="87" ht="18" customHeight="1">
      <c r="A87" s="16" t="n"/>
      <c r="B87" s="16" t="n"/>
      <c r="C87" s="16" t="n"/>
      <c r="D87" s="16" t="n"/>
      <c r="E87" s="16" t="n"/>
      <c r="F87" s="17" t="n"/>
      <c r="G87" s="17" t="n"/>
      <c r="H87" s="14">
        <f>IF(OR(F87="",G87=""),"",G87-F87+1)</f>
        <v/>
      </c>
      <c r="I87" s="16" t="n"/>
      <c r="J87" s="16" t="n"/>
      <c r="K87" s="16" t="n"/>
      <c r="L87" s="16" t="n"/>
      <c r="M87" s="16" t="n"/>
      <c r="N87" s="16" t="n"/>
      <c r="O87" s="17" t="n"/>
      <c r="P87" s="16" t="n"/>
      <c r="Q87" s="18" t="n"/>
      <c r="R87" s="14">
        <f>IF(AND(M87&lt;&gt;"",O87&lt;'Lookahead Dashboard'!$B$6,P87&lt;&gt;"Complete"),"Overdue",IF(AND(M87&lt;&gt;"",P87&lt;&gt;"Complete"),"Open",IF(P87="Blocked","Blocked",IF(P87="Complete","Closed",""))))</f>
        <v/>
      </c>
      <c r="S87" s="16" t="n"/>
      <c r="T87" s="14">
        <f>IF(F87="","",IF(F87&lt;'Lookahead Dashboard'!$B$6,"Outside window",IF(F87&lt;='Lookahead Dashboard'!$B$6+13,"Week 1-2",IF(F87&lt;='Lookahead Dashboard'!$B$6+27,"Week 3-4",IF(F87&lt;='Lookahead Dashboard'!$B$6+41,"Week 5-6","Outside window")))))</f>
        <v/>
      </c>
      <c r="U87" s="16" t="n"/>
    </row>
    <row r="88" ht="18" customHeight="1">
      <c r="A88" s="16" t="n"/>
      <c r="B88" s="16" t="n"/>
      <c r="C88" s="16" t="n"/>
      <c r="D88" s="16" t="n"/>
      <c r="E88" s="16" t="n"/>
      <c r="F88" s="17" t="n"/>
      <c r="G88" s="17" t="n"/>
      <c r="H88" s="14">
        <f>IF(OR(F88="",G88=""),"",G88-F88+1)</f>
        <v/>
      </c>
      <c r="I88" s="16" t="n"/>
      <c r="J88" s="16" t="n"/>
      <c r="K88" s="16" t="n"/>
      <c r="L88" s="16" t="n"/>
      <c r="M88" s="16" t="n"/>
      <c r="N88" s="16" t="n"/>
      <c r="O88" s="17" t="n"/>
      <c r="P88" s="16" t="n"/>
      <c r="Q88" s="18" t="n"/>
      <c r="R88" s="14">
        <f>IF(AND(M88&lt;&gt;"",O88&lt;'Lookahead Dashboard'!$B$6,P88&lt;&gt;"Complete"),"Overdue",IF(AND(M88&lt;&gt;"",P88&lt;&gt;"Complete"),"Open",IF(P88="Blocked","Blocked",IF(P88="Complete","Closed",""))))</f>
        <v/>
      </c>
      <c r="S88" s="16" t="n"/>
      <c r="T88" s="14">
        <f>IF(F88="","",IF(F88&lt;'Lookahead Dashboard'!$B$6,"Outside window",IF(F88&lt;='Lookahead Dashboard'!$B$6+13,"Week 1-2",IF(F88&lt;='Lookahead Dashboard'!$B$6+27,"Week 3-4",IF(F88&lt;='Lookahead Dashboard'!$B$6+41,"Week 5-6","Outside window")))))</f>
        <v/>
      </c>
      <c r="U88" s="16" t="n"/>
    </row>
    <row r="89" ht="18" customHeight="1">
      <c r="A89" s="16" t="n"/>
      <c r="B89" s="16" t="n"/>
      <c r="C89" s="16" t="n"/>
      <c r="D89" s="16" t="n"/>
      <c r="E89" s="16" t="n"/>
      <c r="F89" s="17" t="n"/>
      <c r="G89" s="17" t="n"/>
      <c r="H89" s="14">
        <f>IF(OR(F89="",G89=""),"",G89-F89+1)</f>
        <v/>
      </c>
      <c r="I89" s="16" t="n"/>
      <c r="J89" s="16" t="n"/>
      <c r="K89" s="16" t="n"/>
      <c r="L89" s="16" t="n"/>
      <c r="M89" s="16" t="n"/>
      <c r="N89" s="16" t="n"/>
      <c r="O89" s="17" t="n"/>
      <c r="P89" s="16" t="n"/>
      <c r="Q89" s="18" t="n"/>
      <c r="R89" s="14">
        <f>IF(AND(M89&lt;&gt;"",O89&lt;'Lookahead Dashboard'!$B$6,P89&lt;&gt;"Complete"),"Overdue",IF(AND(M89&lt;&gt;"",P89&lt;&gt;"Complete"),"Open",IF(P89="Blocked","Blocked",IF(P89="Complete","Closed",""))))</f>
        <v/>
      </c>
      <c r="S89" s="16" t="n"/>
      <c r="T89" s="14">
        <f>IF(F89="","",IF(F89&lt;'Lookahead Dashboard'!$B$6,"Outside window",IF(F89&lt;='Lookahead Dashboard'!$B$6+13,"Week 1-2",IF(F89&lt;='Lookahead Dashboard'!$B$6+27,"Week 3-4",IF(F89&lt;='Lookahead Dashboard'!$B$6+41,"Week 5-6","Outside window")))))</f>
        <v/>
      </c>
      <c r="U89" s="16" t="n"/>
    </row>
    <row r="90" ht="18" customHeight="1">
      <c r="A90" s="16" t="n"/>
      <c r="B90" s="16" t="n"/>
      <c r="C90" s="16" t="n"/>
      <c r="D90" s="16" t="n"/>
      <c r="E90" s="16" t="n"/>
      <c r="F90" s="17" t="n"/>
      <c r="G90" s="17" t="n"/>
      <c r="H90" s="14">
        <f>IF(OR(F90="",G90=""),"",G90-F90+1)</f>
        <v/>
      </c>
      <c r="I90" s="16" t="n"/>
      <c r="J90" s="16" t="n"/>
      <c r="K90" s="16" t="n"/>
      <c r="L90" s="16" t="n"/>
      <c r="M90" s="16" t="n"/>
      <c r="N90" s="16" t="n"/>
      <c r="O90" s="17" t="n"/>
      <c r="P90" s="16" t="n"/>
      <c r="Q90" s="18" t="n"/>
      <c r="R90" s="14">
        <f>IF(AND(M90&lt;&gt;"",O90&lt;'Lookahead Dashboard'!$B$6,P90&lt;&gt;"Complete"),"Overdue",IF(AND(M90&lt;&gt;"",P90&lt;&gt;"Complete"),"Open",IF(P90="Blocked","Blocked",IF(P90="Complete","Closed",""))))</f>
        <v/>
      </c>
      <c r="S90" s="16" t="n"/>
      <c r="T90" s="14">
        <f>IF(F90="","",IF(F90&lt;'Lookahead Dashboard'!$B$6,"Outside window",IF(F90&lt;='Lookahead Dashboard'!$B$6+13,"Week 1-2",IF(F90&lt;='Lookahead Dashboard'!$B$6+27,"Week 3-4",IF(F90&lt;='Lookahead Dashboard'!$B$6+41,"Week 5-6","Outside window")))))</f>
        <v/>
      </c>
      <c r="U90" s="16" t="n"/>
    </row>
    <row r="91" ht="18" customHeight="1">
      <c r="A91" s="16" t="n"/>
      <c r="B91" s="16" t="n"/>
      <c r="C91" s="16" t="n"/>
      <c r="D91" s="16" t="n"/>
      <c r="E91" s="16" t="n"/>
      <c r="F91" s="17" t="n"/>
      <c r="G91" s="17" t="n"/>
      <c r="H91" s="14">
        <f>IF(OR(F91="",G91=""),"",G91-F91+1)</f>
        <v/>
      </c>
      <c r="I91" s="16" t="n"/>
      <c r="J91" s="16" t="n"/>
      <c r="K91" s="16" t="n"/>
      <c r="L91" s="16" t="n"/>
      <c r="M91" s="16" t="n"/>
      <c r="N91" s="16" t="n"/>
      <c r="O91" s="17" t="n"/>
      <c r="P91" s="16" t="n"/>
      <c r="Q91" s="18" t="n"/>
      <c r="R91" s="14">
        <f>IF(AND(M91&lt;&gt;"",O91&lt;'Lookahead Dashboard'!$B$6,P91&lt;&gt;"Complete"),"Overdue",IF(AND(M91&lt;&gt;"",P91&lt;&gt;"Complete"),"Open",IF(P91="Blocked","Blocked",IF(P91="Complete","Closed",""))))</f>
        <v/>
      </c>
      <c r="S91" s="16" t="n"/>
      <c r="T91" s="14">
        <f>IF(F91="","",IF(F91&lt;'Lookahead Dashboard'!$B$6,"Outside window",IF(F91&lt;='Lookahead Dashboard'!$B$6+13,"Week 1-2",IF(F91&lt;='Lookahead Dashboard'!$B$6+27,"Week 3-4",IF(F91&lt;='Lookahead Dashboard'!$B$6+41,"Week 5-6","Outside window")))))</f>
        <v/>
      </c>
      <c r="U91" s="16" t="n"/>
    </row>
    <row r="92" ht="18" customHeight="1">
      <c r="A92" s="16" t="n"/>
      <c r="B92" s="16" t="n"/>
      <c r="C92" s="16" t="n"/>
      <c r="D92" s="16" t="n"/>
      <c r="E92" s="16" t="n"/>
      <c r="F92" s="17" t="n"/>
      <c r="G92" s="17" t="n"/>
      <c r="H92" s="14">
        <f>IF(OR(F92="",G92=""),"",G92-F92+1)</f>
        <v/>
      </c>
      <c r="I92" s="16" t="n"/>
      <c r="J92" s="16" t="n"/>
      <c r="K92" s="16" t="n"/>
      <c r="L92" s="16" t="n"/>
      <c r="M92" s="16" t="n"/>
      <c r="N92" s="16" t="n"/>
      <c r="O92" s="17" t="n"/>
      <c r="P92" s="16" t="n"/>
      <c r="Q92" s="18" t="n"/>
      <c r="R92" s="14">
        <f>IF(AND(M92&lt;&gt;"",O92&lt;'Lookahead Dashboard'!$B$6,P92&lt;&gt;"Complete"),"Overdue",IF(AND(M92&lt;&gt;"",P92&lt;&gt;"Complete"),"Open",IF(P92="Blocked","Blocked",IF(P92="Complete","Closed",""))))</f>
        <v/>
      </c>
      <c r="S92" s="16" t="n"/>
      <c r="T92" s="14">
        <f>IF(F92="","",IF(F92&lt;'Lookahead Dashboard'!$B$6,"Outside window",IF(F92&lt;='Lookahead Dashboard'!$B$6+13,"Week 1-2",IF(F92&lt;='Lookahead Dashboard'!$B$6+27,"Week 3-4",IF(F92&lt;='Lookahead Dashboard'!$B$6+41,"Week 5-6","Outside window")))))</f>
        <v/>
      </c>
      <c r="U92" s="16" t="n"/>
    </row>
    <row r="93" ht="18" customHeight="1">
      <c r="A93" s="16" t="n"/>
      <c r="B93" s="16" t="n"/>
      <c r="C93" s="16" t="n"/>
      <c r="D93" s="16" t="n"/>
      <c r="E93" s="16" t="n"/>
      <c r="F93" s="17" t="n"/>
      <c r="G93" s="17" t="n"/>
      <c r="H93" s="14">
        <f>IF(OR(F93="",G93=""),"",G93-F93+1)</f>
        <v/>
      </c>
      <c r="I93" s="16" t="n"/>
      <c r="J93" s="16" t="n"/>
      <c r="K93" s="16" t="n"/>
      <c r="L93" s="16" t="n"/>
      <c r="M93" s="16" t="n"/>
      <c r="N93" s="16" t="n"/>
      <c r="O93" s="17" t="n"/>
      <c r="P93" s="16" t="n"/>
      <c r="Q93" s="18" t="n"/>
      <c r="R93" s="14">
        <f>IF(AND(M93&lt;&gt;"",O93&lt;'Lookahead Dashboard'!$B$6,P93&lt;&gt;"Complete"),"Overdue",IF(AND(M93&lt;&gt;"",P93&lt;&gt;"Complete"),"Open",IF(P93="Blocked","Blocked",IF(P93="Complete","Closed",""))))</f>
        <v/>
      </c>
      <c r="S93" s="16" t="n"/>
      <c r="T93" s="14">
        <f>IF(F93="","",IF(F93&lt;'Lookahead Dashboard'!$B$6,"Outside window",IF(F93&lt;='Lookahead Dashboard'!$B$6+13,"Week 1-2",IF(F93&lt;='Lookahead Dashboard'!$B$6+27,"Week 3-4",IF(F93&lt;='Lookahead Dashboard'!$B$6+41,"Week 5-6","Outside window")))))</f>
        <v/>
      </c>
      <c r="U93" s="16" t="n"/>
    </row>
    <row r="94" ht="18" customHeight="1">
      <c r="A94" s="16" t="n"/>
      <c r="B94" s="16" t="n"/>
      <c r="C94" s="16" t="n"/>
      <c r="D94" s="16" t="n"/>
      <c r="E94" s="16" t="n"/>
      <c r="F94" s="17" t="n"/>
      <c r="G94" s="17" t="n"/>
      <c r="H94" s="14">
        <f>IF(OR(F94="",G94=""),"",G94-F94+1)</f>
        <v/>
      </c>
      <c r="I94" s="16" t="n"/>
      <c r="J94" s="16" t="n"/>
      <c r="K94" s="16" t="n"/>
      <c r="L94" s="16" t="n"/>
      <c r="M94" s="16" t="n"/>
      <c r="N94" s="16" t="n"/>
      <c r="O94" s="17" t="n"/>
      <c r="P94" s="16" t="n"/>
      <c r="Q94" s="18" t="n"/>
      <c r="R94" s="14">
        <f>IF(AND(M94&lt;&gt;"",O94&lt;'Lookahead Dashboard'!$B$6,P94&lt;&gt;"Complete"),"Overdue",IF(AND(M94&lt;&gt;"",P94&lt;&gt;"Complete"),"Open",IF(P94="Blocked","Blocked",IF(P94="Complete","Closed",""))))</f>
        <v/>
      </c>
      <c r="S94" s="16" t="n"/>
      <c r="T94" s="14">
        <f>IF(F94="","",IF(F94&lt;'Lookahead Dashboard'!$B$6,"Outside window",IF(F94&lt;='Lookahead Dashboard'!$B$6+13,"Week 1-2",IF(F94&lt;='Lookahead Dashboard'!$B$6+27,"Week 3-4",IF(F94&lt;='Lookahead Dashboard'!$B$6+41,"Week 5-6","Outside window")))))</f>
        <v/>
      </c>
      <c r="U94" s="16" t="n"/>
    </row>
    <row r="95" ht="18" customHeight="1">
      <c r="A95" s="16" t="n"/>
      <c r="B95" s="16" t="n"/>
      <c r="C95" s="16" t="n"/>
      <c r="D95" s="16" t="n"/>
      <c r="E95" s="16" t="n"/>
      <c r="F95" s="17" t="n"/>
      <c r="G95" s="17" t="n"/>
      <c r="H95" s="14">
        <f>IF(OR(F95="",G95=""),"",G95-F95+1)</f>
        <v/>
      </c>
      <c r="I95" s="16" t="n"/>
      <c r="J95" s="16" t="n"/>
      <c r="K95" s="16" t="n"/>
      <c r="L95" s="16" t="n"/>
      <c r="M95" s="16" t="n"/>
      <c r="N95" s="16" t="n"/>
      <c r="O95" s="17" t="n"/>
      <c r="P95" s="16" t="n"/>
      <c r="Q95" s="18" t="n"/>
      <c r="R95" s="14">
        <f>IF(AND(M95&lt;&gt;"",O95&lt;'Lookahead Dashboard'!$B$6,P95&lt;&gt;"Complete"),"Overdue",IF(AND(M95&lt;&gt;"",P95&lt;&gt;"Complete"),"Open",IF(P95="Blocked","Blocked",IF(P95="Complete","Closed",""))))</f>
        <v/>
      </c>
      <c r="S95" s="16" t="n"/>
      <c r="T95" s="14">
        <f>IF(F95="","",IF(F95&lt;'Lookahead Dashboard'!$B$6,"Outside window",IF(F95&lt;='Lookahead Dashboard'!$B$6+13,"Week 1-2",IF(F95&lt;='Lookahead Dashboard'!$B$6+27,"Week 3-4",IF(F95&lt;='Lookahead Dashboard'!$B$6+41,"Week 5-6","Outside window")))))</f>
        <v/>
      </c>
      <c r="U95" s="16" t="n"/>
    </row>
    <row r="96" ht="18" customHeight="1">
      <c r="A96" s="16" t="n"/>
      <c r="B96" s="16" t="n"/>
      <c r="C96" s="16" t="n"/>
      <c r="D96" s="16" t="n"/>
      <c r="E96" s="16" t="n"/>
      <c r="F96" s="17" t="n"/>
      <c r="G96" s="17" t="n"/>
      <c r="H96" s="14">
        <f>IF(OR(F96="",G96=""),"",G96-F96+1)</f>
        <v/>
      </c>
      <c r="I96" s="16" t="n"/>
      <c r="J96" s="16" t="n"/>
      <c r="K96" s="16" t="n"/>
      <c r="L96" s="16" t="n"/>
      <c r="M96" s="16" t="n"/>
      <c r="N96" s="16" t="n"/>
      <c r="O96" s="17" t="n"/>
      <c r="P96" s="16" t="n"/>
      <c r="Q96" s="18" t="n"/>
      <c r="R96" s="14">
        <f>IF(AND(M96&lt;&gt;"",O96&lt;'Lookahead Dashboard'!$B$6,P96&lt;&gt;"Complete"),"Overdue",IF(AND(M96&lt;&gt;"",P96&lt;&gt;"Complete"),"Open",IF(P96="Blocked","Blocked",IF(P96="Complete","Closed",""))))</f>
        <v/>
      </c>
      <c r="S96" s="16" t="n"/>
      <c r="T96" s="14">
        <f>IF(F96="","",IF(F96&lt;'Lookahead Dashboard'!$B$6,"Outside window",IF(F96&lt;='Lookahead Dashboard'!$B$6+13,"Week 1-2",IF(F96&lt;='Lookahead Dashboard'!$B$6+27,"Week 3-4",IF(F96&lt;='Lookahead Dashboard'!$B$6+41,"Week 5-6","Outside window")))))</f>
        <v/>
      </c>
      <c r="U96" s="16" t="n"/>
    </row>
    <row r="97" ht="18" customHeight="1">
      <c r="A97" s="16" t="n"/>
      <c r="B97" s="16" t="n"/>
      <c r="C97" s="16" t="n"/>
      <c r="D97" s="16" t="n"/>
      <c r="E97" s="16" t="n"/>
      <c r="F97" s="17" t="n"/>
      <c r="G97" s="17" t="n"/>
      <c r="H97" s="14">
        <f>IF(OR(F97="",G97=""),"",G97-F97+1)</f>
        <v/>
      </c>
      <c r="I97" s="16" t="n"/>
      <c r="J97" s="16" t="n"/>
      <c r="K97" s="16" t="n"/>
      <c r="L97" s="16" t="n"/>
      <c r="M97" s="16" t="n"/>
      <c r="N97" s="16" t="n"/>
      <c r="O97" s="17" t="n"/>
      <c r="P97" s="16" t="n"/>
      <c r="Q97" s="18" t="n"/>
      <c r="R97" s="14">
        <f>IF(AND(M97&lt;&gt;"",O97&lt;'Lookahead Dashboard'!$B$6,P97&lt;&gt;"Complete"),"Overdue",IF(AND(M97&lt;&gt;"",P97&lt;&gt;"Complete"),"Open",IF(P97="Blocked","Blocked",IF(P97="Complete","Closed",""))))</f>
        <v/>
      </c>
      <c r="S97" s="16" t="n"/>
      <c r="T97" s="14">
        <f>IF(F97="","",IF(F97&lt;'Lookahead Dashboard'!$B$6,"Outside window",IF(F97&lt;='Lookahead Dashboard'!$B$6+13,"Week 1-2",IF(F97&lt;='Lookahead Dashboard'!$B$6+27,"Week 3-4",IF(F97&lt;='Lookahead Dashboard'!$B$6+41,"Week 5-6","Outside window")))))</f>
        <v/>
      </c>
      <c r="U97" s="16" t="n"/>
    </row>
    <row r="98" ht="18" customHeight="1">
      <c r="A98" s="16" t="n"/>
      <c r="B98" s="16" t="n"/>
      <c r="C98" s="16" t="n"/>
      <c r="D98" s="16" t="n"/>
      <c r="E98" s="16" t="n"/>
      <c r="F98" s="17" t="n"/>
      <c r="G98" s="17" t="n"/>
      <c r="H98" s="14">
        <f>IF(OR(F98="",G98=""),"",G98-F98+1)</f>
        <v/>
      </c>
      <c r="I98" s="16" t="n"/>
      <c r="J98" s="16" t="n"/>
      <c r="K98" s="16" t="n"/>
      <c r="L98" s="16" t="n"/>
      <c r="M98" s="16" t="n"/>
      <c r="N98" s="16" t="n"/>
      <c r="O98" s="17" t="n"/>
      <c r="P98" s="16" t="n"/>
      <c r="Q98" s="18" t="n"/>
      <c r="R98" s="14">
        <f>IF(AND(M98&lt;&gt;"",O98&lt;'Lookahead Dashboard'!$B$6,P98&lt;&gt;"Complete"),"Overdue",IF(AND(M98&lt;&gt;"",P98&lt;&gt;"Complete"),"Open",IF(P98="Blocked","Blocked",IF(P98="Complete","Closed",""))))</f>
        <v/>
      </c>
      <c r="S98" s="16" t="n"/>
      <c r="T98" s="14">
        <f>IF(F98="","",IF(F98&lt;'Lookahead Dashboard'!$B$6,"Outside window",IF(F98&lt;='Lookahead Dashboard'!$B$6+13,"Week 1-2",IF(F98&lt;='Lookahead Dashboard'!$B$6+27,"Week 3-4",IF(F98&lt;='Lookahead Dashboard'!$B$6+41,"Week 5-6","Outside window")))))</f>
        <v/>
      </c>
      <c r="U98" s="16" t="n"/>
    </row>
    <row r="99" ht="18" customHeight="1">
      <c r="A99" s="16" t="n"/>
      <c r="B99" s="16" t="n"/>
      <c r="C99" s="16" t="n"/>
      <c r="D99" s="16" t="n"/>
      <c r="E99" s="16" t="n"/>
      <c r="F99" s="17" t="n"/>
      <c r="G99" s="17" t="n"/>
      <c r="H99" s="14">
        <f>IF(OR(F99="",G99=""),"",G99-F99+1)</f>
        <v/>
      </c>
      <c r="I99" s="16" t="n"/>
      <c r="J99" s="16" t="n"/>
      <c r="K99" s="16" t="n"/>
      <c r="L99" s="16" t="n"/>
      <c r="M99" s="16" t="n"/>
      <c r="N99" s="16" t="n"/>
      <c r="O99" s="17" t="n"/>
      <c r="P99" s="16" t="n"/>
      <c r="Q99" s="18" t="n"/>
      <c r="R99" s="14">
        <f>IF(AND(M99&lt;&gt;"",O99&lt;'Lookahead Dashboard'!$B$6,P99&lt;&gt;"Complete"),"Overdue",IF(AND(M99&lt;&gt;"",P99&lt;&gt;"Complete"),"Open",IF(P99="Blocked","Blocked",IF(P99="Complete","Closed",""))))</f>
        <v/>
      </c>
      <c r="S99" s="16" t="n"/>
      <c r="T99" s="14">
        <f>IF(F99="","",IF(F99&lt;'Lookahead Dashboard'!$B$6,"Outside window",IF(F99&lt;='Lookahead Dashboard'!$B$6+13,"Week 1-2",IF(F99&lt;='Lookahead Dashboard'!$B$6+27,"Week 3-4",IF(F99&lt;='Lookahead Dashboard'!$B$6+41,"Week 5-6","Outside window")))))</f>
        <v/>
      </c>
      <c r="U99" s="16" t="n"/>
    </row>
    <row r="100" ht="18" customHeight="1">
      <c r="A100" s="16" t="n"/>
      <c r="B100" s="16" t="n"/>
      <c r="C100" s="16" t="n"/>
      <c r="D100" s="16" t="n"/>
      <c r="E100" s="16" t="n"/>
      <c r="F100" s="17" t="n"/>
      <c r="G100" s="17" t="n"/>
      <c r="H100" s="14">
        <f>IF(OR(F100="",G100=""),"",G100-F100+1)</f>
        <v/>
      </c>
      <c r="I100" s="16" t="n"/>
      <c r="J100" s="16" t="n"/>
      <c r="K100" s="16" t="n"/>
      <c r="L100" s="16" t="n"/>
      <c r="M100" s="16" t="n"/>
      <c r="N100" s="16" t="n"/>
      <c r="O100" s="17" t="n"/>
      <c r="P100" s="16" t="n"/>
      <c r="Q100" s="18" t="n"/>
      <c r="R100" s="14">
        <f>IF(AND(M100&lt;&gt;"",O100&lt;'Lookahead Dashboard'!$B$6,P100&lt;&gt;"Complete"),"Overdue",IF(AND(M100&lt;&gt;"",P100&lt;&gt;"Complete"),"Open",IF(P100="Blocked","Blocked",IF(P100="Complete","Closed",""))))</f>
        <v/>
      </c>
      <c r="S100" s="16" t="n"/>
      <c r="T100" s="14">
        <f>IF(F100="","",IF(F100&lt;'Lookahead Dashboard'!$B$6,"Outside window",IF(F100&lt;='Lookahead Dashboard'!$B$6+13,"Week 1-2",IF(F100&lt;='Lookahead Dashboard'!$B$6+27,"Week 3-4",IF(F100&lt;='Lookahead Dashboard'!$B$6+41,"Week 5-6","Outside window")))))</f>
        <v/>
      </c>
      <c r="U100" s="16" t="n"/>
    </row>
    <row r="101" ht="18" customHeight="1">
      <c r="A101" s="16" t="n"/>
      <c r="B101" s="16" t="n"/>
      <c r="C101" s="16" t="n"/>
      <c r="D101" s="16" t="n"/>
      <c r="E101" s="16" t="n"/>
      <c r="F101" s="17" t="n"/>
      <c r="G101" s="17" t="n"/>
      <c r="H101" s="14">
        <f>IF(OR(F101="",G101=""),"",G101-F101+1)</f>
        <v/>
      </c>
      <c r="I101" s="16" t="n"/>
      <c r="J101" s="16" t="n"/>
      <c r="K101" s="16" t="n"/>
      <c r="L101" s="16" t="n"/>
      <c r="M101" s="16" t="n"/>
      <c r="N101" s="16" t="n"/>
      <c r="O101" s="17" t="n"/>
      <c r="P101" s="16" t="n"/>
      <c r="Q101" s="18" t="n"/>
      <c r="R101" s="14">
        <f>IF(AND(M101&lt;&gt;"",O101&lt;'Lookahead Dashboard'!$B$6,P101&lt;&gt;"Complete"),"Overdue",IF(AND(M101&lt;&gt;"",P101&lt;&gt;"Complete"),"Open",IF(P101="Blocked","Blocked",IF(P101="Complete","Closed",""))))</f>
        <v/>
      </c>
      <c r="S101" s="16" t="n"/>
      <c r="T101" s="14">
        <f>IF(F101="","",IF(F101&lt;'Lookahead Dashboard'!$B$6,"Outside window",IF(F101&lt;='Lookahead Dashboard'!$B$6+13,"Week 1-2",IF(F101&lt;='Lookahead Dashboard'!$B$6+27,"Week 3-4",IF(F101&lt;='Lookahead Dashboard'!$B$6+41,"Week 5-6","Outside window")))))</f>
        <v/>
      </c>
      <c r="U101" s="16" t="n"/>
    </row>
    <row r="102" ht="18" customHeight="1">
      <c r="A102" s="16" t="n"/>
      <c r="B102" s="16" t="n"/>
      <c r="C102" s="16" t="n"/>
      <c r="D102" s="16" t="n"/>
      <c r="E102" s="16" t="n"/>
      <c r="F102" s="17" t="n"/>
      <c r="G102" s="17" t="n"/>
      <c r="H102" s="14">
        <f>IF(OR(F102="",G102=""),"",G102-F102+1)</f>
        <v/>
      </c>
      <c r="I102" s="16" t="n"/>
      <c r="J102" s="16" t="n"/>
      <c r="K102" s="16" t="n"/>
      <c r="L102" s="16" t="n"/>
      <c r="M102" s="16" t="n"/>
      <c r="N102" s="16" t="n"/>
      <c r="O102" s="17" t="n"/>
      <c r="P102" s="16" t="n"/>
      <c r="Q102" s="18" t="n"/>
      <c r="R102" s="14">
        <f>IF(AND(M102&lt;&gt;"",O102&lt;'Lookahead Dashboard'!$B$6,P102&lt;&gt;"Complete"),"Overdue",IF(AND(M102&lt;&gt;"",P102&lt;&gt;"Complete"),"Open",IF(P102="Blocked","Blocked",IF(P102="Complete","Closed",""))))</f>
        <v/>
      </c>
      <c r="S102" s="16" t="n"/>
      <c r="T102" s="14">
        <f>IF(F102="","",IF(F102&lt;'Lookahead Dashboard'!$B$6,"Outside window",IF(F102&lt;='Lookahead Dashboard'!$B$6+13,"Week 1-2",IF(F102&lt;='Lookahead Dashboard'!$B$6+27,"Week 3-4",IF(F102&lt;='Lookahead Dashboard'!$B$6+41,"Week 5-6","Outside window")))))</f>
        <v/>
      </c>
      <c r="U102" s="16" t="n"/>
    </row>
    <row r="103" ht="18" customHeight="1">
      <c r="A103" s="16" t="n"/>
      <c r="B103" s="16" t="n"/>
      <c r="C103" s="16" t="n"/>
      <c r="D103" s="16" t="n"/>
      <c r="E103" s="16" t="n"/>
      <c r="F103" s="17" t="n"/>
      <c r="G103" s="17" t="n"/>
      <c r="H103" s="14">
        <f>IF(OR(F103="",G103=""),"",G103-F103+1)</f>
        <v/>
      </c>
      <c r="I103" s="16" t="n"/>
      <c r="J103" s="16" t="n"/>
      <c r="K103" s="16" t="n"/>
      <c r="L103" s="16" t="n"/>
      <c r="M103" s="16" t="n"/>
      <c r="N103" s="16" t="n"/>
      <c r="O103" s="17" t="n"/>
      <c r="P103" s="16" t="n"/>
      <c r="Q103" s="18" t="n"/>
      <c r="R103" s="14">
        <f>IF(AND(M103&lt;&gt;"",O103&lt;'Lookahead Dashboard'!$B$6,P103&lt;&gt;"Complete"),"Overdue",IF(AND(M103&lt;&gt;"",P103&lt;&gt;"Complete"),"Open",IF(P103="Blocked","Blocked",IF(P103="Complete","Closed",""))))</f>
        <v/>
      </c>
      <c r="S103" s="16" t="n"/>
      <c r="T103" s="14">
        <f>IF(F103="","",IF(F103&lt;'Lookahead Dashboard'!$B$6,"Outside window",IF(F103&lt;='Lookahead Dashboard'!$B$6+13,"Week 1-2",IF(F103&lt;='Lookahead Dashboard'!$B$6+27,"Week 3-4",IF(F103&lt;='Lookahead Dashboard'!$B$6+41,"Week 5-6","Outside window")))))</f>
        <v/>
      </c>
      <c r="U103" s="16" t="n"/>
    </row>
    <row r="104" ht="18" customHeight="1">
      <c r="A104" s="16" t="n"/>
      <c r="B104" s="16" t="n"/>
      <c r="C104" s="16" t="n"/>
      <c r="D104" s="16" t="n"/>
      <c r="E104" s="16" t="n"/>
      <c r="F104" s="17" t="n"/>
      <c r="G104" s="17" t="n"/>
      <c r="H104" s="14">
        <f>IF(OR(F104="",G104=""),"",G104-F104+1)</f>
        <v/>
      </c>
      <c r="I104" s="16" t="n"/>
      <c r="J104" s="16" t="n"/>
      <c r="K104" s="16" t="n"/>
      <c r="L104" s="16" t="n"/>
      <c r="M104" s="16" t="n"/>
      <c r="N104" s="16" t="n"/>
      <c r="O104" s="17" t="n"/>
      <c r="P104" s="16" t="n"/>
      <c r="Q104" s="18" t="n"/>
      <c r="R104" s="14">
        <f>IF(AND(M104&lt;&gt;"",O104&lt;'Lookahead Dashboard'!$B$6,P104&lt;&gt;"Complete"),"Overdue",IF(AND(M104&lt;&gt;"",P104&lt;&gt;"Complete"),"Open",IF(P104="Blocked","Blocked",IF(P104="Complete","Closed",""))))</f>
        <v/>
      </c>
      <c r="S104" s="16" t="n"/>
      <c r="T104" s="14">
        <f>IF(F104="","",IF(F104&lt;'Lookahead Dashboard'!$B$6,"Outside window",IF(F104&lt;='Lookahead Dashboard'!$B$6+13,"Week 1-2",IF(F104&lt;='Lookahead Dashboard'!$B$6+27,"Week 3-4",IF(F104&lt;='Lookahead Dashboard'!$B$6+41,"Week 5-6","Outside window")))))</f>
        <v/>
      </c>
      <c r="U104" s="16" t="n"/>
    </row>
    <row r="105" ht="18" customHeight="1">
      <c r="A105" s="16" t="n"/>
      <c r="B105" s="16" t="n"/>
      <c r="C105" s="16" t="n"/>
      <c r="D105" s="16" t="n"/>
      <c r="E105" s="16" t="n"/>
      <c r="F105" s="17" t="n"/>
      <c r="G105" s="17" t="n"/>
      <c r="H105" s="14">
        <f>IF(OR(F105="",G105=""),"",G105-F105+1)</f>
        <v/>
      </c>
      <c r="I105" s="16" t="n"/>
      <c r="J105" s="16" t="n"/>
      <c r="K105" s="16" t="n"/>
      <c r="L105" s="16" t="n"/>
      <c r="M105" s="16" t="n"/>
      <c r="N105" s="16" t="n"/>
      <c r="O105" s="17" t="n"/>
      <c r="P105" s="16" t="n"/>
      <c r="Q105" s="18" t="n"/>
      <c r="R105" s="14">
        <f>IF(AND(M105&lt;&gt;"",O105&lt;'Lookahead Dashboard'!$B$6,P105&lt;&gt;"Complete"),"Overdue",IF(AND(M105&lt;&gt;"",P105&lt;&gt;"Complete"),"Open",IF(P105="Blocked","Blocked",IF(P105="Complete","Closed",""))))</f>
        <v/>
      </c>
      <c r="S105" s="16" t="n"/>
      <c r="T105" s="14">
        <f>IF(F105="","",IF(F105&lt;'Lookahead Dashboard'!$B$6,"Outside window",IF(F105&lt;='Lookahead Dashboard'!$B$6+13,"Week 1-2",IF(F105&lt;='Lookahead Dashboard'!$B$6+27,"Week 3-4",IF(F105&lt;='Lookahead Dashboard'!$B$6+41,"Week 5-6","Outside window")))))</f>
        <v/>
      </c>
      <c r="U105" s="16" t="n"/>
    </row>
    <row r="106" ht="18" customHeight="1">
      <c r="A106" s="16" t="n"/>
      <c r="B106" s="16" t="n"/>
      <c r="C106" s="16" t="n"/>
      <c r="D106" s="16" t="n"/>
      <c r="E106" s="16" t="n"/>
      <c r="F106" s="17" t="n"/>
      <c r="G106" s="17" t="n"/>
      <c r="H106" s="14">
        <f>IF(OR(F106="",G106=""),"",G106-F106+1)</f>
        <v/>
      </c>
      <c r="I106" s="16" t="n"/>
      <c r="J106" s="16" t="n"/>
      <c r="K106" s="16" t="n"/>
      <c r="L106" s="16" t="n"/>
      <c r="M106" s="16" t="n"/>
      <c r="N106" s="16" t="n"/>
      <c r="O106" s="17" t="n"/>
      <c r="P106" s="16" t="n"/>
      <c r="Q106" s="18" t="n"/>
      <c r="R106" s="14">
        <f>IF(AND(M106&lt;&gt;"",O106&lt;'Lookahead Dashboard'!$B$6,P106&lt;&gt;"Complete"),"Overdue",IF(AND(M106&lt;&gt;"",P106&lt;&gt;"Complete"),"Open",IF(P106="Blocked","Blocked",IF(P106="Complete","Closed",""))))</f>
        <v/>
      </c>
      <c r="S106" s="16" t="n"/>
      <c r="T106" s="14">
        <f>IF(F106="","",IF(F106&lt;'Lookahead Dashboard'!$B$6,"Outside window",IF(F106&lt;='Lookahead Dashboard'!$B$6+13,"Week 1-2",IF(F106&lt;='Lookahead Dashboard'!$B$6+27,"Week 3-4",IF(F106&lt;='Lookahead Dashboard'!$B$6+41,"Week 5-6","Outside window")))))</f>
        <v/>
      </c>
      <c r="U106" s="16" t="n"/>
    </row>
    <row r="107" ht="18" customHeight="1">
      <c r="A107" s="16" t="n"/>
      <c r="B107" s="16" t="n"/>
      <c r="C107" s="16" t="n"/>
      <c r="D107" s="16" t="n"/>
      <c r="E107" s="16" t="n"/>
      <c r="F107" s="17" t="n"/>
      <c r="G107" s="17" t="n"/>
      <c r="H107" s="14">
        <f>IF(OR(F107="",G107=""),"",G107-F107+1)</f>
        <v/>
      </c>
      <c r="I107" s="16" t="n"/>
      <c r="J107" s="16" t="n"/>
      <c r="K107" s="16" t="n"/>
      <c r="L107" s="16" t="n"/>
      <c r="M107" s="16" t="n"/>
      <c r="N107" s="16" t="n"/>
      <c r="O107" s="17" t="n"/>
      <c r="P107" s="16" t="n"/>
      <c r="Q107" s="18" t="n"/>
      <c r="R107" s="14">
        <f>IF(AND(M107&lt;&gt;"",O107&lt;'Lookahead Dashboard'!$B$6,P107&lt;&gt;"Complete"),"Overdue",IF(AND(M107&lt;&gt;"",P107&lt;&gt;"Complete"),"Open",IF(P107="Blocked","Blocked",IF(P107="Complete","Closed",""))))</f>
        <v/>
      </c>
      <c r="S107" s="16" t="n"/>
      <c r="T107" s="14">
        <f>IF(F107="","",IF(F107&lt;'Lookahead Dashboard'!$B$6,"Outside window",IF(F107&lt;='Lookahead Dashboard'!$B$6+13,"Week 1-2",IF(F107&lt;='Lookahead Dashboard'!$B$6+27,"Week 3-4",IF(F107&lt;='Lookahead Dashboard'!$B$6+41,"Week 5-6","Outside window")))))</f>
        <v/>
      </c>
      <c r="U107" s="16" t="n"/>
    </row>
    <row r="108" ht="18" customHeight="1">
      <c r="A108" s="16" t="n"/>
      <c r="B108" s="16" t="n"/>
      <c r="C108" s="16" t="n"/>
      <c r="D108" s="16" t="n"/>
      <c r="E108" s="16" t="n"/>
      <c r="F108" s="17" t="n"/>
      <c r="G108" s="17" t="n"/>
      <c r="H108" s="14">
        <f>IF(OR(F108="",G108=""),"",G108-F108+1)</f>
        <v/>
      </c>
      <c r="I108" s="16" t="n"/>
      <c r="J108" s="16" t="n"/>
      <c r="K108" s="16" t="n"/>
      <c r="L108" s="16" t="n"/>
      <c r="M108" s="16" t="n"/>
      <c r="N108" s="16" t="n"/>
      <c r="O108" s="17" t="n"/>
      <c r="P108" s="16" t="n"/>
      <c r="Q108" s="18" t="n"/>
      <c r="R108" s="14">
        <f>IF(AND(M108&lt;&gt;"",O108&lt;'Lookahead Dashboard'!$B$6,P108&lt;&gt;"Complete"),"Overdue",IF(AND(M108&lt;&gt;"",P108&lt;&gt;"Complete"),"Open",IF(P108="Blocked","Blocked",IF(P108="Complete","Closed",""))))</f>
        <v/>
      </c>
      <c r="S108" s="16" t="n"/>
      <c r="T108" s="14">
        <f>IF(F108="","",IF(F108&lt;'Lookahead Dashboard'!$B$6,"Outside window",IF(F108&lt;='Lookahead Dashboard'!$B$6+13,"Week 1-2",IF(F108&lt;='Lookahead Dashboard'!$B$6+27,"Week 3-4",IF(F108&lt;='Lookahead Dashboard'!$B$6+41,"Week 5-6","Outside window")))))</f>
        <v/>
      </c>
      <c r="U108" s="16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8:U108"/>
  <mergeCells count="5">
    <mergeCell ref="A4:U4"/>
    <mergeCell ref="A7:U7"/>
    <mergeCell ref="A2:N2"/>
    <mergeCell ref="A5:U6"/>
    <mergeCell ref="A1:N1"/>
  </mergeCells>
  <conditionalFormatting sqref="R9:R108">
    <cfRule type="expression" priority="1" dxfId="0">
      <formula>$R9="Overdue"</formula>
    </cfRule>
    <cfRule type="expression" priority="2" dxfId="1">
      <formula>$R9="Open"</formula>
    </cfRule>
  </conditionalFormatting>
  <conditionalFormatting sqref="P9:P108">
    <cfRule type="expression" priority="3" dxfId="0">
      <formula>$P9="Blocked"</formula>
    </cfRule>
    <cfRule type="expression" priority="4" dxfId="2">
      <formula>$P9="Complete"</formula>
    </cfRule>
  </conditionalFormatting>
  <conditionalFormatting sqref="S9:S108">
    <cfRule type="expression" priority="5" dxfId="0">
      <formula>$S9="High"</formula>
    </cfRule>
  </conditionalFormatting>
  <conditionalFormatting sqref="T9:T108">
    <cfRule type="expression" priority="6" dxfId="3">
      <formula>$T9="Week 1-2"</formula>
    </cfRule>
  </conditionalFormatting>
  <dataValidations count="4">
    <dataValidation sqref="E9:E108" showDropDown="0" showInputMessage="0" showErrorMessage="0" allowBlank="1" type="list">
      <formula1>=Lists!$I$5:$I$14</formula1>
    </dataValidation>
    <dataValidation sqref="L9:L108" showDropDown="0" showInputMessage="0" showErrorMessage="0" allowBlank="1" type="list">
      <formula1>=Lists!$G$5:$G$14</formula1>
    </dataValidation>
    <dataValidation sqref="P9:P108" showDropDown="0" showInputMessage="0" showErrorMessage="0" allowBlank="1" type="list">
      <formula1>=Lists!$A$5:$A$10</formula1>
    </dataValidation>
    <dataValidation sqref="S9:S108" showDropDown="0" showInputMessage="0" showErrorMessage="0" allowBlank="1" type="list">
      <formula1>=Lists!$C$5:$C$7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2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</cols>
  <sheetData>
    <row r="1" ht="30" customHeight="1">
      <c r="A1" s="1" t="inlineStr">
        <is>
          <t>Resource Plan</t>
        </is>
      </c>
    </row>
    <row r="2" ht="22" customHeight="1">
      <c r="A2" s="2" t="inlineStr">
        <is>
          <t>Free template by Gather — gatherinsights.com</t>
        </is>
      </c>
    </row>
    <row r="3" ht="18" customHeight="1"/>
    <row r="4" ht="18" customHeight="1">
      <c r="A4" s="3" t="inlineStr">
        <is>
          <t>Weekly resource summary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</row>
    <row r="5" ht="18" customHeight="1"/>
    <row r="6" ht="38" customHeight="1">
      <c r="A6" s="13" t="inlineStr">
        <is>
          <t>Week bucket</t>
        </is>
      </c>
      <c r="B6" s="13" t="inlineStr">
        <is>
          <t>Activities</t>
        </is>
      </c>
      <c r="C6" s="13" t="inlineStr">
        <is>
          <t>Labour entries</t>
        </is>
      </c>
      <c r="D6" s="13" t="inlineStr">
        <is>
          <t>Plant entries</t>
        </is>
      </c>
      <c r="E6" s="13" t="inlineStr">
        <is>
          <t>Material entries</t>
        </is>
      </c>
      <c r="F6" s="13" t="inlineStr">
        <is>
          <t>Blocked</t>
        </is>
      </c>
      <c r="G6" s="13" t="inlineStr">
        <is>
          <t>High priority</t>
        </is>
      </c>
    </row>
    <row r="7" ht="18" customHeight="1">
      <c r="A7" s="5" t="inlineStr">
        <is>
          <t>Week 1-2</t>
        </is>
      </c>
      <c r="B7" s="14">
        <f>COUNTIF('Lookahead Planner'!$T$9:$T$108,A7)</f>
        <v/>
      </c>
      <c r="C7" s="14">
        <f>COUNTIFS('Lookahead Planner'!$T$9:$T$108,A7,'Lookahead Planner'!$I$9:$I$108,"&lt;&gt;")</f>
        <v/>
      </c>
      <c r="D7" s="14">
        <f>COUNTIFS('Lookahead Planner'!$T$9:$T$108,A7,'Lookahead Planner'!$J$9:$J$108,"&lt;&gt;")</f>
        <v/>
      </c>
      <c r="E7" s="14">
        <f>COUNTIFS('Lookahead Planner'!$T$9:$T$108,A7,'Lookahead Planner'!$K$9:$K$108,"&lt;&gt;")</f>
        <v/>
      </c>
      <c r="F7" s="14">
        <f>COUNTIFS('Lookahead Planner'!$T$9:$T$108,A7,'Lookahead Planner'!$P$9:$P$108,"Blocked")</f>
        <v/>
      </c>
      <c r="G7" s="14">
        <f>COUNTIFS('Lookahead Planner'!$T$9:$T$108,A7,'Lookahead Planner'!$S$9:$S$108,"High")</f>
        <v/>
      </c>
    </row>
    <row r="8" ht="18" customHeight="1">
      <c r="A8" s="5" t="inlineStr">
        <is>
          <t>Week 3-4</t>
        </is>
      </c>
      <c r="B8" s="14">
        <f>COUNTIF('Lookahead Planner'!$T$9:$T$108,A8)</f>
        <v/>
      </c>
      <c r="C8" s="14">
        <f>COUNTIFS('Lookahead Planner'!$T$9:$T$108,A8,'Lookahead Planner'!$I$9:$I$108,"&lt;&gt;")</f>
        <v/>
      </c>
      <c r="D8" s="14">
        <f>COUNTIFS('Lookahead Planner'!$T$9:$T$108,A8,'Lookahead Planner'!$J$9:$J$108,"&lt;&gt;")</f>
        <v/>
      </c>
      <c r="E8" s="14">
        <f>COUNTIFS('Lookahead Planner'!$T$9:$T$108,A8,'Lookahead Planner'!$K$9:$K$108,"&lt;&gt;")</f>
        <v/>
      </c>
      <c r="F8" s="14">
        <f>COUNTIFS('Lookahead Planner'!$T$9:$T$108,A8,'Lookahead Planner'!$P$9:$P$108,"Blocked")</f>
        <v/>
      </c>
      <c r="G8" s="14">
        <f>COUNTIFS('Lookahead Planner'!$T$9:$T$108,A8,'Lookahead Planner'!$S$9:$S$108,"High")</f>
        <v/>
      </c>
    </row>
    <row r="9" ht="18" customHeight="1">
      <c r="A9" s="5" t="inlineStr">
        <is>
          <t>Week 5-6</t>
        </is>
      </c>
      <c r="B9" s="14">
        <f>COUNTIF('Lookahead Planner'!$T$9:$T$108,A9)</f>
        <v/>
      </c>
      <c r="C9" s="14">
        <f>COUNTIFS('Lookahead Planner'!$T$9:$T$108,A9,'Lookahead Planner'!$I$9:$I$108,"&lt;&gt;")</f>
        <v/>
      </c>
      <c r="D9" s="14">
        <f>COUNTIFS('Lookahead Planner'!$T$9:$T$108,A9,'Lookahead Planner'!$J$9:$J$108,"&lt;&gt;")</f>
        <v/>
      </c>
      <c r="E9" s="14">
        <f>COUNTIFS('Lookahead Planner'!$T$9:$T$108,A9,'Lookahead Planner'!$K$9:$K$108,"&lt;&gt;")</f>
        <v/>
      </c>
      <c r="F9" s="14">
        <f>COUNTIFS('Lookahead Planner'!$T$9:$T$108,A9,'Lookahead Planner'!$P$9:$P$108,"Blocked")</f>
        <v/>
      </c>
      <c r="G9" s="14">
        <f>COUNTIFS('Lookahead Planner'!$T$9:$T$108,A9,'Lookahead Planner'!$S$9:$S$108,"High")</f>
        <v/>
      </c>
    </row>
    <row r="10" ht="18" customHeight="1"/>
    <row r="11" ht="18" customHeight="1"/>
    <row r="12" ht="18" customHeight="1">
      <c r="A12" s="3" t="inlineStr">
        <is>
          <t>Coordination notes</t>
        </is>
      </c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</row>
    <row r="13" ht="18" customHeight="1">
      <c r="A13" s="19" t="inlineStr">
        <is>
          <t>Use this section for craneage clashes, labour pinch-points, permit requirements, long-lead materials or access risks.</t>
        </is>
      </c>
      <c r="B13" s="20" t="n"/>
      <c r="C13" s="20" t="n"/>
      <c r="D13" s="20" t="n"/>
      <c r="E13" s="20" t="n"/>
      <c r="F13" s="20" t="n"/>
      <c r="G13" s="20" t="n"/>
      <c r="H13" s="20" t="n"/>
      <c r="I13" s="20" t="n"/>
      <c r="J13" s="20" t="n"/>
      <c r="K13" s="20" t="n"/>
      <c r="L13" s="20" t="n"/>
      <c r="M13" s="20" t="n"/>
    </row>
    <row r="14" ht="18" customHeight="1">
      <c r="A14" s="21" t="n"/>
      <c r="B14" s="21" t="n"/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</row>
    <row r="15" ht="18" customHeight="1">
      <c r="A15" s="21" t="n"/>
      <c r="B15" s="21" t="n"/>
      <c r="C15" s="21" t="n"/>
      <c r="D15" s="21" t="n"/>
      <c r="E15" s="21" t="n"/>
      <c r="F15" s="21" t="n"/>
      <c r="G15" s="21" t="n"/>
      <c r="H15" s="21" t="n"/>
      <c r="I15" s="21" t="n"/>
      <c r="J15" s="21" t="n"/>
      <c r="K15" s="21" t="n"/>
      <c r="L15" s="21" t="n"/>
      <c r="M15" s="21" t="n"/>
    </row>
    <row r="16" ht="18" customHeight="1">
      <c r="A16" s="21" t="n"/>
      <c r="B16" s="21" t="n"/>
      <c r="C16" s="21" t="n"/>
      <c r="D16" s="21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</row>
    <row r="17" ht="18" customHeight="1">
      <c r="A17" s="21" t="n"/>
      <c r="B17" s="21" t="n"/>
      <c r="C17" s="21" t="n"/>
      <c r="D17" s="21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</row>
    <row r="18" ht="18" customHeight="1">
      <c r="A18" s="21" t="n"/>
      <c r="B18" s="21" t="n"/>
      <c r="C18" s="21" t="n"/>
      <c r="D18" s="21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</row>
    <row r="19" ht="18" customHeight="1">
      <c r="A19" s="21" t="n"/>
      <c r="B19" s="21" t="n"/>
      <c r="C19" s="21" t="n"/>
      <c r="D19" s="21" t="n"/>
      <c r="E19" s="21" t="n"/>
      <c r="F19" s="21" t="n"/>
      <c r="G19" s="21" t="n"/>
      <c r="H19" s="21" t="n"/>
      <c r="I19" s="21" t="n"/>
      <c r="J19" s="21" t="n"/>
      <c r="K19" s="21" t="n"/>
      <c r="L19" s="21" t="n"/>
      <c r="M19" s="21" t="n"/>
    </row>
    <row r="20" ht="18" customHeight="1">
      <c r="A20" s="21" t="n"/>
      <c r="B20" s="21" t="n"/>
      <c r="C20" s="21" t="n"/>
      <c r="D20" s="21" t="n"/>
      <c r="E20" s="21" t="n"/>
      <c r="F20" s="21" t="n"/>
      <c r="G20" s="21" t="n"/>
      <c r="H20" s="21" t="n"/>
      <c r="I20" s="21" t="n"/>
      <c r="J20" s="21" t="n"/>
      <c r="K20" s="21" t="n"/>
      <c r="L20" s="21" t="n"/>
      <c r="M20" s="21" t="n"/>
    </row>
    <row r="21" ht="18" customHeight="1">
      <c r="A21" s="21" t="n"/>
      <c r="B21" s="21" t="n"/>
      <c r="C21" s="21" t="n"/>
      <c r="D21" s="21" t="n"/>
      <c r="E21" s="21" t="n"/>
      <c r="F21" s="21" t="n"/>
      <c r="G21" s="21" t="n"/>
      <c r="H21" s="21" t="n"/>
      <c r="I21" s="21" t="n"/>
      <c r="J21" s="21" t="n"/>
      <c r="K21" s="21" t="n"/>
      <c r="L21" s="21" t="n"/>
      <c r="M21" s="21" t="n"/>
    </row>
    <row r="22" ht="18" customHeight="1">
      <c r="A22" s="21" t="n"/>
      <c r="B22" s="21" t="n"/>
      <c r="C22" s="21" t="n"/>
      <c r="D22" s="21" t="n"/>
      <c r="E22" s="21" t="n"/>
      <c r="F22" s="21" t="n"/>
      <c r="G22" s="21" t="n"/>
      <c r="H22" s="21" t="n"/>
      <c r="I22" s="21" t="n"/>
      <c r="J22" s="21" t="n"/>
      <c r="K22" s="21" t="n"/>
      <c r="L22" s="21" t="n"/>
      <c r="M22" s="21" t="n"/>
    </row>
    <row r="23" ht="18" customHeight="1">
      <c r="A23" s="21" t="n"/>
      <c r="B23" s="21" t="n"/>
      <c r="C23" s="21" t="n"/>
      <c r="D23" s="21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</row>
    <row r="24" ht="18" customHeight="1">
      <c r="A24" s="21" t="n"/>
      <c r="B24" s="21" t="n"/>
      <c r="C24" s="21" t="n"/>
      <c r="D24" s="21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5">
    <mergeCell ref="A13:M13"/>
    <mergeCell ref="A2:N2"/>
    <mergeCell ref="A12:M12"/>
    <mergeCell ref="A4:M4"/>
    <mergeCell ref="A1:N1"/>
  </mergeCells>
  <hyperlinks>
    <hyperlink xmlns:r="http://schemas.openxmlformats.org/officeDocument/2006/relationships" ref="A2" r:id="rId1"/>
  </hyperlinks>
  <pageMargins left="0.75" right="0.75" top="1" bottom="1" header="0.5" footer="0.5"/>
  <drawing xmlns:r="http://schemas.openxmlformats.org/officeDocument/2006/relationships" r:id="rId2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N106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20" customWidth="1" min="4" max="4"/>
    <col width="18" customWidth="1" min="5" max="5"/>
    <col width="13" customWidth="1" min="6" max="6"/>
    <col width="13" customWidth="1" min="7" max="7"/>
    <col width="18" customWidth="1" min="8" max="8"/>
    <col width="18" customWidth="1" min="9" max="9"/>
    <col width="26" customWidth="1" min="10" max="10"/>
    <col width="14" customWidth="1" min="11" max="11"/>
  </cols>
  <sheetData>
    <row r="1" ht="30" customHeight="1">
      <c r="A1" s="1" t="inlineStr">
        <is>
          <t>Constraints Log</t>
        </is>
      </c>
    </row>
    <row r="2" ht="22" customHeight="1">
      <c r="A2" s="2" t="inlineStr">
        <is>
          <t>Free template by Gather — gatherinsights.com</t>
        </is>
      </c>
    </row>
    <row r="3" ht="18" customHeight="1"/>
    <row r="4" ht="18" customHeight="1">
      <c r="A4" s="3" t="inlineStr">
        <is>
          <t>Open constraints and actions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</row>
    <row r="5" ht="18" customHeight="1"/>
    <row r="6" ht="38" customHeight="1">
      <c r="A6" s="13" t="inlineStr">
        <is>
          <t>Constraint ID</t>
        </is>
      </c>
      <c r="B6" s="13" t="inlineStr">
        <is>
          <t>Constraint / action</t>
        </is>
      </c>
      <c r="C6" s="13" t="inlineStr">
        <is>
          <t>Type</t>
        </is>
      </c>
      <c r="D6" s="13" t="inlineStr">
        <is>
          <t>Linked activity</t>
        </is>
      </c>
      <c r="E6" s="13" t="inlineStr">
        <is>
          <t>Owner</t>
        </is>
      </c>
      <c r="F6" s="13" t="inlineStr">
        <is>
          <t>Raised date</t>
        </is>
      </c>
      <c r="G6" s="13" t="inlineStr">
        <is>
          <t>Due date</t>
        </is>
      </c>
      <c r="H6" s="13" t="inlineStr">
        <is>
          <t>Status</t>
        </is>
      </c>
      <c r="I6" s="13" t="inlineStr">
        <is>
          <t>Days overdue</t>
        </is>
      </c>
      <c r="J6" s="13" t="inlineStr">
        <is>
          <t>Evidence / link</t>
        </is>
      </c>
      <c r="K6" s="13" t="inlineStr">
        <is>
          <t>Notes</t>
        </is>
      </c>
    </row>
    <row r="7" ht="18" customHeight="1">
      <c r="A7" s="16" t="n"/>
      <c r="B7" s="16" t="n"/>
      <c r="C7" s="16" t="n"/>
      <c r="D7" s="16" t="n"/>
      <c r="E7" s="16" t="n"/>
      <c r="F7" s="17" t="n"/>
      <c r="G7" s="17" t="n"/>
      <c r="H7" s="16" t="n"/>
      <c r="I7" s="14">
        <f>IF(OR(G7="",H7="Closed"),"",MAX(0,'Lookahead Dashboard'!$B$6-G7))</f>
        <v/>
      </c>
      <c r="J7" s="16" t="n"/>
      <c r="K7" s="16" t="n"/>
    </row>
    <row r="8" ht="18" customHeight="1">
      <c r="A8" s="16" t="n"/>
      <c r="B8" s="16" t="n"/>
      <c r="C8" s="16" t="n"/>
      <c r="D8" s="16" t="n"/>
      <c r="E8" s="16" t="n"/>
      <c r="F8" s="17" t="n"/>
      <c r="G8" s="17" t="n"/>
      <c r="H8" s="16" t="n"/>
      <c r="I8" s="14">
        <f>IF(OR(G8="",H8="Closed"),"",MAX(0,'Lookahead Dashboard'!$B$6-G8))</f>
        <v/>
      </c>
      <c r="J8" s="16" t="n"/>
      <c r="K8" s="16" t="n"/>
    </row>
    <row r="9" ht="18" customHeight="1">
      <c r="A9" s="16" t="n"/>
      <c r="B9" s="16" t="n"/>
      <c r="C9" s="16" t="n"/>
      <c r="D9" s="16" t="n"/>
      <c r="E9" s="16" t="n"/>
      <c r="F9" s="17" t="n"/>
      <c r="G9" s="17" t="n"/>
      <c r="H9" s="16" t="n"/>
      <c r="I9" s="14">
        <f>IF(OR(G9="",H9="Closed"),"",MAX(0,'Lookahead Dashboard'!$B$6-G9))</f>
        <v/>
      </c>
      <c r="J9" s="16" t="n"/>
      <c r="K9" s="16" t="n"/>
    </row>
    <row r="10" ht="18" customHeight="1">
      <c r="A10" s="16" t="n"/>
      <c r="B10" s="16" t="n"/>
      <c r="C10" s="16" t="n"/>
      <c r="D10" s="16" t="n"/>
      <c r="E10" s="16" t="n"/>
      <c r="F10" s="17" t="n"/>
      <c r="G10" s="17" t="n"/>
      <c r="H10" s="16" t="n"/>
      <c r="I10" s="14">
        <f>IF(OR(G10="",H10="Closed"),"",MAX(0,'Lookahead Dashboard'!$B$6-G10))</f>
        <v/>
      </c>
      <c r="J10" s="16" t="n"/>
      <c r="K10" s="16" t="n"/>
    </row>
    <row r="11" ht="18" customHeight="1">
      <c r="A11" s="16" t="n"/>
      <c r="B11" s="16" t="n"/>
      <c r="C11" s="16" t="n"/>
      <c r="D11" s="16" t="n"/>
      <c r="E11" s="16" t="n"/>
      <c r="F11" s="17" t="n"/>
      <c r="G11" s="17" t="n"/>
      <c r="H11" s="16" t="n"/>
      <c r="I11" s="14">
        <f>IF(OR(G11="",H11="Closed"),"",MAX(0,'Lookahead Dashboard'!$B$6-G11))</f>
        <v/>
      </c>
      <c r="J11" s="16" t="n"/>
      <c r="K11" s="16" t="n"/>
    </row>
    <row r="12" ht="18" customHeight="1">
      <c r="A12" s="16" t="n"/>
      <c r="B12" s="16" t="n"/>
      <c r="C12" s="16" t="n"/>
      <c r="D12" s="16" t="n"/>
      <c r="E12" s="16" t="n"/>
      <c r="F12" s="17" t="n"/>
      <c r="G12" s="17" t="n"/>
      <c r="H12" s="16" t="n"/>
      <c r="I12" s="14">
        <f>IF(OR(G12="",H12="Closed"),"",MAX(0,'Lookahead Dashboard'!$B$6-G12))</f>
        <v/>
      </c>
      <c r="J12" s="16" t="n"/>
      <c r="K12" s="16" t="n"/>
    </row>
    <row r="13" ht="18" customHeight="1">
      <c r="A13" s="16" t="n"/>
      <c r="B13" s="16" t="n"/>
      <c r="C13" s="16" t="n"/>
      <c r="D13" s="16" t="n"/>
      <c r="E13" s="16" t="n"/>
      <c r="F13" s="17" t="n"/>
      <c r="G13" s="17" t="n"/>
      <c r="H13" s="16" t="n"/>
      <c r="I13" s="14">
        <f>IF(OR(G13="",H13="Closed"),"",MAX(0,'Lookahead Dashboard'!$B$6-G13))</f>
        <v/>
      </c>
      <c r="J13" s="16" t="n"/>
      <c r="K13" s="16" t="n"/>
    </row>
    <row r="14" ht="18" customHeight="1">
      <c r="A14" s="16" t="n"/>
      <c r="B14" s="16" t="n"/>
      <c r="C14" s="16" t="n"/>
      <c r="D14" s="16" t="n"/>
      <c r="E14" s="16" t="n"/>
      <c r="F14" s="17" t="n"/>
      <c r="G14" s="17" t="n"/>
      <c r="H14" s="16" t="n"/>
      <c r="I14" s="14">
        <f>IF(OR(G14="",H14="Closed"),"",MAX(0,'Lookahead Dashboard'!$B$6-G14))</f>
        <v/>
      </c>
      <c r="J14" s="16" t="n"/>
      <c r="K14" s="16" t="n"/>
    </row>
    <row r="15" ht="18" customHeight="1">
      <c r="A15" s="16" t="n"/>
      <c r="B15" s="16" t="n"/>
      <c r="C15" s="16" t="n"/>
      <c r="D15" s="16" t="n"/>
      <c r="E15" s="16" t="n"/>
      <c r="F15" s="17" t="n"/>
      <c r="G15" s="17" t="n"/>
      <c r="H15" s="16" t="n"/>
      <c r="I15" s="14">
        <f>IF(OR(G15="",H15="Closed"),"",MAX(0,'Lookahead Dashboard'!$B$6-G15))</f>
        <v/>
      </c>
      <c r="J15" s="16" t="n"/>
      <c r="K15" s="16" t="n"/>
    </row>
    <row r="16" ht="18" customHeight="1">
      <c r="A16" s="16" t="n"/>
      <c r="B16" s="16" t="n"/>
      <c r="C16" s="16" t="n"/>
      <c r="D16" s="16" t="n"/>
      <c r="E16" s="16" t="n"/>
      <c r="F16" s="17" t="n"/>
      <c r="G16" s="17" t="n"/>
      <c r="H16" s="16" t="n"/>
      <c r="I16" s="14">
        <f>IF(OR(G16="",H16="Closed"),"",MAX(0,'Lookahead Dashboard'!$B$6-G16))</f>
        <v/>
      </c>
      <c r="J16" s="16" t="n"/>
      <c r="K16" s="16" t="n"/>
    </row>
    <row r="17" ht="18" customHeight="1">
      <c r="A17" s="16" t="n"/>
      <c r="B17" s="16" t="n"/>
      <c r="C17" s="16" t="n"/>
      <c r="D17" s="16" t="n"/>
      <c r="E17" s="16" t="n"/>
      <c r="F17" s="17" t="n"/>
      <c r="G17" s="17" t="n"/>
      <c r="H17" s="16" t="n"/>
      <c r="I17" s="14">
        <f>IF(OR(G17="",H17="Closed"),"",MAX(0,'Lookahead Dashboard'!$B$6-G17))</f>
        <v/>
      </c>
      <c r="J17" s="16" t="n"/>
      <c r="K17" s="16" t="n"/>
    </row>
    <row r="18" ht="18" customHeight="1">
      <c r="A18" s="16" t="n"/>
      <c r="B18" s="16" t="n"/>
      <c r="C18" s="16" t="n"/>
      <c r="D18" s="16" t="n"/>
      <c r="E18" s="16" t="n"/>
      <c r="F18" s="17" t="n"/>
      <c r="G18" s="17" t="n"/>
      <c r="H18" s="16" t="n"/>
      <c r="I18" s="14">
        <f>IF(OR(G18="",H18="Closed"),"",MAX(0,'Lookahead Dashboard'!$B$6-G18))</f>
        <v/>
      </c>
      <c r="J18" s="16" t="n"/>
      <c r="K18" s="16" t="n"/>
    </row>
    <row r="19" ht="18" customHeight="1">
      <c r="A19" s="16" t="n"/>
      <c r="B19" s="16" t="n"/>
      <c r="C19" s="16" t="n"/>
      <c r="D19" s="16" t="n"/>
      <c r="E19" s="16" t="n"/>
      <c r="F19" s="17" t="n"/>
      <c r="G19" s="17" t="n"/>
      <c r="H19" s="16" t="n"/>
      <c r="I19" s="14">
        <f>IF(OR(G19="",H19="Closed"),"",MAX(0,'Lookahead Dashboard'!$B$6-G19))</f>
        <v/>
      </c>
      <c r="J19" s="16" t="n"/>
      <c r="K19" s="16" t="n"/>
    </row>
    <row r="20" ht="18" customHeight="1">
      <c r="A20" s="16" t="n"/>
      <c r="B20" s="16" t="n"/>
      <c r="C20" s="16" t="n"/>
      <c r="D20" s="16" t="n"/>
      <c r="E20" s="16" t="n"/>
      <c r="F20" s="17" t="n"/>
      <c r="G20" s="17" t="n"/>
      <c r="H20" s="16" t="n"/>
      <c r="I20" s="14">
        <f>IF(OR(G20="",H20="Closed"),"",MAX(0,'Lookahead Dashboard'!$B$6-G20))</f>
        <v/>
      </c>
      <c r="J20" s="16" t="n"/>
      <c r="K20" s="16" t="n"/>
    </row>
    <row r="21" ht="18" customHeight="1">
      <c r="A21" s="16" t="n"/>
      <c r="B21" s="16" t="n"/>
      <c r="C21" s="16" t="n"/>
      <c r="D21" s="16" t="n"/>
      <c r="E21" s="16" t="n"/>
      <c r="F21" s="17" t="n"/>
      <c r="G21" s="17" t="n"/>
      <c r="H21" s="16" t="n"/>
      <c r="I21" s="14">
        <f>IF(OR(G21="",H21="Closed"),"",MAX(0,'Lookahead Dashboard'!$B$6-G21))</f>
        <v/>
      </c>
      <c r="J21" s="16" t="n"/>
      <c r="K21" s="16" t="n"/>
    </row>
    <row r="22" ht="18" customHeight="1">
      <c r="A22" s="16" t="n"/>
      <c r="B22" s="16" t="n"/>
      <c r="C22" s="16" t="n"/>
      <c r="D22" s="16" t="n"/>
      <c r="E22" s="16" t="n"/>
      <c r="F22" s="17" t="n"/>
      <c r="G22" s="17" t="n"/>
      <c r="H22" s="16" t="n"/>
      <c r="I22" s="14">
        <f>IF(OR(G22="",H22="Closed"),"",MAX(0,'Lookahead Dashboard'!$B$6-G22))</f>
        <v/>
      </c>
      <c r="J22" s="16" t="n"/>
      <c r="K22" s="16" t="n"/>
    </row>
    <row r="23" ht="18" customHeight="1">
      <c r="A23" s="16" t="n"/>
      <c r="B23" s="16" t="n"/>
      <c r="C23" s="16" t="n"/>
      <c r="D23" s="16" t="n"/>
      <c r="E23" s="16" t="n"/>
      <c r="F23" s="17" t="n"/>
      <c r="G23" s="17" t="n"/>
      <c r="H23" s="16" t="n"/>
      <c r="I23" s="14">
        <f>IF(OR(G23="",H23="Closed"),"",MAX(0,'Lookahead Dashboard'!$B$6-G23))</f>
        <v/>
      </c>
      <c r="J23" s="16" t="n"/>
      <c r="K23" s="16" t="n"/>
    </row>
    <row r="24" ht="18" customHeight="1">
      <c r="A24" s="16" t="n"/>
      <c r="B24" s="16" t="n"/>
      <c r="C24" s="16" t="n"/>
      <c r="D24" s="16" t="n"/>
      <c r="E24" s="16" t="n"/>
      <c r="F24" s="17" t="n"/>
      <c r="G24" s="17" t="n"/>
      <c r="H24" s="16" t="n"/>
      <c r="I24" s="14">
        <f>IF(OR(G24="",H24="Closed"),"",MAX(0,'Lookahead Dashboard'!$B$6-G24))</f>
        <v/>
      </c>
      <c r="J24" s="16" t="n"/>
      <c r="K24" s="16" t="n"/>
    </row>
    <row r="25" ht="18" customHeight="1">
      <c r="A25" s="16" t="n"/>
      <c r="B25" s="16" t="n"/>
      <c r="C25" s="16" t="n"/>
      <c r="D25" s="16" t="n"/>
      <c r="E25" s="16" t="n"/>
      <c r="F25" s="17" t="n"/>
      <c r="G25" s="17" t="n"/>
      <c r="H25" s="16" t="n"/>
      <c r="I25" s="14">
        <f>IF(OR(G25="",H25="Closed"),"",MAX(0,'Lookahead Dashboard'!$B$6-G25))</f>
        <v/>
      </c>
      <c r="J25" s="16" t="n"/>
      <c r="K25" s="16" t="n"/>
    </row>
    <row r="26" ht="18" customHeight="1">
      <c r="A26" s="16" t="n"/>
      <c r="B26" s="16" t="n"/>
      <c r="C26" s="16" t="n"/>
      <c r="D26" s="16" t="n"/>
      <c r="E26" s="16" t="n"/>
      <c r="F26" s="17" t="n"/>
      <c r="G26" s="17" t="n"/>
      <c r="H26" s="16" t="n"/>
      <c r="I26" s="14">
        <f>IF(OR(G26="",H26="Closed"),"",MAX(0,'Lookahead Dashboard'!$B$6-G26))</f>
        <v/>
      </c>
      <c r="J26" s="16" t="n"/>
      <c r="K26" s="16" t="n"/>
    </row>
    <row r="27" ht="18" customHeight="1">
      <c r="A27" s="16" t="n"/>
      <c r="B27" s="16" t="n"/>
      <c r="C27" s="16" t="n"/>
      <c r="D27" s="16" t="n"/>
      <c r="E27" s="16" t="n"/>
      <c r="F27" s="17" t="n"/>
      <c r="G27" s="17" t="n"/>
      <c r="H27" s="16" t="n"/>
      <c r="I27" s="14">
        <f>IF(OR(G27="",H27="Closed"),"",MAX(0,'Lookahead Dashboard'!$B$6-G27))</f>
        <v/>
      </c>
      <c r="J27" s="16" t="n"/>
      <c r="K27" s="16" t="n"/>
    </row>
    <row r="28" ht="18" customHeight="1">
      <c r="A28" s="16" t="n"/>
      <c r="B28" s="16" t="n"/>
      <c r="C28" s="16" t="n"/>
      <c r="D28" s="16" t="n"/>
      <c r="E28" s="16" t="n"/>
      <c r="F28" s="17" t="n"/>
      <c r="G28" s="17" t="n"/>
      <c r="H28" s="16" t="n"/>
      <c r="I28" s="14">
        <f>IF(OR(G28="",H28="Closed"),"",MAX(0,'Lookahead Dashboard'!$B$6-G28))</f>
        <v/>
      </c>
      <c r="J28" s="16" t="n"/>
      <c r="K28" s="16" t="n"/>
    </row>
    <row r="29" ht="18" customHeight="1">
      <c r="A29" s="16" t="n"/>
      <c r="B29" s="16" t="n"/>
      <c r="C29" s="16" t="n"/>
      <c r="D29" s="16" t="n"/>
      <c r="E29" s="16" t="n"/>
      <c r="F29" s="17" t="n"/>
      <c r="G29" s="17" t="n"/>
      <c r="H29" s="16" t="n"/>
      <c r="I29" s="14">
        <f>IF(OR(G29="",H29="Closed"),"",MAX(0,'Lookahead Dashboard'!$B$6-G29))</f>
        <v/>
      </c>
      <c r="J29" s="16" t="n"/>
      <c r="K29" s="16" t="n"/>
    </row>
    <row r="30" ht="18" customHeight="1">
      <c r="A30" s="16" t="n"/>
      <c r="B30" s="16" t="n"/>
      <c r="C30" s="16" t="n"/>
      <c r="D30" s="16" t="n"/>
      <c r="E30" s="16" t="n"/>
      <c r="F30" s="17" t="n"/>
      <c r="G30" s="17" t="n"/>
      <c r="H30" s="16" t="n"/>
      <c r="I30" s="14">
        <f>IF(OR(G30="",H30="Closed"),"",MAX(0,'Lookahead Dashboard'!$B$6-G30))</f>
        <v/>
      </c>
      <c r="J30" s="16" t="n"/>
      <c r="K30" s="16" t="n"/>
    </row>
    <row r="31" ht="18" customHeight="1">
      <c r="A31" s="16" t="n"/>
      <c r="B31" s="16" t="n"/>
      <c r="C31" s="16" t="n"/>
      <c r="D31" s="16" t="n"/>
      <c r="E31" s="16" t="n"/>
      <c r="F31" s="17" t="n"/>
      <c r="G31" s="17" t="n"/>
      <c r="H31" s="16" t="n"/>
      <c r="I31" s="14">
        <f>IF(OR(G31="",H31="Closed"),"",MAX(0,'Lookahead Dashboard'!$B$6-G31))</f>
        <v/>
      </c>
      <c r="J31" s="16" t="n"/>
      <c r="K31" s="16" t="n"/>
    </row>
    <row r="32" ht="18" customHeight="1">
      <c r="A32" s="16" t="n"/>
      <c r="B32" s="16" t="n"/>
      <c r="C32" s="16" t="n"/>
      <c r="D32" s="16" t="n"/>
      <c r="E32" s="16" t="n"/>
      <c r="F32" s="17" t="n"/>
      <c r="G32" s="17" t="n"/>
      <c r="H32" s="16" t="n"/>
      <c r="I32" s="14">
        <f>IF(OR(G32="",H32="Closed"),"",MAX(0,'Lookahead Dashboard'!$B$6-G32))</f>
        <v/>
      </c>
      <c r="J32" s="16" t="n"/>
      <c r="K32" s="16" t="n"/>
    </row>
    <row r="33" ht="18" customHeight="1">
      <c r="A33" s="16" t="n"/>
      <c r="B33" s="16" t="n"/>
      <c r="C33" s="16" t="n"/>
      <c r="D33" s="16" t="n"/>
      <c r="E33" s="16" t="n"/>
      <c r="F33" s="17" t="n"/>
      <c r="G33" s="17" t="n"/>
      <c r="H33" s="16" t="n"/>
      <c r="I33" s="14">
        <f>IF(OR(G33="",H33="Closed"),"",MAX(0,'Lookahead Dashboard'!$B$6-G33))</f>
        <v/>
      </c>
      <c r="J33" s="16" t="n"/>
      <c r="K33" s="16" t="n"/>
    </row>
    <row r="34" ht="18" customHeight="1">
      <c r="A34" s="16" t="n"/>
      <c r="B34" s="16" t="n"/>
      <c r="C34" s="16" t="n"/>
      <c r="D34" s="16" t="n"/>
      <c r="E34" s="16" t="n"/>
      <c r="F34" s="17" t="n"/>
      <c r="G34" s="17" t="n"/>
      <c r="H34" s="16" t="n"/>
      <c r="I34" s="14">
        <f>IF(OR(G34="",H34="Closed"),"",MAX(0,'Lookahead Dashboard'!$B$6-G34))</f>
        <v/>
      </c>
      <c r="J34" s="16" t="n"/>
      <c r="K34" s="16" t="n"/>
    </row>
    <row r="35" ht="18" customHeight="1">
      <c r="A35" s="16" t="n"/>
      <c r="B35" s="16" t="n"/>
      <c r="C35" s="16" t="n"/>
      <c r="D35" s="16" t="n"/>
      <c r="E35" s="16" t="n"/>
      <c r="F35" s="17" t="n"/>
      <c r="G35" s="17" t="n"/>
      <c r="H35" s="16" t="n"/>
      <c r="I35" s="14">
        <f>IF(OR(G35="",H35="Closed"),"",MAX(0,'Lookahead Dashboard'!$B$6-G35))</f>
        <v/>
      </c>
      <c r="J35" s="16" t="n"/>
      <c r="K35" s="16" t="n"/>
    </row>
    <row r="36" ht="18" customHeight="1">
      <c r="A36" s="16" t="n"/>
      <c r="B36" s="16" t="n"/>
      <c r="C36" s="16" t="n"/>
      <c r="D36" s="16" t="n"/>
      <c r="E36" s="16" t="n"/>
      <c r="F36" s="17" t="n"/>
      <c r="G36" s="17" t="n"/>
      <c r="H36" s="16" t="n"/>
      <c r="I36" s="14">
        <f>IF(OR(G36="",H36="Closed"),"",MAX(0,'Lookahead Dashboard'!$B$6-G36))</f>
        <v/>
      </c>
      <c r="J36" s="16" t="n"/>
      <c r="K36" s="16" t="n"/>
    </row>
    <row r="37" ht="18" customHeight="1">
      <c r="A37" s="16" t="n"/>
      <c r="B37" s="16" t="n"/>
      <c r="C37" s="16" t="n"/>
      <c r="D37" s="16" t="n"/>
      <c r="E37" s="16" t="n"/>
      <c r="F37" s="17" t="n"/>
      <c r="G37" s="17" t="n"/>
      <c r="H37" s="16" t="n"/>
      <c r="I37" s="14">
        <f>IF(OR(G37="",H37="Closed"),"",MAX(0,'Lookahead Dashboard'!$B$6-G37))</f>
        <v/>
      </c>
      <c r="J37" s="16" t="n"/>
      <c r="K37" s="16" t="n"/>
    </row>
    <row r="38" ht="18" customHeight="1">
      <c r="A38" s="16" t="n"/>
      <c r="B38" s="16" t="n"/>
      <c r="C38" s="16" t="n"/>
      <c r="D38" s="16" t="n"/>
      <c r="E38" s="16" t="n"/>
      <c r="F38" s="17" t="n"/>
      <c r="G38" s="17" t="n"/>
      <c r="H38" s="16" t="n"/>
      <c r="I38" s="14">
        <f>IF(OR(G38="",H38="Closed"),"",MAX(0,'Lookahead Dashboard'!$B$6-G38))</f>
        <v/>
      </c>
      <c r="J38" s="16" t="n"/>
      <c r="K38" s="16" t="n"/>
    </row>
    <row r="39" ht="18" customHeight="1">
      <c r="A39" s="16" t="n"/>
      <c r="B39" s="16" t="n"/>
      <c r="C39" s="16" t="n"/>
      <c r="D39" s="16" t="n"/>
      <c r="E39" s="16" t="n"/>
      <c r="F39" s="17" t="n"/>
      <c r="G39" s="17" t="n"/>
      <c r="H39" s="16" t="n"/>
      <c r="I39" s="14">
        <f>IF(OR(G39="",H39="Closed"),"",MAX(0,'Lookahead Dashboard'!$B$6-G39))</f>
        <v/>
      </c>
      <c r="J39" s="16" t="n"/>
      <c r="K39" s="16" t="n"/>
    </row>
    <row r="40" ht="18" customHeight="1">
      <c r="A40" s="16" t="n"/>
      <c r="B40" s="16" t="n"/>
      <c r="C40" s="16" t="n"/>
      <c r="D40" s="16" t="n"/>
      <c r="E40" s="16" t="n"/>
      <c r="F40" s="17" t="n"/>
      <c r="G40" s="17" t="n"/>
      <c r="H40" s="16" t="n"/>
      <c r="I40" s="14">
        <f>IF(OR(G40="",H40="Closed"),"",MAX(0,'Lookahead Dashboard'!$B$6-G40))</f>
        <v/>
      </c>
      <c r="J40" s="16" t="n"/>
      <c r="K40" s="16" t="n"/>
    </row>
    <row r="41" ht="18" customHeight="1">
      <c r="A41" s="16" t="n"/>
      <c r="B41" s="16" t="n"/>
      <c r="C41" s="16" t="n"/>
      <c r="D41" s="16" t="n"/>
      <c r="E41" s="16" t="n"/>
      <c r="F41" s="17" t="n"/>
      <c r="G41" s="17" t="n"/>
      <c r="H41" s="16" t="n"/>
      <c r="I41" s="14">
        <f>IF(OR(G41="",H41="Closed"),"",MAX(0,'Lookahead Dashboard'!$B$6-G41))</f>
        <v/>
      </c>
      <c r="J41" s="16" t="n"/>
      <c r="K41" s="16" t="n"/>
    </row>
    <row r="42" ht="18" customHeight="1">
      <c r="A42" s="16" t="n"/>
      <c r="B42" s="16" t="n"/>
      <c r="C42" s="16" t="n"/>
      <c r="D42" s="16" t="n"/>
      <c r="E42" s="16" t="n"/>
      <c r="F42" s="17" t="n"/>
      <c r="G42" s="17" t="n"/>
      <c r="H42" s="16" t="n"/>
      <c r="I42" s="14">
        <f>IF(OR(G42="",H42="Closed"),"",MAX(0,'Lookahead Dashboard'!$B$6-G42))</f>
        <v/>
      </c>
      <c r="J42" s="16" t="n"/>
      <c r="K42" s="16" t="n"/>
    </row>
    <row r="43" ht="18" customHeight="1">
      <c r="A43" s="16" t="n"/>
      <c r="B43" s="16" t="n"/>
      <c r="C43" s="16" t="n"/>
      <c r="D43" s="16" t="n"/>
      <c r="E43" s="16" t="n"/>
      <c r="F43" s="17" t="n"/>
      <c r="G43" s="17" t="n"/>
      <c r="H43" s="16" t="n"/>
      <c r="I43" s="14">
        <f>IF(OR(G43="",H43="Closed"),"",MAX(0,'Lookahead Dashboard'!$B$6-G43))</f>
        <v/>
      </c>
      <c r="J43" s="16" t="n"/>
      <c r="K43" s="16" t="n"/>
    </row>
    <row r="44" ht="18" customHeight="1">
      <c r="A44" s="16" t="n"/>
      <c r="B44" s="16" t="n"/>
      <c r="C44" s="16" t="n"/>
      <c r="D44" s="16" t="n"/>
      <c r="E44" s="16" t="n"/>
      <c r="F44" s="17" t="n"/>
      <c r="G44" s="17" t="n"/>
      <c r="H44" s="16" t="n"/>
      <c r="I44" s="14">
        <f>IF(OR(G44="",H44="Closed"),"",MAX(0,'Lookahead Dashboard'!$B$6-G44))</f>
        <v/>
      </c>
      <c r="J44" s="16" t="n"/>
      <c r="K44" s="16" t="n"/>
    </row>
    <row r="45" ht="18" customHeight="1">
      <c r="A45" s="16" t="n"/>
      <c r="B45" s="16" t="n"/>
      <c r="C45" s="16" t="n"/>
      <c r="D45" s="16" t="n"/>
      <c r="E45" s="16" t="n"/>
      <c r="F45" s="17" t="n"/>
      <c r="G45" s="17" t="n"/>
      <c r="H45" s="16" t="n"/>
      <c r="I45" s="14">
        <f>IF(OR(G45="",H45="Closed"),"",MAX(0,'Lookahead Dashboard'!$B$6-G45))</f>
        <v/>
      </c>
      <c r="J45" s="16" t="n"/>
      <c r="K45" s="16" t="n"/>
    </row>
    <row r="46" ht="18" customHeight="1">
      <c r="A46" s="16" t="n"/>
      <c r="B46" s="16" t="n"/>
      <c r="C46" s="16" t="n"/>
      <c r="D46" s="16" t="n"/>
      <c r="E46" s="16" t="n"/>
      <c r="F46" s="17" t="n"/>
      <c r="G46" s="17" t="n"/>
      <c r="H46" s="16" t="n"/>
      <c r="I46" s="14">
        <f>IF(OR(G46="",H46="Closed"),"",MAX(0,'Lookahead Dashboard'!$B$6-G46))</f>
        <v/>
      </c>
      <c r="J46" s="16" t="n"/>
      <c r="K46" s="16" t="n"/>
    </row>
    <row r="47" ht="18" customHeight="1">
      <c r="A47" s="16" t="n"/>
      <c r="B47" s="16" t="n"/>
      <c r="C47" s="16" t="n"/>
      <c r="D47" s="16" t="n"/>
      <c r="E47" s="16" t="n"/>
      <c r="F47" s="17" t="n"/>
      <c r="G47" s="17" t="n"/>
      <c r="H47" s="16" t="n"/>
      <c r="I47" s="14">
        <f>IF(OR(G47="",H47="Closed"),"",MAX(0,'Lookahead Dashboard'!$B$6-G47))</f>
        <v/>
      </c>
      <c r="J47" s="16" t="n"/>
      <c r="K47" s="16" t="n"/>
    </row>
    <row r="48" ht="18" customHeight="1">
      <c r="A48" s="16" t="n"/>
      <c r="B48" s="16" t="n"/>
      <c r="C48" s="16" t="n"/>
      <c r="D48" s="16" t="n"/>
      <c r="E48" s="16" t="n"/>
      <c r="F48" s="17" t="n"/>
      <c r="G48" s="17" t="n"/>
      <c r="H48" s="16" t="n"/>
      <c r="I48" s="14">
        <f>IF(OR(G48="",H48="Closed"),"",MAX(0,'Lookahead Dashboard'!$B$6-G48))</f>
        <v/>
      </c>
      <c r="J48" s="16" t="n"/>
      <c r="K48" s="16" t="n"/>
    </row>
    <row r="49" ht="18" customHeight="1">
      <c r="A49" s="16" t="n"/>
      <c r="B49" s="16" t="n"/>
      <c r="C49" s="16" t="n"/>
      <c r="D49" s="16" t="n"/>
      <c r="E49" s="16" t="n"/>
      <c r="F49" s="17" t="n"/>
      <c r="G49" s="17" t="n"/>
      <c r="H49" s="16" t="n"/>
      <c r="I49" s="14">
        <f>IF(OR(G49="",H49="Closed"),"",MAX(0,'Lookahead Dashboard'!$B$6-G49))</f>
        <v/>
      </c>
      <c r="J49" s="16" t="n"/>
      <c r="K49" s="16" t="n"/>
    </row>
    <row r="50" ht="18" customHeight="1">
      <c r="A50" s="16" t="n"/>
      <c r="B50" s="16" t="n"/>
      <c r="C50" s="16" t="n"/>
      <c r="D50" s="16" t="n"/>
      <c r="E50" s="16" t="n"/>
      <c r="F50" s="17" t="n"/>
      <c r="G50" s="17" t="n"/>
      <c r="H50" s="16" t="n"/>
      <c r="I50" s="14">
        <f>IF(OR(G50="",H50="Closed"),"",MAX(0,'Lookahead Dashboard'!$B$6-G50))</f>
        <v/>
      </c>
      <c r="J50" s="16" t="n"/>
      <c r="K50" s="16" t="n"/>
    </row>
    <row r="51" ht="18" customHeight="1">
      <c r="A51" s="16" t="n"/>
      <c r="B51" s="16" t="n"/>
      <c r="C51" s="16" t="n"/>
      <c r="D51" s="16" t="n"/>
      <c r="E51" s="16" t="n"/>
      <c r="F51" s="17" t="n"/>
      <c r="G51" s="17" t="n"/>
      <c r="H51" s="16" t="n"/>
      <c r="I51" s="14">
        <f>IF(OR(G51="",H51="Closed"),"",MAX(0,'Lookahead Dashboard'!$B$6-G51))</f>
        <v/>
      </c>
      <c r="J51" s="16" t="n"/>
      <c r="K51" s="16" t="n"/>
    </row>
    <row r="52" ht="18" customHeight="1">
      <c r="A52" s="16" t="n"/>
      <c r="B52" s="16" t="n"/>
      <c r="C52" s="16" t="n"/>
      <c r="D52" s="16" t="n"/>
      <c r="E52" s="16" t="n"/>
      <c r="F52" s="17" t="n"/>
      <c r="G52" s="17" t="n"/>
      <c r="H52" s="16" t="n"/>
      <c r="I52" s="14">
        <f>IF(OR(G52="",H52="Closed"),"",MAX(0,'Lookahead Dashboard'!$B$6-G52))</f>
        <v/>
      </c>
      <c r="J52" s="16" t="n"/>
      <c r="K52" s="16" t="n"/>
    </row>
    <row r="53" ht="18" customHeight="1">
      <c r="A53" s="16" t="n"/>
      <c r="B53" s="16" t="n"/>
      <c r="C53" s="16" t="n"/>
      <c r="D53" s="16" t="n"/>
      <c r="E53" s="16" t="n"/>
      <c r="F53" s="17" t="n"/>
      <c r="G53" s="17" t="n"/>
      <c r="H53" s="16" t="n"/>
      <c r="I53" s="14">
        <f>IF(OR(G53="",H53="Closed"),"",MAX(0,'Lookahead Dashboard'!$B$6-G53))</f>
        <v/>
      </c>
      <c r="J53" s="16" t="n"/>
      <c r="K53" s="16" t="n"/>
    </row>
    <row r="54" ht="18" customHeight="1">
      <c r="A54" s="16" t="n"/>
      <c r="B54" s="16" t="n"/>
      <c r="C54" s="16" t="n"/>
      <c r="D54" s="16" t="n"/>
      <c r="E54" s="16" t="n"/>
      <c r="F54" s="17" t="n"/>
      <c r="G54" s="17" t="n"/>
      <c r="H54" s="16" t="n"/>
      <c r="I54" s="14">
        <f>IF(OR(G54="",H54="Closed"),"",MAX(0,'Lookahead Dashboard'!$B$6-G54))</f>
        <v/>
      </c>
      <c r="J54" s="16" t="n"/>
      <c r="K54" s="16" t="n"/>
    </row>
    <row r="55" ht="18" customHeight="1">
      <c r="A55" s="16" t="n"/>
      <c r="B55" s="16" t="n"/>
      <c r="C55" s="16" t="n"/>
      <c r="D55" s="16" t="n"/>
      <c r="E55" s="16" t="n"/>
      <c r="F55" s="17" t="n"/>
      <c r="G55" s="17" t="n"/>
      <c r="H55" s="16" t="n"/>
      <c r="I55" s="14">
        <f>IF(OR(G55="",H55="Closed"),"",MAX(0,'Lookahead Dashboard'!$B$6-G55))</f>
        <v/>
      </c>
      <c r="J55" s="16" t="n"/>
      <c r="K55" s="16" t="n"/>
    </row>
    <row r="56" ht="18" customHeight="1">
      <c r="A56" s="16" t="n"/>
      <c r="B56" s="16" t="n"/>
      <c r="C56" s="16" t="n"/>
      <c r="D56" s="16" t="n"/>
      <c r="E56" s="16" t="n"/>
      <c r="F56" s="17" t="n"/>
      <c r="G56" s="17" t="n"/>
      <c r="H56" s="16" t="n"/>
      <c r="I56" s="14">
        <f>IF(OR(G56="",H56="Closed"),"",MAX(0,'Lookahead Dashboard'!$B$6-G56))</f>
        <v/>
      </c>
      <c r="J56" s="16" t="n"/>
      <c r="K56" s="16" t="n"/>
    </row>
    <row r="57" ht="18" customHeight="1">
      <c r="A57" s="16" t="n"/>
      <c r="B57" s="16" t="n"/>
      <c r="C57" s="16" t="n"/>
      <c r="D57" s="16" t="n"/>
      <c r="E57" s="16" t="n"/>
      <c r="F57" s="17" t="n"/>
      <c r="G57" s="17" t="n"/>
      <c r="H57" s="16" t="n"/>
      <c r="I57" s="14">
        <f>IF(OR(G57="",H57="Closed"),"",MAX(0,'Lookahead Dashboard'!$B$6-G57))</f>
        <v/>
      </c>
      <c r="J57" s="16" t="n"/>
      <c r="K57" s="16" t="n"/>
    </row>
    <row r="58" ht="18" customHeight="1">
      <c r="A58" s="16" t="n"/>
      <c r="B58" s="16" t="n"/>
      <c r="C58" s="16" t="n"/>
      <c r="D58" s="16" t="n"/>
      <c r="E58" s="16" t="n"/>
      <c r="F58" s="17" t="n"/>
      <c r="G58" s="17" t="n"/>
      <c r="H58" s="16" t="n"/>
      <c r="I58" s="14">
        <f>IF(OR(G58="",H58="Closed"),"",MAX(0,'Lookahead Dashboard'!$B$6-G58))</f>
        <v/>
      </c>
      <c r="J58" s="16" t="n"/>
      <c r="K58" s="16" t="n"/>
    </row>
    <row r="59" ht="18" customHeight="1">
      <c r="A59" s="16" t="n"/>
      <c r="B59" s="16" t="n"/>
      <c r="C59" s="16" t="n"/>
      <c r="D59" s="16" t="n"/>
      <c r="E59" s="16" t="n"/>
      <c r="F59" s="17" t="n"/>
      <c r="G59" s="17" t="n"/>
      <c r="H59" s="16" t="n"/>
      <c r="I59" s="14">
        <f>IF(OR(G59="",H59="Closed"),"",MAX(0,'Lookahead Dashboard'!$B$6-G59))</f>
        <v/>
      </c>
      <c r="J59" s="16" t="n"/>
      <c r="K59" s="16" t="n"/>
    </row>
    <row r="60" ht="18" customHeight="1">
      <c r="A60" s="16" t="n"/>
      <c r="B60" s="16" t="n"/>
      <c r="C60" s="16" t="n"/>
      <c r="D60" s="16" t="n"/>
      <c r="E60" s="16" t="n"/>
      <c r="F60" s="17" t="n"/>
      <c r="G60" s="17" t="n"/>
      <c r="H60" s="16" t="n"/>
      <c r="I60" s="14">
        <f>IF(OR(G60="",H60="Closed"),"",MAX(0,'Lookahead Dashboard'!$B$6-G60))</f>
        <v/>
      </c>
      <c r="J60" s="16" t="n"/>
      <c r="K60" s="16" t="n"/>
    </row>
    <row r="61" ht="18" customHeight="1">
      <c r="A61" s="16" t="n"/>
      <c r="B61" s="16" t="n"/>
      <c r="C61" s="16" t="n"/>
      <c r="D61" s="16" t="n"/>
      <c r="E61" s="16" t="n"/>
      <c r="F61" s="17" t="n"/>
      <c r="G61" s="17" t="n"/>
      <c r="H61" s="16" t="n"/>
      <c r="I61" s="14">
        <f>IF(OR(G61="",H61="Closed"),"",MAX(0,'Lookahead Dashboard'!$B$6-G61))</f>
        <v/>
      </c>
      <c r="J61" s="16" t="n"/>
      <c r="K61" s="16" t="n"/>
    </row>
    <row r="62" ht="18" customHeight="1">
      <c r="A62" s="16" t="n"/>
      <c r="B62" s="16" t="n"/>
      <c r="C62" s="16" t="n"/>
      <c r="D62" s="16" t="n"/>
      <c r="E62" s="16" t="n"/>
      <c r="F62" s="17" t="n"/>
      <c r="G62" s="17" t="n"/>
      <c r="H62" s="16" t="n"/>
      <c r="I62" s="14">
        <f>IF(OR(G62="",H62="Closed"),"",MAX(0,'Lookahead Dashboard'!$B$6-G62))</f>
        <v/>
      </c>
      <c r="J62" s="16" t="n"/>
      <c r="K62" s="16" t="n"/>
    </row>
    <row r="63" ht="18" customHeight="1">
      <c r="A63" s="16" t="n"/>
      <c r="B63" s="16" t="n"/>
      <c r="C63" s="16" t="n"/>
      <c r="D63" s="16" t="n"/>
      <c r="E63" s="16" t="n"/>
      <c r="F63" s="17" t="n"/>
      <c r="G63" s="17" t="n"/>
      <c r="H63" s="16" t="n"/>
      <c r="I63" s="14">
        <f>IF(OR(G63="",H63="Closed"),"",MAX(0,'Lookahead Dashboard'!$B$6-G63))</f>
        <v/>
      </c>
      <c r="J63" s="16" t="n"/>
      <c r="K63" s="16" t="n"/>
    </row>
    <row r="64" ht="18" customHeight="1">
      <c r="A64" s="16" t="n"/>
      <c r="B64" s="16" t="n"/>
      <c r="C64" s="16" t="n"/>
      <c r="D64" s="16" t="n"/>
      <c r="E64" s="16" t="n"/>
      <c r="F64" s="17" t="n"/>
      <c r="G64" s="17" t="n"/>
      <c r="H64" s="16" t="n"/>
      <c r="I64" s="14">
        <f>IF(OR(G64="",H64="Closed"),"",MAX(0,'Lookahead Dashboard'!$B$6-G64))</f>
        <v/>
      </c>
      <c r="J64" s="16" t="n"/>
      <c r="K64" s="16" t="n"/>
    </row>
    <row r="65" ht="18" customHeight="1">
      <c r="A65" s="16" t="n"/>
      <c r="B65" s="16" t="n"/>
      <c r="C65" s="16" t="n"/>
      <c r="D65" s="16" t="n"/>
      <c r="E65" s="16" t="n"/>
      <c r="F65" s="17" t="n"/>
      <c r="G65" s="17" t="n"/>
      <c r="H65" s="16" t="n"/>
      <c r="I65" s="14">
        <f>IF(OR(G65="",H65="Closed"),"",MAX(0,'Lookahead Dashboard'!$B$6-G65))</f>
        <v/>
      </c>
      <c r="J65" s="16" t="n"/>
      <c r="K65" s="16" t="n"/>
    </row>
    <row r="66" ht="18" customHeight="1">
      <c r="A66" s="16" t="n"/>
      <c r="B66" s="16" t="n"/>
      <c r="C66" s="16" t="n"/>
      <c r="D66" s="16" t="n"/>
      <c r="E66" s="16" t="n"/>
      <c r="F66" s="17" t="n"/>
      <c r="G66" s="17" t="n"/>
      <c r="H66" s="16" t="n"/>
      <c r="I66" s="14">
        <f>IF(OR(G66="",H66="Closed"),"",MAX(0,'Lookahead Dashboard'!$B$6-G66))</f>
        <v/>
      </c>
      <c r="J66" s="16" t="n"/>
      <c r="K66" s="16" t="n"/>
    </row>
    <row r="67" ht="18" customHeight="1">
      <c r="A67" s="16" t="n"/>
      <c r="B67" s="16" t="n"/>
      <c r="C67" s="16" t="n"/>
      <c r="D67" s="16" t="n"/>
      <c r="E67" s="16" t="n"/>
      <c r="F67" s="17" t="n"/>
      <c r="G67" s="17" t="n"/>
      <c r="H67" s="16" t="n"/>
      <c r="I67" s="14">
        <f>IF(OR(G67="",H67="Closed"),"",MAX(0,'Lookahead Dashboard'!$B$6-G67))</f>
        <v/>
      </c>
      <c r="J67" s="16" t="n"/>
      <c r="K67" s="16" t="n"/>
    </row>
    <row r="68" ht="18" customHeight="1">
      <c r="A68" s="16" t="n"/>
      <c r="B68" s="16" t="n"/>
      <c r="C68" s="16" t="n"/>
      <c r="D68" s="16" t="n"/>
      <c r="E68" s="16" t="n"/>
      <c r="F68" s="17" t="n"/>
      <c r="G68" s="17" t="n"/>
      <c r="H68" s="16" t="n"/>
      <c r="I68" s="14">
        <f>IF(OR(G68="",H68="Closed"),"",MAX(0,'Lookahead Dashboard'!$B$6-G68))</f>
        <v/>
      </c>
      <c r="J68" s="16" t="n"/>
      <c r="K68" s="16" t="n"/>
    </row>
    <row r="69" ht="18" customHeight="1">
      <c r="A69" s="16" t="n"/>
      <c r="B69" s="16" t="n"/>
      <c r="C69" s="16" t="n"/>
      <c r="D69" s="16" t="n"/>
      <c r="E69" s="16" t="n"/>
      <c r="F69" s="17" t="n"/>
      <c r="G69" s="17" t="n"/>
      <c r="H69" s="16" t="n"/>
      <c r="I69" s="14">
        <f>IF(OR(G69="",H69="Closed"),"",MAX(0,'Lookahead Dashboard'!$B$6-G69))</f>
        <v/>
      </c>
      <c r="J69" s="16" t="n"/>
      <c r="K69" s="16" t="n"/>
    </row>
    <row r="70" ht="18" customHeight="1">
      <c r="A70" s="16" t="n"/>
      <c r="B70" s="16" t="n"/>
      <c r="C70" s="16" t="n"/>
      <c r="D70" s="16" t="n"/>
      <c r="E70" s="16" t="n"/>
      <c r="F70" s="17" t="n"/>
      <c r="G70" s="17" t="n"/>
      <c r="H70" s="16" t="n"/>
      <c r="I70" s="14">
        <f>IF(OR(G70="",H70="Closed"),"",MAX(0,'Lookahead Dashboard'!$B$6-G70))</f>
        <v/>
      </c>
      <c r="J70" s="16" t="n"/>
      <c r="K70" s="16" t="n"/>
    </row>
    <row r="71" ht="18" customHeight="1">
      <c r="A71" s="16" t="n"/>
      <c r="B71" s="16" t="n"/>
      <c r="C71" s="16" t="n"/>
      <c r="D71" s="16" t="n"/>
      <c r="E71" s="16" t="n"/>
      <c r="F71" s="17" t="n"/>
      <c r="G71" s="17" t="n"/>
      <c r="H71" s="16" t="n"/>
      <c r="I71" s="14">
        <f>IF(OR(G71="",H71="Closed"),"",MAX(0,'Lookahead Dashboard'!$B$6-G71))</f>
        <v/>
      </c>
      <c r="J71" s="16" t="n"/>
      <c r="K71" s="16" t="n"/>
    </row>
    <row r="72" ht="18" customHeight="1">
      <c r="A72" s="16" t="n"/>
      <c r="B72" s="16" t="n"/>
      <c r="C72" s="16" t="n"/>
      <c r="D72" s="16" t="n"/>
      <c r="E72" s="16" t="n"/>
      <c r="F72" s="17" t="n"/>
      <c r="G72" s="17" t="n"/>
      <c r="H72" s="16" t="n"/>
      <c r="I72" s="14">
        <f>IF(OR(G72="",H72="Closed"),"",MAX(0,'Lookahead Dashboard'!$B$6-G72))</f>
        <v/>
      </c>
      <c r="J72" s="16" t="n"/>
      <c r="K72" s="16" t="n"/>
    </row>
    <row r="73" ht="18" customHeight="1">
      <c r="A73" s="16" t="n"/>
      <c r="B73" s="16" t="n"/>
      <c r="C73" s="16" t="n"/>
      <c r="D73" s="16" t="n"/>
      <c r="E73" s="16" t="n"/>
      <c r="F73" s="17" t="n"/>
      <c r="G73" s="17" t="n"/>
      <c r="H73" s="16" t="n"/>
      <c r="I73" s="14">
        <f>IF(OR(G73="",H73="Closed"),"",MAX(0,'Lookahead Dashboard'!$B$6-G73))</f>
        <v/>
      </c>
      <c r="J73" s="16" t="n"/>
      <c r="K73" s="16" t="n"/>
    </row>
    <row r="74" ht="18" customHeight="1">
      <c r="A74" s="16" t="n"/>
      <c r="B74" s="16" t="n"/>
      <c r="C74" s="16" t="n"/>
      <c r="D74" s="16" t="n"/>
      <c r="E74" s="16" t="n"/>
      <c r="F74" s="17" t="n"/>
      <c r="G74" s="17" t="n"/>
      <c r="H74" s="16" t="n"/>
      <c r="I74" s="14">
        <f>IF(OR(G74="",H74="Closed"),"",MAX(0,'Lookahead Dashboard'!$B$6-G74))</f>
        <v/>
      </c>
      <c r="J74" s="16" t="n"/>
      <c r="K74" s="16" t="n"/>
    </row>
    <row r="75" ht="18" customHeight="1">
      <c r="A75" s="16" t="n"/>
      <c r="B75" s="16" t="n"/>
      <c r="C75" s="16" t="n"/>
      <c r="D75" s="16" t="n"/>
      <c r="E75" s="16" t="n"/>
      <c r="F75" s="17" t="n"/>
      <c r="G75" s="17" t="n"/>
      <c r="H75" s="16" t="n"/>
      <c r="I75" s="14">
        <f>IF(OR(G75="",H75="Closed"),"",MAX(0,'Lookahead Dashboard'!$B$6-G75))</f>
        <v/>
      </c>
      <c r="J75" s="16" t="n"/>
      <c r="K75" s="16" t="n"/>
    </row>
    <row r="76" ht="18" customHeight="1">
      <c r="A76" s="16" t="n"/>
      <c r="B76" s="16" t="n"/>
      <c r="C76" s="16" t="n"/>
      <c r="D76" s="16" t="n"/>
      <c r="E76" s="16" t="n"/>
      <c r="F76" s="17" t="n"/>
      <c r="G76" s="17" t="n"/>
      <c r="H76" s="16" t="n"/>
      <c r="I76" s="14">
        <f>IF(OR(G76="",H76="Closed"),"",MAX(0,'Lookahead Dashboard'!$B$6-G76))</f>
        <v/>
      </c>
      <c r="J76" s="16" t="n"/>
      <c r="K76" s="16" t="n"/>
    </row>
    <row r="77" ht="18" customHeight="1">
      <c r="A77" s="16" t="n"/>
      <c r="B77" s="16" t="n"/>
      <c r="C77" s="16" t="n"/>
      <c r="D77" s="16" t="n"/>
      <c r="E77" s="16" t="n"/>
      <c r="F77" s="17" t="n"/>
      <c r="G77" s="17" t="n"/>
      <c r="H77" s="16" t="n"/>
      <c r="I77" s="14">
        <f>IF(OR(G77="",H77="Closed"),"",MAX(0,'Lookahead Dashboard'!$B$6-G77))</f>
        <v/>
      </c>
      <c r="J77" s="16" t="n"/>
      <c r="K77" s="16" t="n"/>
    </row>
    <row r="78" ht="18" customHeight="1">
      <c r="A78" s="16" t="n"/>
      <c r="B78" s="16" t="n"/>
      <c r="C78" s="16" t="n"/>
      <c r="D78" s="16" t="n"/>
      <c r="E78" s="16" t="n"/>
      <c r="F78" s="17" t="n"/>
      <c r="G78" s="17" t="n"/>
      <c r="H78" s="16" t="n"/>
      <c r="I78" s="14">
        <f>IF(OR(G78="",H78="Closed"),"",MAX(0,'Lookahead Dashboard'!$B$6-G78))</f>
        <v/>
      </c>
      <c r="J78" s="16" t="n"/>
      <c r="K78" s="16" t="n"/>
    </row>
    <row r="79" ht="18" customHeight="1">
      <c r="A79" s="16" t="n"/>
      <c r="B79" s="16" t="n"/>
      <c r="C79" s="16" t="n"/>
      <c r="D79" s="16" t="n"/>
      <c r="E79" s="16" t="n"/>
      <c r="F79" s="17" t="n"/>
      <c r="G79" s="17" t="n"/>
      <c r="H79" s="16" t="n"/>
      <c r="I79" s="14">
        <f>IF(OR(G79="",H79="Closed"),"",MAX(0,'Lookahead Dashboard'!$B$6-G79))</f>
        <v/>
      </c>
      <c r="J79" s="16" t="n"/>
      <c r="K79" s="16" t="n"/>
    </row>
    <row r="80" ht="18" customHeight="1">
      <c r="A80" s="16" t="n"/>
      <c r="B80" s="16" t="n"/>
      <c r="C80" s="16" t="n"/>
      <c r="D80" s="16" t="n"/>
      <c r="E80" s="16" t="n"/>
      <c r="F80" s="17" t="n"/>
      <c r="G80" s="17" t="n"/>
      <c r="H80" s="16" t="n"/>
      <c r="I80" s="14">
        <f>IF(OR(G80="",H80="Closed"),"",MAX(0,'Lookahead Dashboard'!$B$6-G80))</f>
        <v/>
      </c>
      <c r="J80" s="16" t="n"/>
      <c r="K80" s="16" t="n"/>
    </row>
    <row r="81" ht="18" customHeight="1">
      <c r="A81" s="16" t="n"/>
      <c r="B81" s="16" t="n"/>
      <c r="C81" s="16" t="n"/>
      <c r="D81" s="16" t="n"/>
      <c r="E81" s="16" t="n"/>
      <c r="F81" s="17" t="n"/>
      <c r="G81" s="17" t="n"/>
      <c r="H81" s="16" t="n"/>
      <c r="I81" s="14">
        <f>IF(OR(G81="",H81="Closed"),"",MAX(0,'Lookahead Dashboard'!$B$6-G81))</f>
        <v/>
      </c>
      <c r="J81" s="16" t="n"/>
      <c r="K81" s="16" t="n"/>
    </row>
    <row r="82" ht="18" customHeight="1">
      <c r="A82" s="16" t="n"/>
      <c r="B82" s="16" t="n"/>
      <c r="C82" s="16" t="n"/>
      <c r="D82" s="16" t="n"/>
      <c r="E82" s="16" t="n"/>
      <c r="F82" s="17" t="n"/>
      <c r="G82" s="17" t="n"/>
      <c r="H82" s="16" t="n"/>
      <c r="I82" s="14">
        <f>IF(OR(G82="",H82="Closed"),"",MAX(0,'Lookahead Dashboard'!$B$6-G82))</f>
        <v/>
      </c>
      <c r="J82" s="16" t="n"/>
      <c r="K82" s="16" t="n"/>
    </row>
    <row r="83" ht="18" customHeight="1">
      <c r="A83" s="16" t="n"/>
      <c r="B83" s="16" t="n"/>
      <c r="C83" s="16" t="n"/>
      <c r="D83" s="16" t="n"/>
      <c r="E83" s="16" t="n"/>
      <c r="F83" s="17" t="n"/>
      <c r="G83" s="17" t="n"/>
      <c r="H83" s="16" t="n"/>
      <c r="I83" s="14">
        <f>IF(OR(G83="",H83="Closed"),"",MAX(0,'Lookahead Dashboard'!$B$6-G83))</f>
        <v/>
      </c>
      <c r="J83" s="16" t="n"/>
      <c r="K83" s="16" t="n"/>
    </row>
    <row r="84" ht="18" customHeight="1">
      <c r="A84" s="16" t="n"/>
      <c r="B84" s="16" t="n"/>
      <c r="C84" s="16" t="n"/>
      <c r="D84" s="16" t="n"/>
      <c r="E84" s="16" t="n"/>
      <c r="F84" s="17" t="n"/>
      <c r="G84" s="17" t="n"/>
      <c r="H84" s="16" t="n"/>
      <c r="I84" s="14">
        <f>IF(OR(G84="",H84="Closed"),"",MAX(0,'Lookahead Dashboard'!$B$6-G84))</f>
        <v/>
      </c>
      <c r="J84" s="16" t="n"/>
      <c r="K84" s="16" t="n"/>
    </row>
    <row r="85" ht="18" customHeight="1">
      <c r="A85" s="16" t="n"/>
      <c r="B85" s="16" t="n"/>
      <c r="C85" s="16" t="n"/>
      <c r="D85" s="16" t="n"/>
      <c r="E85" s="16" t="n"/>
      <c r="F85" s="17" t="n"/>
      <c r="G85" s="17" t="n"/>
      <c r="H85" s="16" t="n"/>
      <c r="I85" s="14">
        <f>IF(OR(G85="",H85="Closed"),"",MAX(0,'Lookahead Dashboard'!$B$6-G85))</f>
        <v/>
      </c>
      <c r="J85" s="16" t="n"/>
      <c r="K85" s="16" t="n"/>
    </row>
    <row r="86" ht="18" customHeight="1">
      <c r="A86" s="16" t="n"/>
      <c r="B86" s="16" t="n"/>
      <c r="C86" s="16" t="n"/>
      <c r="D86" s="16" t="n"/>
      <c r="E86" s="16" t="n"/>
      <c r="F86" s="17" t="n"/>
      <c r="G86" s="17" t="n"/>
      <c r="H86" s="16" t="n"/>
      <c r="I86" s="14">
        <f>IF(OR(G86="",H86="Closed"),"",MAX(0,'Lookahead Dashboard'!$B$6-G86))</f>
        <v/>
      </c>
      <c r="J86" s="16" t="n"/>
      <c r="K86" s="16" t="n"/>
    </row>
    <row r="87" ht="18" customHeight="1">
      <c r="A87" s="16" t="n"/>
      <c r="B87" s="16" t="n"/>
      <c r="C87" s="16" t="n"/>
      <c r="D87" s="16" t="n"/>
      <c r="E87" s="16" t="n"/>
      <c r="F87" s="17" t="n"/>
      <c r="G87" s="17" t="n"/>
      <c r="H87" s="16" t="n"/>
      <c r="I87" s="14">
        <f>IF(OR(G87="",H87="Closed"),"",MAX(0,'Lookahead Dashboard'!$B$6-G87))</f>
        <v/>
      </c>
      <c r="J87" s="16" t="n"/>
      <c r="K87" s="16" t="n"/>
    </row>
    <row r="88" ht="18" customHeight="1">
      <c r="A88" s="16" t="n"/>
      <c r="B88" s="16" t="n"/>
      <c r="C88" s="16" t="n"/>
      <c r="D88" s="16" t="n"/>
      <c r="E88" s="16" t="n"/>
      <c r="F88" s="17" t="n"/>
      <c r="G88" s="17" t="n"/>
      <c r="H88" s="16" t="n"/>
      <c r="I88" s="14">
        <f>IF(OR(G88="",H88="Closed"),"",MAX(0,'Lookahead Dashboard'!$B$6-G88))</f>
        <v/>
      </c>
      <c r="J88" s="16" t="n"/>
      <c r="K88" s="16" t="n"/>
    </row>
    <row r="89" ht="18" customHeight="1">
      <c r="A89" s="16" t="n"/>
      <c r="B89" s="16" t="n"/>
      <c r="C89" s="16" t="n"/>
      <c r="D89" s="16" t="n"/>
      <c r="E89" s="16" t="n"/>
      <c r="F89" s="17" t="n"/>
      <c r="G89" s="17" t="n"/>
      <c r="H89" s="16" t="n"/>
      <c r="I89" s="14">
        <f>IF(OR(G89="",H89="Closed"),"",MAX(0,'Lookahead Dashboard'!$B$6-G89))</f>
        <v/>
      </c>
      <c r="J89" s="16" t="n"/>
      <c r="K89" s="16" t="n"/>
    </row>
    <row r="90" ht="18" customHeight="1">
      <c r="A90" s="16" t="n"/>
      <c r="B90" s="16" t="n"/>
      <c r="C90" s="16" t="n"/>
      <c r="D90" s="16" t="n"/>
      <c r="E90" s="16" t="n"/>
      <c r="F90" s="17" t="n"/>
      <c r="G90" s="17" t="n"/>
      <c r="H90" s="16" t="n"/>
      <c r="I90" s="14">
        <f>IF(OR(G90="",H90="Closed"),"",MAX(0,'Lookahead Dashboard'!$B$6-G90))</f>
        <v/>
      </c>
      <c r="J90" s="16" t="n"/>
      <c r="K90" s="16" t="n"/>
    </row>
    <row r="91" ht="18" customHeight="1">
      <c r="A91" s="16" t="n"/>
      <c r="B91" s="16" t="n"/>
      <c r="C91" s="16" t="n"/>
      <c r="D91" s="16" t="n"/>
      <c r="E91" s="16" t="n"/>
      <c r="F91" s="17" t="n"/>
      <c r="G91" s="17" t="n"/>
      <c r="H91" s="16" t="n"/>
      <c r="I91" s="14">
        <f>IF(OR(G91="",H91="Closed"),"",MAX(0,'Lookahead Dashboard'!$B$6-G91))</f>
        <v/>
      </c>
      <c r="J91" s="16" t="n"/>
      <c r="K91" s="16" t="n"/>
    </row>
    <row r="92" ht="18" customHeight="1">
      <c r="A92" s="16" t="n"/>
      <c r="B92" s="16" t="n"/>
      <c r="C92" s="16" t="n"/>
      <c r="D92" s="16" t="n"/>
      <c r="E92" s="16" t="n"/>
      <c r="F92" s="17" t="n"/>
      <c r="G92" s="17" t="n"/>
      <c r="H92" s="16" t="n"/>
      <c r="I92" s="14">
        <f>IF(OR(G92="",H92="Closed"),"",MAX(0,'Lookahead Dashboard'!$B$6-G92))</f>
        <v/>
      </c>
      <c r="J92" s="16" t="n"/>
      <c r="K92" s="16" t="n"/>
    </row>
    <row r="93" ht="18" customHeight="1">
      <c r="A93" s="16" t="n"/>
      <c r="B93" s="16" t="n"/>
      <c r="C93" s="16" t="n"/>
      <c r="D93" s="16" t="n"/>
      <c r="E93" s="16" t="n"/>
      <c r="F93" s="17" t="n"/>
      <c r="G93" s="17" t="n"/>
      <c r="H93" s="16" t="n"/>
      <c r="I93" s="14">
        <f>IF(OR(G93="",H93="Closed"),"",MAX(0,'Lookahead Dashboard'!$B$6-G93))</f>
        <v/>
      </c>
      <c r="J93" s="16" t="n"/>
      <c r="K93" s="16" t="n"/>
    </row>
    <row r="94" ht="18" customHeight="1">
      <c r="A94" s="16" t="n"/>
      <c r="B94" s="16" t="n"/>
      <c r="C94" s="16" t="n"/>
      <c r="D94" s="16" t="n"/>
      <c r="E94" s="16" t="n"/>
      <c r="F94" s="17" t="n"/>
      <c r="G94" s="17" t="n"/>
      <c r="H94" s="16" t="n"/>
      <c r="I94" s="14">
        <f>IF(OR(G94="",H94="Closed"),"",MAX(0,'Lookahead Dashboard'!$B$6-G94))</f>
        <v/>
      </c>
      <c r="J94" s="16" t="n"/>
      <c r="K94" s="16" t="n"/>
    </row>
    <row r="95" ht="18" customHeight="1">
      <c r="A95" s="16" t="n"/>
      <c r="B95" s="16" t="n"/>
      <c r="C95" s="16" t="n"/>
      <c r="D95" s="16" t="n"/>
      <c r="E95" s="16" t="n"/>
      <c r="F95" s="17" t="n"/>
      <c r="G95" s="17" t="n"/>
      <c r="H95" s="16" t="n"/>
      <c r="I95" s="14">
        <f>IF(OR(G95="",H95="Closed"),"",MAX(0,'Lookahead Dashboard'!$B$6-G95))</f>
        <v/>
      </c>
      <c r="J95" s="16" t="n"/>
      <c r="K95" s="16" t="n"/>
    </row>
    <row r="96" ht="18" customHeight="1">
      <c r="A96" s="16" t="n"/>
      <c r="B96" s="16" t="n"/>
      <c r="C96" s="16" t="n"/>
      <c r="D96" s="16" t="n"/>
      <c r="E96" s="16" t="n"/>
      <c r="F96" s="17" t="n"/>
      <c r="G96" s="17" t="n"/>
      <c r="H96" s="16" t="n"/>
      <c r="I96" s="14">
        <f>IF(OR(G96="",H96="Closed"),"",MAX(0,'Lookahead Dashboard'!$B$6-G96))</f>
        <v/>
      </c>
      <c r="J96" s="16" t="n"/>
      <c r="K96" s="16" t="n"/>
    </row>
    <row r="97" ht="18" customHeight="1">
      <c r="A97" s="16" t="n"/>
      <c r="B97" s="16" t="n"/>
      <c r="C97" s="16" t="n"/>
      <c r="D97" s="16" t="n"/>
      <c r="E97" s="16" t="n"/>
      <c r="F97" s="17" t="n"/>
      <c r="G97" s="17" t="n"/>
      <c r="H97" s="16" t="n"/>
      <c r="I97" s="14">
        <f>IF(OR(G97="",H97="Closed"),"",MAX(0,'Lookahead Dashboard'!$B$6-G97))</f>
        <v/>
      </c>
      <c r="J97" s="16" t="n"/>
      <c r="K97" s="16" t="n"/>
    </row>
    <row r="98" ht="18" customHeight="1">
      <c r="A98" s="16" t="n"/>
      <c r="B98" s="16" t="n"/>
      <c r="C98" s="16" t="n"/>
      <c r="D98" s="16" t="n"/>
      <c r="E98" s="16" t="n"/>
      <c r="F98" s="17" t="n"/>
      <c r="G98" s="17" t="n"/>
      <c r="H98" s="16" t="n"/>
      <c r="I98" s="14">
        <f>IF(OR(G98="",H98="Closed"),"",MAX(0,'Lookahead Dashboard'!$B$6-G98))</f>
        <v/>
      </c>
      <c r="J98" s="16" t="n"/>
      <c r="K98" s="16" t="n"/>
    </row>
    <row r="99" ht="18" customHeight="1">
      <c r="A99" s="16" t="n"/>
      <c r="B99" s="16" t="n"/>
      <c r="C99" s="16" t="n"/>
      <c r="D99" s="16" t="n"/>
      <c r="E99" s="16" t="n"/>
      <c r="F99" s="17" t="n"/>
      <c r="G99" s="17" t="n"/>
      <c r="H99" s="16" t="n"/>
      <c r="I99" s="14">
        <f>IF(OR(G99="",H99="Closed"),"",MAX(0,'Lookahead Dashboard'!$B$6-G99))</f>
        <v/>
      </c>
      <c r="J99" s="16" t="n"/>
      <c r="K99" s="16" t="n"/>
    </row>
    <row r="100" ht="18" customHeight="1">
      <c r="A100" s="16" t="n"/>
      <c r="B100" s="16" t="n"/>
      <c r="C100" s="16" t="n"/>
      <c r="D100" s="16" t="n"/>
      <c r="E100" s="16" t="n"/>
      <c r="F100" s="17" t="n"/>
      <c r="G100" s="17" t="n"/>
      <c r="H100" s="16" t="n"/>
      <c r="I100" s="14">
        <f>IF(OR(G100="",H100="Closed"),"",MAX(0,'Lookahead Dashboard'!$B$6-G100))</f>
        <v/>
      </c>
      <c r="J100" s="16" t="n"/>
      <c r="K100" s="16" t="n"/>
    </row>
    <row r="101" ht="18" customHeight="1">
      <c r="A101" s="16" t="n"/>
      <c r="B101" s="16" t="n"/>
      <c r="C101" s="16" t="n"/>
      <c r="D101" s="16" t="n"/>
      <c r="E101" s="16" t="n"/>
      <c r="F101" s="17" t="n"/>
      <c r="G101" s="17" t="n"/>
      <c r="H101" s="16" t="n"/>
      <c r="I101" s="14">
        <f>IF(OR(G101="",H101="Closed"),"",MAX(0,'Lookahead Dashboard'!$B$6-G101))</f>
        <v/>
      </c>
      <c r="J101" s="16" t="n"/>
      <c r="K101" s="16" t="n"/>
    </row>
    <row r="102" ht="18" customHeight="1">
      <c r="A102" s="16" t="n"/>
      <c r="B102" s="16" t="n"/>
      <c r="C102" s="16" t="n"/>
      <c r="D102" s="16" t="n"/>
      <c r="E102" s="16" t="n"/>
      <c r="F102" s="17" t="n"/>
      <c r="G102" s="17" t="n"/>
      <c r="H102" s="16" t="n"/>
      <c r="I102" s="14">
        <f>IF(OR(G102="",H102="Closed"),"",MAX(0,'Lookahead Dashboard'!$B$6-G102))</f>
        <v/>
      </c>
      <c r="J102" s="16" t="n"/>
      <c r="K102" s="16" t="n"/>
    </row>
    <row r="103" ht="18" customHeight="1">
      <c r="A103" s="16" t="n"/>
      <c r="B103" s="16" t="n"/>
      <c r="C103" s="16" t="n"/>
      <c r="D103" s="16" t="n"/>
      <c r="E103" s="16" t="n"/>
      <c r="F103" s="17" t="n"/>
      <c r="G103" s="17" t="n"/>
      <c r="H103" s="16" t="n"/>
      <c r="I103" s="14">
        <f>IF(OR(G103="",H103="Closed"),"",MAX(0,'Lookahead Dashboard'!$B$6-G103))</f>
        <v/>
      </c>
      <c r="J103" s="16" t="n"/>
      <c r="K103" s="16" t="n"/>
    </row>
    <row r="104" ht="18" customHeight="1">
      <c r="A104" s="16" t="n"/>
      <c r="B104" s="16" t="n"/>
      <c r="C104" s="16" t="n"/>
      <c r="D104" s="16" t="n"/>
      <c r="E104" s="16" t="n"/>
      <c r="F104" s="17" t="n"/>
      <c r="G104" s="17" t="n"/>
      <c r="H104" s="16" t="n"/>
      <c r="I104" s="14">
        <f>IF(OR(G104="",H104="Closed"),"",MAX(0,'Lookahead Dashboard'!$B$6-G104))</f>
        <v/>
      </c>
      <c r="J104" s="16" t="n"/>
      <c r="K104" s="16" t="n"/>
    </row>
    <row r="105" ht="18" customHeight="1">
      <c r="A105" s="16" t="n"/>
      <c r="B105" s="16" t="n"/>
      <c r="C105" s="16" t="n"/>
      <c r="D105" s="16" t="n"/>
      <c r="E105" s="16" t="n"/>
      <c r="F105" s="17" t="n"/>
      <c r="G105" s="17" t="n"/>
      <c r="H105" s="16" t="n"/>
      <c r="I105" s="14">
        <f>IF(OR(G105="",H105="Closed"),"",MAX(0,'Lookahead Dashboard'!$B$6-G105))</f>
        <v/>
      </c>
      <c r="J105" s="16" t="n"/>
      <c r="K105" s="16" t="n"/>
    </row>
    <row r="106" ht="18" customHeight="1">
      <c r="A106" s="16" t="n"/>
      <c r="B106" s="16" t="n"/>
      <c r="C106" s="16" t="n"/>
      <c r="D106" s="16" t="n"/>
      <c r="E106" s="16" t="n"/>
      <c r="F106" s="17" t="n"/>
      <c r="G106" s="17" t="n"/>
      <c r="H106" s="16" t="n"/>
      <c r="I106" s="14">
        <f>IF(OR(G106="",H106="Closed"),"",MAX(0,'Lookahead Dashboard'!$B$6-G106))</f>
        <v/>
      </c>
      <c r="J106" s="16" t="n"/>
      <c r="K106" s="16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6:K106"/>
  <mergeCells count="3">
    <mergeCell ref="A4:K4"/>
    <mergeCell ref="A2:N2"/>
    <mergeCell ref="A1:N1"/>
  </mergeCells>
  <conditionalFormatting sqref="I7:I106">
    <cfRule type="cellIs" priority="1" operator="greaterThan" dxfId="0">
      <formula>0</formula>
    </cfRule>
  </conditionalFormatting>
  <conditionalFormatting sqref="H7:H106">
    <cfRule type="expression" priority="2" dxfId="1">
      <formula>$H7="Escalated"</formula>
    </cfRule>
  </conditionalFormatting>
  <dataValidations count="2">
    <dataValidation sqref="C7:C106" showDropDown="0" showInputMessage="0" showErrorMessage="0" allowBlank="1" type="list">
      <formula1>=Lists!$G$5:$G$14</formula1>
    </dataValidation>
    <dataValidation sqref="H7:H106" showDropDown="0" showInputMessage="0" showErrorMessage="0" allowBlank="1" type="list">
      <formula1>"Open,Closed,Escalated,Deferred"</formula1>
    </dataValidation>
  </dataValidations>
  <hyperlinks>
    <hyperlink xmlns:r="http://schemas.openxmlformats.org/officeDocument/2006/relationships" ref="A2" r:id="rId1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U15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8" customWidth="1" min="3" max="3"/>
    <col width="16" customWidth="1" min="4" max="4"/>
    <col width="20" customWidth="1" min="5" max="5"/>
    <col width="13" customWidth="1" min="6" max="6"/>
    <col width="13" customWidth="1" min="7" max="7"/>
    <col width="10" customWidth="1" min="8" max="8"/>
    <col width="12" customWidth="1" min="9" max="9"/>
    <col width="18" customWidth="1" min="10" max="10"/>
    <col width="22" customWidth="1" min="11" max="11"/>
    <col width="18" customWidth="1" min="12" max="12"/>
    <col width="20" customWidth="1" min="13" max="13"/>
    <col width="13" customWidth="1" min="14" max="14"/>
    <col width="15" customWidth="1" min="15" max="15"/>
    <col width="13" customWidth="1" min="16" max="16"/>
    <col width="12" customWidth="1" min="17" max="17"/>
    <col width="13" customWidth="1" min="18" max="18"/>
    <col width="10" customWidth="1" min="19" max="19"/>
    <col width="15" customWidth="1" min="20" max="20"/>
    <col width="28" customWidth="1" min="21" max="21"/>
  </cols>
  <sheetData>
    <row r="1" ht="30" customHeight="1">
      <c r="A1" s="1" t="inlineStr">
        <is>
          <t>Worked Example — Six Week Lookahead</t>
        </is>
      </c>
    </row>
    <row r="2" ht="22" customHeight="1">
      <c r="A2" s="2" t="inlineStr">
        <is>
          <t>Free template by Gather — gatherinsights.com</t>
        </is>
      </c>
    </row>
    <row r="3" ht="18" customHeight="1"/>
    <row r="4" ht="18" customHeight="1">
      <c r="A4" s="3" t="inlineStr">
        <is>
          <t>Example activities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</row>
    <row r="5" ht="18" customHeight="1"/>
    <row r="6" ht="38" customHeight="1">
      <c r="A6" s="13" t="inlineStr">
        <is>
          <t>Activity ID</t>
        </is>
      </c>
      <c r="B6" s="13" t="inlineStr">
        <is>
          <t>WBS / Area</t>
        </is>
      </c>
      <c r="C6" s="13" t="inlineStr">
        <is>
          <t>Activity</t>
        </is>
      </c>
      <c r="D6" s="13" t="inlineStr">
        <is>
          <t>Location</t>
        </is>
      </c>
      <c r="E6" s="13" t="inlineStr">
        <is>
          <t>Trade / Subcontractor</t>
        </is>
      </c>
      <c r="F6" s="13" t="inlineStr">
        <is>
          <t>Planned Start</t>
        </is>
      </c>
      <c r="G6" s="13" t="inlineStr">
        <is>
          <t>Planned Finish</t>
        </is>
      </c>
      <c r="H6" s="13" t="inlineStr">
        <is>
          <t>Duration days</t>
        </is>
      </c>
      <c r="I6" s="13" t="inlineStr">
        <is>
          <t>Labour needed</t>
        </is>
      </c>
      <c r="J6" s="13" t="inlineStr">
        <is>
          <t>Plant needed</t>
        </is>
      </c>
      <c r="K6" s="13" t="inlineStr">
        <is>
          <t>Materials needed</t>
        </is>
      </c>
      <c r="L6" s="13" t="inlineStr">
        <is>
          <t>Constraint type</t>
        </is>
      </c>
      <c r="M6" s="13" t="inlineStr">
        <is>
          <t>Constraint description</t>
        </is>
      </c>
      <c r="N6" s="13" t="inlineStr">
        <is>
          <t>Constraint owner</t>
        </is>
      </c>
      <c r="O6" s="13" t="inlineStr">
        <is>
          <t>Constraint due</t>
        </is>
      </c>
      <c r="P6" s="13" t="inlineStr">
        <is>
          <t>Status</t>
        </is>
      </c>
      <c r="Q6" s="13" t="inlineStr">
        <is>
          <t>% Complete</t>
        </is>
      </c>
      <c r="R6" s="13" t="inlineStr">
        <is>
          <t>Constraint flag</t>
        </is>
      </c>
      <c r="S6" s="13" t="inlineStr">
        <is>
          <t>Priority</t>
        </is>
      </c>
      <c r="T6" s="13" t="inlineStr">
        <is>
          <t>Week bucket</t>
        </is>
      </c>
      <c r="U6" s="13" t="inlineStr">
        <is>
          <t>Notes</t>
        </is>
      </c>
    </row>
    <row r="7" ht="18" customHeight="1">
      <c r="A7" s="22" t="inlineStr">
        <is>
          <t>A-001</t>
        </is>
      </c>
      <c r="B7" s="22" t="inlineStr">
        <is>
          <t>Block A</t>
        </is>
      </c>
      <c r="C7" s="22" t="inlineStr">
        <is>
          <t>Complete pile cap excavation</t>
        </is>
      </c>
      <c r="D7" s="22" t="inlineStr">
        <is>
          <t>Grid A1-A4</t>
        </is>
      </c>
      <c r="E7" s="22" t="inlineStr">
        <is>
          <t>Groundworks</t>
        </is>
      </c>
      <c r="F7" s="23" t="n">
        <v>46230</v>
      </c>
      <c r="G7" s="23" t="n">
        <v>46232</v>
      </c>
      <c r="H7" s="22">
        <f>IF(OR(F7="",G7=""),"",G7-F7+1)</f>
        <v/>
      </c>
      <c r="I7" s="22" t="inlineStr">
        <is>
          <t>6 operatives</t>
        </is>
      </c>
      <c r="J7" s="22" t="inlineStr">
        <is>
          <t>13t excavator</t>
        </is>
      </c>
      <c r="K7" s="22" t="inlineStr">
        <is>
          <t>Rebar cages</t>
        </is>
      </c>
      <c r="L7" s="22" t="inlineStr">
        <is>
          <t>Design</t>
        </is>
      </c>
      <c r="M7" s="22" t="inlineStr">
        <is>
          <t>Latest rebar detail needed</t>
        </is>
      </c>
      <c r="N7" s="22" t="inlineStr">
        <is>
          <t>Design mgr</t>
        </is>
      </c>
      <c r="O7" s="23" t="n">
        <v>46229</v>
      </c>
      <c r="P7" s="22" t="inlineStr">
        <is>
          <t>Blocked</t>
        </is>
      </c>
      <c r="Q7" s="24" t="n">
        <v>0</v>
      </c>
      <c r="R7" s="22">
        <f>IF(AND(M7&lt;&gt;"",O7&lt;'Lookahead Dashboard'!$B$6,P7&lt;&gt;"Complete"),"Overdue",IF(AND(M7&lt;&gt;"",P7&lt;&gt;"Complete"),"Open",IF(P7="Blocked","Blocked",IF(P7="Complete","Closed",""))))</f>
        <v/>
      </c>
      <c r="S7" s="22" t="inlineStr">
        <is>
          <t>High</t>
        </is>
      </c>
      <c r="T7" s="22">
        <f>IF(F7="","",IF(F7&lt;'Lookahead Dashboard'!$B$6,"Outside window",IF(F7&lt;='Lookahead Dashboard'!$B$6+13,"Week 1-2",IF(F7&lt;='Lookahead Dashboard'!$B$6+27,"Week 3-4",IF(F7&lt;='Lookahead Dashboard'!$B$6+41,"Week 5-6","Outside window")))))</f>
        <v/>
      </c>
      <c r="U7" s="22" t="inlineStr">
        <is>
          <t>Holding pour booking until detail confirmed</t>
        </is>
      </c>
    </row>
    <row r="8" ht="18" customHeight="1">
      <c r="A8" s="22" t="inlineStr">
        <is>
          <t>A-002</t>
        </is>
      </c>
      <c r="B8" s="22" t="inlineStr">
        <is>
          <t>Block A</t>
        </is>
      </c>
      <c r="C8" s="22" t="inlineStr">
        <is>
          <t>Pour pile caps</t>
        </is>
      </c>
      <c r="D8" s="22" t="inlineStr">
        <is>
          <t>Grid A1-A4</t>
        </is>
      </c>
      <c r="E8" s="22" t="inlineStr">
        <is>
          <t>Concrete</t>
        </is>
      </c>
      <c r="F8" s="23" t="n">
        <v>46233</v>
      </c>
      <c r="G8" s="23" t="n">
        <v>46234</v>
      </c>
      <c r="H8" s="22">
        <f>IF(OR(F8="",G8=""),"",G8-F8+1)</f>
        <v/>
      </c>
      <c r="I8" s="22" t="inlineStr">
        <is>
          <t>8 operatives</t>
        </is>
      </c>
      <c r="J8" s="22" t="inlineStr">
        <is>
          <t>Concrete pump</t>
        </is>
      </c>
      <c r="K8" s="22" t="inlineStr">
        <is>
          <t>C40 concrete</t>
        </is>
      </c>
      <c r="L8" s="22" t="inlineStr">
        <is>
          <t>Permit</t>
        </is>
      </c>
      <c r="M8" s="22" t="inlineStr">
        <is>
          <t>Pour permit approval</t>
        </is>
      </c>
      <c r="N8" s="22" t="inlineStr">
        <is>
          <t>Site mgr</t>
        </is>
      </c>
      <c r="O8" s="23" t="n">
        <v>46231</v>
      </c>
      <c r="P8" s="22" t="inlineStr">
        <is>
          <t>Ready</t>
        </is>
      </c>
      <c r="Q8" s="24" t="n">
        <v>0</v>
      </c>
      <c r="R8" s="22">
        <f>IF(AND(M8&lt;&gt;"",O8&lt;'Lookahead Dashboard'!$B$6,P8&lt;&gt;"Complete"),"Overdue",IF(AND(M8&lt;&gt;"",P8&lt;&gt;"Complete"),"Open",IF(P8="Blocked","Blocked",IF(P8="Complete","Closed",""))))</f>
        <v/>
      </c>
      <c r="S8" s="22" t="inlineStr">
        <is>
          <t>High</t>
        </is>
      </c>
      <c r="T8" s="22">
        <f>IF(F8="","",IF(F8&lt;'Lookahead Dashboard'!$B$6,"Outside window",IF(F8&lt;='Lookahead Dashboard'!$B$6+13,"Week 1-2",IF(F8&lt;='Lookahead Dashboard'!$B$6+27,"Week 3-4",IF(F8&lt;='Lookahead Dashboard'!$B$6+41,"Week 5-6","Outside window")))))</f>
        <v/>
      </c>
      <c r="U8" s="22" t="inlineStr">
        <is>
          <t>Book pump once permit issued</t>
        </is>
      </c>
    </row>
    <row r="9" ht="18" customHeight="1">
      <c r="A9" s="22" t="inlineStr">
        <is>
          <t>A-003</t>
        </is>
      </c>
      <c r="B9" s="22" t="inlineStr">
        <is>
          <t>Core</t>
        </is>
      </c>
      <c r="C9" s="22" t="inlineStr">
        <is>
          <t>Erect core jumpform lift 3</t>
        </is>
      </c>
      <c r="D9" s="22" t="inlineStr">
        <is>
          <t>Core 1</t>
        </is>
      </c>
      <c r="E9" s="22" t="inlineStr">
        <is>
          <t>Concrete</t>
        </is>
      </c>
      <c r="F9" s="23" t="n">
        <v>46237</v>
      </c>
      <c r="G9" s="23" t="n">
        <v>46241</v>
      </c>
      <c r="H9" s="22">
        <f>IF(OR(F9="",G9=""),"",G9-F9+1)</f>
        <v/>
      </c>
      <c r="I9" s="22" t="inlineStr">
        <is>
          <t>10 operatives</t>
        </is>
      </c>
      <c r="J9" s="22" t="inlineStr">
        <is>
          <t>Tower crane</t>
        </is>
      </c>
      <c r="K9" s="22" t="inlineStr">
        <is>
          <t>Formwork panels</t>
        </is>
      </c>
      <c r="L9" s="22" t="inlineStr">
        <is>
          <t>Plant</t>
        </is>
      </c>
      <c r="M9" s="22" t="inlineStr">
        <is>
          <t>Crane availability</t>
        </is>
      </c>
      <c r="N9" s="22" t="inlineStr">
        <is>
          <t>Logistics</t>
        </is>
      </c>
      <c r="O9" s="23" t="n">
        <v>46234</v>
      </c>
      <c r="P9" s="22" t="inlineStr">
        <is>
          <t>In Progress</t>
        </is>
      </c>
      <c r="Q9" s="24" t="n">
        <v>0.25</v>
      </c>
      <c r="R9" s="22">
        <f>IF(AND(M9&lt;&gt;"",O9&lt;'Lookahead Dashboard'!$B$6,P9&lt;&gt;"Complete"),"Overdue",IF(AND(M9&lt;&gt;"",P9&lt;&gt;"Complete"),"Open",IF(P9="Blocked","Blocked",IF(P9="Complete","Closed",""))))</f>
        <v/>
      </c>
      <c r="S9" s="22" t="inlineStr">
        <is>
          <t>High</t>
        </is>
      </c>
      <c r="T9" s="22">
        <f>IF(F9="","",IF(F9&lt;'Lookahead Dashboard'!$B$6,"Outside window",IF(F9&lt;='Lookahead Dashboard'!$B$6+13,"Week 1-2",IF(F9&lt;='Lookahead Dashboard'!$B$6+27,"Week 3-4",IF(F9&lt;='Lookahead Dashboard'!$B$6+41,"Week 5-6","Outside window")))))</f>
        <v/>
      </c>
      <c r="U9" s="22" t="inlineStr">
        <is>
          <t>Crane shared with steel delivery</t>
        </is>
      </c>
    </row>
    <row r="10" ht="18" customHeight="1">
      <c r="A10" s="22" t="inlineStr">
        <is>
          <t>A-004</t>
        </is>
      </c>
      <c r="B10" s="22" t="inlineStr">
        <is>
          <t>Envelope</t>
        </is>
      </c>
      <c r="C10" s="22" t="inlineStr">
        <is>
          <t>Install level 2 curtain wall brackets</t>
        </is>
      </c>
      <c r="D10" s="22" t="inlineStr">
        <is>
          <t>North elevation</t>
        </is>
      </c>
      <c r="E10" s="22" t="inlineStr">
        <is>
          <t>Envelope</t>
        </is>
      </c>
      <c r="F10" s="23" t="n">
        <v>46240</v>
      </c>
      <c r="G10" s="23" t="n">
        <v>46245</v>
      </c>
      <c r="H10" s="22">
        <f>IF(OR(F10="",G10=""),"",G10-F10+1)</f>
        <v/>
      </c>
      <c r="I10" s="22" t="inlineStr">
        <is>
          <t>5 operatives</t>
        </is>
      </c>
      <c r="J10" s="22" t="inlineStr">
        <is>
          <t>MEWP</t>
        </is>
      </c>
      <c r="K10" s="22" t="inlineStr">
        <is>
          <t>Brackets fixings</t>
        </is>
      </c>
      <c r="L10" s="22" t="inlineStr">
        <is>
          <t>Material</t>
        </is>
      </c>
      <c r="M10" s="22" t="inlineStr">
        <is>
          <t>Bracket delivery confirmation</t>
        </is>
      </c>
      <c r="N10" s="22" t="inlineStr">
        <is>
          <t>Package mgr</t>
        </is>
      </c>
      <c r="O10" s="23" t="n">
        <v>46236</v>
      </c>
      <c r="P10" s="22" t="inlineStr">
        <is>
          <t>Ready</t>
        </is>
      </c>
      <c r="Q10" s="24" t="n">
        <v>0</v>
      </c>
      <c r="R10" s="22">
        <f>IF(AND(M10&lt;&gt;"",O10&lt;'Lookahead Dashboard'!$B$6,P10&lt;&gt;"Complete"),"Overdue",IF(AND(M10&lt;&gt;"",P10&lt;&gt;"Complete"),"Open",IF(P10="Blocked","Blocked",IF(P10="Complete","Closed",""))))</f>
        <v/>
      </c>
      <c r="S10" s="22" t="inlineStr">
        <is>
          <t>Medium</t>
        </is>
      </c>
      <c r="T10" s="22">
        <f>IF(F10="","",IF(F10&lt;'Lookahead Dashboard'!$B$6,"Outside window",IF(F10&lt;='Lookahead Dashboard'!$B$6+13,"Week 1-2",IF(F10&lt;='Lookahead Dashboard'!$B$6+27,"Week 3-4",IF(F10&lt;='Lookahead Dashboard'!$B$6+41,"Week 5-6","Outside window")))))</f>
        <v/>
      </c>
      <c r="U10" s="22" t="inlineStr">
        <is>
          <t>Delivery due Tuesday</t>
        </is>
      </c>
    </row>
    <row r="11" ht="18" customHeight="1">
      <c r="A11" s="22" t="inlineStr">
        <is>
          <t>A-005</t>
        </is>
      </c>
      <c r="B11" s="22" t="inlineStr">
        <is>
          <t>MEP</t>
        </is>
      </c>
      <c r="C11" s="22" t="inlineStr">
        <is>
          <t>First fix containment</t>
        </is>
      </c>
      <c r="D11" s="22" t="inlineStr">
        <is>
          <t>Level 1 east</t>
        </is>
      </c>
      <c r="E11" s="22" t="inlineStr">
        <is>
          <t>MEP</t>
        </is>
      </c>
      <c r="F11" s="23" t="n">
        <v>46244</v>
      </c>
      <c r="G11" s="23" t="n">
        <v>46250</v>
      </c>
      <c r="H11" s="22">
        <f>IF(OR(F11="",G11=""),"",G11-F11+1)</f>
        <v/>
      </c>
      <c r="I11" s="22" t="inlineStr">
        <is>
          <t>7 operatives</t>
        </is>
      </c>
      <c r="J11" s="22" t="inlineStr">
        <is>
          <t>Podium steps</t>
        </is>
      </c>
      <c r="K11" s="22" t="inlineStr">
        <is>
          <t>Containment</t>
        </is>
      </c>
      <c r="L11" s="22" t="inlineStr">
        <is>
          <t>Access</t>
        </is>
      </c>
      <c r="M11" s="22" t="inlineStr">
        <is>
          <t>Area handover from drylining</t>
        </is>
      </c>
      <c r="N11" s="22" t="inlineStr">
        <is>
          <t>Site mgr</t>
        </is>
      </c>
      <c r="O11" s="23" t="n">
        <v>46242</v>
      </c>
      <c r="P11" s="22" t="inlineStr">
        <is>
          <t>Not Started</t>
        </is>
      </c>
      <c r="Q11" s="24" t="n">
        <v>0</v>
      </c>
      <c r="R11" s="22">
        <f>IF(AND(M11&lt;&gt;"",O11&lt;'Lookahead Dashboard'!$B$6,P11&lt;&gt;"Complete"),"Overdue",IF(AND(M11&lt;&gt;"",P11&lt;&gt;"Complete"),"Open",IF(P11="Blocked","Blocked",IF(P11="Complete","Closed",""))))</f>
        <v/>
      </c>
      <c r="S11" s="22" t="inlineStr">
        <is>
          <t>Medium</t>
        </is>
      </c>
      <c r="T11" s="22">
        <f>IF(F11="","",IF(F11&lt;'Lookahead Dashboard'!$B$6,"Outside window",IF(F11&lt;='Lookahead Dashboard'!$B$6+13,"Week 1-2",IF(F11&lt;='Lookahead Dashboard'!$B$6+27,"Week 3-4",IF(F11&lt;='Lookahead Dashboard'!$B$6+41,"Week 5-6","Outside window")))))</f>
        <v/>
      </c>
      <c r="U11" s="22" t="inlineStr">
        <is>
          <t>Access depends on board completion</t>
        </is>
      </c>
    </row>
    <row r="12" ht="18" customHeight="1">
      <c r="A12" s="22" t="inlineStr">
        <is>
          <t>A-006</t>
        </is>
      </c>
      <c r="B12" s="22" t="inlineStr">
        <is>
          <t>Drylining</t>
        </is>
      </c>
      <c r="C12" s="22" t="inlineStr">
        <is>
          <t>Board riser walls</t>
        </is>
      </c>
      <c r="D12" s="22" t="inlineStr">
        <is>
          <t>Level 1 risers</t>
        </is>
      </c>
      <c r="E12" s="22" t="inlineStr">
        <is>
          <t>Drylining</t>
        </is>
      </c>
      <c r="F12" s="23" t="n">
        <v>46247</v>
      </c>
      <c r="G12" s="23" t="n">
        <v>46252</v>
      </c>
      <c r="H12" s="22">
        <f>IF(OR(F12="",G12=""),"",G12-F12+1)</f>
        <v/>
      </c>
      <c r="I12" s="22" t="inlineStr">
        <is>
          <t>6 operatives</t>
        </is>
      </c>
      <c r="J12" s="22" t="inlineStr"/>
      <c r="K12" s="22" t="inlineStr">
        <is>
          <t>Boards and fixings</t>
        </is>
      </c>
      <c r="L12" s="22" t="inlineStr"/>
      <c r="M12" s="22" t="inlineStr"/>
      <c r="N12" s="22" t="inlineStr"/>
      <c r="O12" s="23" t="inlineStr"/>
      <c r="P12" s="22" t="inlineStr">
        <is>
          <t>Not Started</t>
        </is>
      </c>
      <c r="Q12" s="24" t="n">
        <v>0</v>
      </c>
      <c r="R12" s="22">
        <f>IF(AND(M12&lt;&gt;"",O12&lt;'Lookahead Dashboard'!$B$6,P12&lt;&gt;"Complete"),"Overdue",IF(AND(M12&lt;&gt;"",P12&lt;&gt;"Complete"),"Open",IF(P12="Blocked","Blocked",IF(P12="Complete","Closed",""))))</f>
        <v/>
      </c>
      <c r="S12" s="22" t="inlineStr">
        <is>
          <t>Low</t>
        </is>
      </c>
      <c r="T12" s="22">
        <f>IF(F12="","",IF(F12&lt;'Lookahead Dashboard'!$B$6,"Outside window",IF(F12&lt;='Lookahead Dashboard'!$B$6+13,"Week 1-2",IF(F12&lt;='Lookahead Dashboard'!$B$6+27,"Week 3-4",IF(F12&lt;='Lookahead Dashboard'!$B$6+41,"Week 5-6","Outside window")))))</f>
        <v/>
      </c>
      <c r="U12" s="22" t="inlineStr"/>
    </row>
    <row r="13" ht="18" customHeight="1">
      <c r="A13" s="22" t="inlineStr">
        <is>
          <t>A-007</t>
        </is>
      </c>
      <c r="B13" s="22" t="inlineStr">
        <is>
          <t>Finishes</t>
        </is>
      </c>
      <c r="C13" s="22" t="inlineStr">
        <is>
          <t>Screed preparation</t>
        </is>
      </c>
      <c r="D13" s="22" t="inlineStr">
        <is>
          <t>Level 1 apartments</t>
        </is>
      </c>
      <c r="E13" s="22" t="inlineStr">
        <is>
          <t>Finishes</t>
        </is>
      </c>
      <c r="F13" s="23" t="n">
        <v>46255</v>
      </c>
      <c r="G13" s="23" t="n">
        <v>46259</v>
      </c>
      <c r="H13" s="22">
        <f>IF(OR(F13="",G13=""),"",G13-F13+1)</f>
        <v/>
      </c>
      <c r="I13" s="22" t="inlineStr">
        <is>
          <t>4 operatives</t>
        </is>
      </c>
      <c r="J13" s="22" t="inlineStr">
        <is>
          <t>Mixer</t>
        </is>
      </c>
      <c r="K13" s="22" t="inlineStr">
        <is>
          <t>Primer</t>
        </is>
      </c>
      <c r="L13" s="22" t="inlineStr">
        <is>
          <t>Client decision</t>
        </is>
      </c>
      <c r="M13" s="22" t="inlineStr">
        <is>
          <t>Floor finish approval</t>
        </is>
      </c>
      <c r="N13" s="22" t="inlineStr">
        <is>
          <t>Client PM</t>
        </is>
      </c>
      <c r="O13" s="23" t="n">
        <v>46248</v>
      </c>
      <c r="P13" s="22" t="inlineStr">
        <is>
          <t>Not Started</t>
        </is>
      </c>
      <c r="Q13" s="24" t="n">
        <v>0</v>
      </c>
      <c r="R13" s="22">
        <f>IF(AND(M13&lt;&gt;"",O13&lt;'Lookahead Dashboard'!$B$6,P13&lt;&gt;"Complete"),"Overdue",IF(AND(M13&lt;&gt;"",P13&lt;&gt;"Complete"),"Open",IF(P13="Blocked","Blocked",IF(P13="Complete","Closed",""))))</f>
        <v/>
      </c>
      <c r="S13" s="22" t="inlineStr">
        <is>
          <t>Medium</t>
        </is>
      </c>
      <c r="T13" s="22">
        <f>IF(F13="","",IF(F13&lt;'Lookahead Dashboard'!$B$6,"Outside window",IF(F13&lt;='Lookahead Dashboard'!$B$6+13,"Week 1-2",IF(F13&lt;='Lookahead Dashboard'!$B$6+27,"Week 3-4",IF(F13&lt;='Lookahead Dashboard'!$B$6+41,"Week 5-6","Outside window")))))</f>
        <v/>
      </c>
      <c r="U13" s="22" t="inlineStr">
        <is>
          <t>Approval needed before material order</t>
        </is>
      </c>
    </row>
    <row r="14" ht="18" customHeight="1">
      <c r="A14" s="22" t="inlineStr">
        <is>
          <t>A-008</t>
        </is>
      </c>
      <c r="B14" s="22" t="inlineStr">
        <is>
          <t>External works</t>
        </is>
      </c>
      <c r="C14" s="22" t="inlineStr">
        <is>
          <t>Drainage connection</t>
        </is>
      </c>
      <c r="D14" s="22" t="inlineStr">
        <is>
          <t>West boundary</t>
        </is>
      </c>
      <c r="E14" s="22" t="inlineStr">
        <is>
          <t>External works</t>
        </is>
      </c>
      <c r="F14" s="23" t="n">
        <v>46262</v>
      </c>
      <c r="G14" s="23" t="n">
        <v>46266</v>
      </c>
      <c r="H14" s="22">
        <f>IF(OR(F14="",G14=""),"",G14-F14+1)</f>
        <v/>
      </c>
      <c r="I14" s="22" t="inlineStr">
        <is>
          <t>5 operatives</t>
        </is>
      </c>
      <c r="J14" s="22" t="inlineStr">
        <is>
          <t>Mini excavator</t>
        </is>
      </c>
      <c r="K14" s="22" t="inlineStr">
        <is>
          <t>Pipe fittings</t>
        </is>
      </c>
      <c r="L14" s="22" t="inlineStr">
        <is>
          <t>Permit</t>
        </is>
      </c>
      <c r="M14" s="22" t="inlineStr">
        <is>
          <t>Road opening permit</t>
        </is>
      </c>
      <c r="N14" s="22" t="inlineStr">
        <is>
          <t>Planner</t>
        </is>
      </c>
      <c r="O14" s="23" t="n">
        <v>46253</v>
      </c>
      <c r="P14" s="22" t="inlineStr">
        <is>
          <t>Not Started</t>
        </is>
      </c>
      <c r="Q14" s="24" t="n">
        <v>0</v>
      </c>
      <c r="R14" s="22">
        <f>IF(AND(M14&lt;&gt;"",O14&lt;'Lookahead Dashboard'!$B$6,P14&lt;&gt;"Complete"),"Overdue",IF(AND(M14&lt;&gt;"",P14&lt;&gt;"Complete"),"Open",IF(P14="Blocked","Blocked",IF(P14="Complete","Closed",""))))</f>
        <v/>
      </c>
      <c r="S14" s="22" t="inlineStr">
        <is>
          <t>High</t>
        </is>
      </c>
      <c r="T14" s="22">
        <f>IF(F14="","",IF(F14&lt;'Lookahead Dashboard'!$B$6,"Outside window",IF(F14&lt;='Lookahead Dashboard'!$B$6+13,"Week 1-2",IF(F14&lt;='Lookahead Dashboard'!$B$6+27,"Week 3-4",IF(F14&lt;='Lookahead Dashboard'!$B$6+41,"Week 5-6","Outside window")))))</f>
        <v/>
      </c>
      <c r="U14" s="22" t="inlineStr">
        <is>
          <t>Permit lead time risk</t>
        </is>
      </c>
    </row>
    <row r="15" ht="18" customHeight="1">
      <c r="A15" s="22" t="inlineStr">
        <is>
          <t>A-009</t>
        </is>
      </c>
      <c r="B15" s="22" t="inlineStr">
        <is>
          <t>Fit-out</t>
        </is>
      </c>
      <c r="C15" s="22" t="inlineStr">
        <is>
          <t>Bathroom pod installation</t>
        </is>
      </c>
      <c r="D15" s="22" t="inlineStr">
        <is>
          <t>Level 2</t>
        </is>
      </c>
      <c r="E15" s="22" t="inlineStr">
        <is>
          <t>Fit-out</t>
        </is>
      </c>
      <c r="F15" s="23" t="n">
        <v>46267</v>
      </c>
      <c r="G15" s="23" t="n">
        <v>46271</v>
      </c>
      <c r="H15" s="22">
        <f>IF(OR(F15="",G15=""),"",G15-F15+1)</f>
        <v/>
      </c>
      <c r="I15" s="22" t="inlineStr">
        <is>
          <t>6 operatives</t>
        </is>
      </c>
      <c r="J15" s="22" t="inlineStr">
        <is>
          <t>Telehandler</t>
        </is>
      </c>
      <c r="K15" s="22" t="inlineStr">
        <is>
          <t>Bathroom pods</t>
        </is>
      </c>
      <c r="L15" s="22" t="inlineStr">
        <is>
          <t>Material</t>
        </is>
      </c>
      <c r="M15" s="22" t="inlineStr">
        <is>
          <t>Pod delivery slot</t>
        </is>
      </c>
      <c r="N15" s="22" t="inlineStr">
        <is>
          <t>Package mgr</t>
        </is>
      </c>
      <c r="O15" s="23" t="n">
        <v>46260</v>
      </c>
      <c r="P15" s="22" t="inlineStr">
        <is>
          <t>Deferred</t>
        </is>
      </c>
      <c r="Q15" s="24" t="n">
        <v>0</v>
      </c>
      <c r="R15" s="22">
        <f>IF(AND(M15&lt;&gt;"",O15&lt;'Lookahead Dashboard'!$B$6,P15&lt;&gt;"Complete"),"Overdue",IF(AND(M15&lt;&gt;"",P15&lt;&gt;"Complete"),"Open",IF(P15="Blocked","Blocked",IF(P15="Complete","Closed",""))))</f>
        <v/>
      </c>
      <c r="S15" s="22" t="inlineStr">
        <is>
          <t>Medium</t>
        </is>
      </c>
      <c r="T15" s="22">
        <f>IF(F15="","",IF(F15&lt;'Lookahead Dashboard'!$B$6,"Outside window",IF(F15&lt;='Lookahead Dashboard'!$B$6+13,"Week 1-2",IF(F15&lt;='Lookahead Dashboard'!$B$6+27,"Week 3-4",IF(F15&lt;='Lookahead Dashboard'!$B$6+41,"Week 5-6","Outside window")))))</f>
        <v/>
      </c>
      <c r="U15" s="22" t="inlineStr">
        <is>
          <t>Supplier proposed later slot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autoFilter ref="A6:U80"/>
  <mergeCells count="3">
    <mergeCell ref="A4:U4"/>
    <mergeCell ref="A2:N2"/>
    <mergeCell ref="A1:N1"/>
  </mergeCells>
  <conditionalFormatting sqref="R7:R80">
    <cfRule type="expression" priority="1" dxfId="0">
      <formula>$R7="Overdue"</formula>
    </cfRule>
  </conditionalFormatting>
  <conditionalFormatting sqref="P7:P80">
    <cfRule type="expression" priority="2" dxfId="0">
      <formula>$P7="Blocked"</formula>
    </cfRule>
    <cfRule type="expression" priority="3" dxfId="2">
      <formula>$P7="Complete"</formula>
    </cfRule>
  </conditionalFormatting>
  <conditionalFormatting sqref="S7:S80">
    <cfRule type="expression" priority="4" dxfId="0">
      <formula>$S7="High"</formula>
    </cfRule>
  </conditionalFormatting>
  <hyperlinks>
    <hyperlink xmlns:r="http://schemas.openxmlformats.org/officeDocument/2006/relationships" ref="A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2026-07-23T11:15:17Z</dcterms:created>
  <dcterms:modified xmlns:dcterms="http://purl.org/dc/terms/" xmlns:xsi="http://www.w3.org/2001/XMLSchema-instance" xsi:type="dcterms:W3CDTF">2026-07-23T11:15:17Z</dcterms:modified>
</cp:coreProperties>
</file>