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hidden" name="Scope" sheetId="2" r:id="rId5"/>
    <sheet state="hidden" name="Business &amp; Scope" sheetId="3" r:id="rId6"/>
    <sheet state="hidden" name="Documentation PSQ" sheetId="4" r:id="rId7"/>
    <sheet state="hidden" name="New PQ" sheetId="5" r:id="rId8"/>
    <sheet state="hidden" name="New SQ" sheetId="6" r:id="rId9"/>
    <sheet state="visible" name="New PSQ-Light" sheetId="7" r:id="rId10"/>
    <sheet state="hidden" name="Annual PQ Lite" sheetId="8" r:id="rId11"/>
    <sheet state="hidden" name="Annual SQ Lite" sheetId="9" r:id="rId12"/>
    <sheet state="hidden" name="PSQ Logic" sheetId="10" r:id="rId13"/>
  </sheets>
  <definedNames/>
  <calcPr/>
  <extLst>
    <ext uri="GoogleSheetsCustomDataVersion2">
      <go:sheetsCustomData xmlns:go="http://customooxmlschemas.google.com/" r:id="rId14" roundtripDataChecksum="/WB1NWWBPNIYm29rILDkPdu5murE8Apxw1Zho3WYV9A="/>
    </ext>
  </extLst>
</workbook>
</file>

<file path=xl/sharedStrings.xml><?xml version="1.0" encoding="utf-8"?>
<sst xmlns="http://schemas.openxmlformats.org/spreadsheetml/2006/main" count="723" uniqueCount="368">
  <si>
    <t>LCGS Privacy and Security Questionaire</t>
  </si>
  <si>
    <t>Please review the instructions below and complete privacy and security questions as requested.</t>
  </si>
  <si>
    <t>Instructions</t>
  </si>
  <si>
    <t xml:space="preserve">Answer the questions that are not greyed out by selecting Yes, No, or N/A from the drop-down menu </t>
  </si>
  <si>
    <t>in the Response field. As you fill in the form, additional questions may become required based on your</t>
  </si>
  <si>
    <t>your responses.</t>
  </si>
  <si>
    <t>Cells in light yellow have been pre-filled by SWF for your convenience. Please reach out to submission@susanwfoundation.org with any questions.</t>
  </si>
  <si>
    <t>Template updated 4 December 2025</t>
  </si>
  <si>
    <t>#</t>
  </si>
  <si>
    <t>Business Questions</t>
  </si>
  <si>
    <t>Response</t>
  </si>
  <si>
    <t>Details</t>
  </si>
  <si>
    <t>Submitted By</t>
  </si>
  <si>
    <t>Title</t>
  </si>
  <si>
    <t>Organizationa Name and Address</t>
  </si>
  <si>
    <t>23andMe Point of Contact</t>
  </si>
  <si>
    <t>Date</t>
  </si>
  <si>
    <t>Formula</t>
  </si>
  <si>
    <t>Scope</t>
  </si>
  <si>
    <t>Please identify all information about 23andMe customers and/or employees your organization intends to collect, retain, access, process, transmit, host, or otherwise manage during your organization’s engagement with 23andMe. (“23andMe Information”).</t>
  </si>
  <si>
    <t>Select the types of Personal Data that are applicable.</t>
  </si>
  <si>
    <t>Genetic, Individual-Level Data</t>
  </si>
  <si>
    <t>Phenotypic</t>
  </si>
  <si>
    <t>Biometric</t>
  </si>
  <si>
    <t>Other Health-Related Information (e.g. lab values, EMR)</t>
  </si>
  <si>
    <t>Personal Information (of 23andMe Customers)</t>
  </si>
  <si>
    <t>De-Identified Information</t>
  </si>
  <si>
    <t>Genetic, Aggregate Data</t>
  </si>
  <si>
    <t>Web Behavior</t>
  </si>
  <si>
    <t>Other</t>
  </si>
  <si>
    <t>If you answered Other, please describe.</t>
  </si>
  <si>
    <t>Will your organization by handling the individual data of EU residents?</t>
  </si>
  <si>
    <t>Type</t>
  </si>
  <si>
    <t>Is this a Software as a Service (SaaS) application?</t>
  </si>
  <si>
    <t>Not on main sheet</t>
  </si>
  <si>
    <t>Does this SaaS support Okta Provisioning?</t>
  </si>
  <si>
    <t>Does this SaaS support end to end encryption?</t>
  </si>
  <si>
    <t>Industry</t>
  </si>
  <si>
    <t>Click or tap here to enter text.</t>
  </si>
  <si>
    <t>Address of Corporate Headquarters</t>
  </si>
  <si>
    <t>Number of Employees</t>
  </si>
  <si>
    <t>Number of IT Employees</t>
  </si>
  <si>
    <t>Company Website URL</t>
  </si>
  <si>
    <t>Service Website URL</t>
  </si>
  <si>
    <t>Does your organization have an employee(s) assigned to security? If so, please identify the point-of-contact.</t>
  </si>
  <si>
    <t>Question</t>
  </si>
  <si>
    <t>Notes</t>
  </si>
  <si>
    <t>Logic</t>
  </si>
  <si>
    <t>Logic Note</t>
  </si>
  <si>
    <t>Preminary Information</t>
  </si>
  <si>
    <t>Organization</t>
  </si>
  <si>
    <t>General Organization Information</t>
  </si>
  <si>
    <t>Organization Website</t>
  </si>
  <si>
    <t>Scope of Third-Party Engagement</t>
  </si>
  <si>
    <t>Will your organization be handling the individual data of EU residents?</t>
  </si>
  <si>
    <t>Please attach data map(s) detailing how information is received, used, managed, and transmitted by your organization. In the map, please identify at least: The categories of 23andMe Information (relating to customers or employees) that will: a. move into and/or within your organization; b. move from your organization to third parties; c. move across state/national borders.</t>
  </si>
  <si>
    <t>Will your organization collect information about 23andMe customers?</t>
  </si>
  <si>
    <t>How will your organization collect information from 23andMe customers?</t>
  </si>
  <si>
    <t>Directly from customers</t>
  </si>
  <si>
    <t>Indirectly from customers</t>
  </si>
  <si>
    <t>From 23andMe directly</t>
  </si>
  <si>
    <t>Surveys</t>
  </si>
  <si>
    <t>External source</t>
  </si>
  <si>
    <t>Will your organization be obtaining information about 23andMe customers from 23andMe or from another source (e.g., code, technical trackers, etc.), and how will that information be obtained?</t>
  </si>
  <si>
    <t>How will your organization use 23andMe Information? Will your organization:</t>
  </si>
  <si>
    <t>use the data for your own independent purposes</t>
  </si>
  <si>
    <t>joint purposes with 23andMe</t>
  </si>
  <si>
    <t>only at the direction of 23andMe</t>
  </si>
  <si>
    <t>Will your organization disclose 23andMe Information to your affiliates or third parties?</t>
  </si>
  <si>
    <t>Please identify the parties, their locations, and explain which 23andMe Information they will access and why.</t>
  </si>
  <si>
    <t>What is your organization’s methods and timeline for updating 23andMe if your organization changes its methods of processing or its intended use of 23andMe Information?</t>
  </si>
  <si>
    <t>Data Access Management</t>
  </si>
  <si>
    <t>Is access to critical systems by your organization's technical staff separated through role-based access control?</t>
  </si>
  <si>
    <t>Is physical access restricted for areas that contain personal data?</t>
  </si>
  <si>
    <t>Is logical access restricted for systems that process personal data?</t>
  </si>
  <si>
    <t>Does your system management follow the principle of least privilege?</t>
  </si>
  <si>
    <t>Does administrative access to servers require unique credentials associated with a single individual?</t>
  </si>
  <si>
    <t>Does your organization require multi-factor authentication access for your organization’s administrative/privileged users?</t>
  </si>
  <si>
    <t>How does your organization protect administrative/privileged accounts?</t>
  </si>
  <si>
    <t>How does your organization ensure the accuracy and/or integrity of 23andMe Information?</t>
  </si>
  <si>
    <t>Security Policies and Program</t>
  </si>
  <si>
    <t>Does your organization maintain any of these certifications that apply to the in-scope systems and 23andMe Information? If yes, please provide your latest attestation.</t>
  </si>
  <si>
    <t>SSAE 16/AT Section 101 SOC 2 Type I/II</t>
  </si>
  <si>
    <t>SO/IEC 27001:2005</t>
  </si>
  <si>
    <t>ISO 9001:2013</t>
  </si>
  <si>
    <t>HITRUST</t>
  </si>
  <si>
    <t>HITECH</t>
  </si>
  <si>
    <t>PCI DSS 3.1</t>
  </si>
  <si>
    <t>ITIL 2011</t>
  </si>
  <si>
    <t>Other – please identify</t>
  </si>
  <si>
    <t>Please specify if other</t>
  </si>
  <si>
    <t>Does your organization have an employee(s) assigned to security?</t>
  </si>
  <si>
    <t>Please identify the Security point-of-contact.</t>
  </si>
  <si>
    <t>Does your organization have written information security policies covering: information handling, systems hardening, user privacy and security awareness training, equipment maintenance, password management, data classification, and incident response? Attach these policies if your organization is willing to provide them to 23andMe for review.</t>
  </si>
  <si>
    <t xml:space="preserve">How often does your organization review and update information security policies, </t>
  </si>
  <si>
    <t>How often</t>
  </si>
  <si>
    <t>and when were they last updated? Please explain.</t>
  </si>
  <si>
    <t>Does your organization have an information security audit or evaluation program?</t>
  </si>
  <si>
    <t>Please identify the date of your last information security audit.</t>
  </si>
  <si>
    <t xml:space="preserve">Does your organization use a third-party auditor? </t>
  </si>
  <si>
    <t>Please provide their name and address</t>
  </si>
  <si>
    <t>How often does your organization test and examine system vulnerabilities (e.g., network scans, analyses of router and switch settings, penetration testing, etc.)?</t>
  </si>
  <si>
    <t>Does your organization log user activities, exceptions, and information security events?</t>
  </si>
  <si>
    <t>Does your organization produce standardized reports/alerts (either internally or 23andMe) based on those logs?</t>
  </si>
  <si>
    <t>Are all administrative / operator activities logged and possible security violations investigated?</t>
  </si>
  <si>
    <t>What is logged and not logged, and under what circumstances would an investigation occur?</t>
  </si>
  <si>
    <t>Is there a formal risk based patch / update management program in place?</t>
  </si>
  <si>
    <t>Please describe the formal risk based patch / update management program in place.</t>
  </si>
  <si>
    <t>How / when does your organization apply security related software updates from third party providers?</t>
  </si>
  <si>
    <t>If other please describe.</t>
  </si>
  <si>
    <t>Describe the process for detecting internal, external, and environmental threats, including monitoring and response.</t>
  </si>
  <si>
    <t>Does your organization have a vendor management program in place?</t>
  </si>
  <si>
    <t>Please describe the vendor management program in place.</t>
  </si>
  <si>
    <t>Human Resources Security</t>
  </si>
  <si>
    <t>Are employees and third parties with access to 23andMe Information required to sign a confidentiality agreement and acceptable use policy requiring them to protect information and not to not copy, disclose, or misuse 23andMe Information to which they have access?</t>
  </si>
  <si>
    <t xml:space="preserve">What processes does your organization have in place to suspend logical and physical access when an employee leaves your organization, or when your organization terminates a third party’s services (e.g., subcontractors)? </t>
  </si>
  <si>
    <t>Please include relevant process timelines.</t>
  </si>
  <si>
    <t>Describe the cyber security awareness training administered throughout your organization.</t>
  </si>
  <si>
    <t>Data Lifecycle</t>
  </si>
  <si>
    <t>Describe the electronic data destruction procedures your organization employs when hardware is removed for recycling or disposal.</t>
  </si>
  <si>
    <t>If information destruction services are provided by a third party, is the service NAID certified?</t>
  </si>
  <si>
    <t>Please provide the name and address of the vendor.</t>
  </si>
  <si>
    <t>At the end of the contract period, will your organization completely purge 23andMe Information from its infrastructure or its provider’s systems and backups?</t>
  </si>
  <si>
    <t>Please describe.</t>
  </si>
  <si>
    <t>Does your organization have a disaster recovery plan for the services or products to be provided to 23andMe?</t>
  </si>
  <si>
    <t xml:space="preserve">How often is the disaster recovery plan tested? </t>
  </si>
  <si>
    <t>Please describe the plan and how your organization ensures system availability.</t>
  </si>
  <si>
    <t>Proactive Security</t>
  </si>
  <si>
    <t>Technical &amp; Architecture</t>
  </si>
  <si>
    <t>Will 23andMe Information be encrypted while at rest and in transit?</t>
  </si>
  <si>
    <t>Please describe the data protection measures or practices that will be used.</t>
  </si>
  <si>
    <t>Is your organization’s production network segmented into different zones based on data type and security levels?</t>
  </si>
  <si>
    <t>Testing &amp; Vulnerability Management</t>
  </si>
  <si>
    <t>Does your organization perform network and/or application testing?</t>
  </si>
  <si>
    <t xml:space="preserve">What is the frequency of network and/or application testing? </t>
  </si>
  <si>
    <t>Describe the testing methodology used.</t>
  </si>
  <si>
    <t>When was the last network and/or application testing performed?</t>
  </si>
  <si>
    <t>Does your organization have a vulnerability management program?</t>
  </si>
  <si>
    <t>Provide an overview of your organization’s processes and procedures.</t>
  </si>
  <si>
    <t>What is the process used for evaluating infrastructure patches and updates?</t>
  </si>
  <si>
    <t>Are all endpoint devices that connect directly to production networks centrally managed?</t>
  </si>
  <si>
    <t>Reactive Security</t>
  </si>
  <si>
    <t>Data Breaches</t>
  </si>
  <si>
    <t>Has your organization experienced a data security breach or other information security-related incident, in the last 24 months?</t>
  </si>
  <si>
    <t>If yes, please describe the circumstances of the breach, and steps taken to address it and prevent future breaches.</t>
  </si>
  <si>
    <t>What process or processes are used to identify security incidents and breaches? Please explain, including any relevant policies or procedures.</t>
  </si>
  <si>
    <t>When and how will 23andMe be notified in the event of a security breach involving 23andMe Information, and/or the systems where it is stored? Explain.</t>
  </si>
  <si>
    <t>Is there a formal Security Incident Response Program?</t>
  </si>
  <si>
    <t>How often is Security Incident Response Program tested and when was the most recent test?</t>
  </si>
  <si>
    <t>Does your organization have cyber liability and/or general liability (“GL”) insurance that applies to 23andMe?</t>
  </si>
  <si>
    <t>Please describe your policy coverage or submit the following information: copy of the certificate of insurance and/or name of insurance provider; policy limits; and claims covered.</t>
  </si>
  <si>
    <t>Business Continuity and Disaster Recovery</t>
  </si>
  <si>
    <t>Has your organization implemented a business continuity program?</t>
  </si>
  <si>
    <t>Has your organization implemented a backup and data restore process?</t>
  </si>
  <si>
    <t>Are backups kept offline?</t>
  </si>
  <si>
    <t>Are backups encrypted?</t>
  </si>
  <si>
    <t>System Development Lifecycle and Change Management</t>
  </si>
  <si>
    <t>Has your organization implemented processes that incorporate information security requirements into system development? (i.e., software, hardware, and middleware)</t>
  </si>
  <si>
    <t>Has your organization implemented processes to manage deployment of changes to production?</t>
  </si>
  <si>
    <t>Explain your organization’s change management procedures.</t>
  </si>
  <si>
    <t>Infrastructure &amp; Network Security</t>
  </si>
  <si>
    <t>How does your organization protect / segregate 23andMe Information from other customers’ data, and prevent access to 23andMe’s Information by other customers?</t>
  </si>
  <si>
    <t>Is it possible for your organization's administrators to access or change 23andMe Information?</t>
  </si>
  <si>
    <t>Please describe how your organization limits employee and third-party access and/or modification to 23andMe Information.</t>
  </si>
  <si>
    <t>What method(s) of integrated user authentication does your organization support?</t>
  </si>
  <si>
    <t>Okta Application</t>
  </si>
  <si>
    <t>Google Apps</t>
  </si>
  <si>
    <t>SAML</t>
  </si>
  <si>
    <t>OpenID</t>
  </si>
  <si>
    <t>Authentication provided by Service</t>
  </si>
  <si>
    <t>Does your organization’s system support multi-factor authentication for customers?</t>
  </si>
  <si>
    <t>What supplementary authentication methods are supported?</t>
  </si>
  <si>
    <t>If authentication is handled natively by your organization’s service, what is your organization’s minimum requirement for password complexity (e.g., length, age, composition, etc.)?</t>
  </si>
  <si>
    <t>How are passwords stored in your organization’s systems?</t>
  </si>
  <si>
    <t>Stored in clear</t>
  </si>
  <si>
    <t>One way hash with fixed salt</t>
  </si>
  <si>
    <t>One way hash with variable salt</t>
  </si>
  <si>
    <t>Will your organization have a log of who accessed 23andMe Information?</t>
  </si>
  <si>
    <t>Will 23andMe have access to those logs?</t>
  </si>
  <si>
    <t>Compliance</t>
  </si>
  <si>
    <t>Does your organization have privacy policies and procedures that would protect the 23andMe Information provided to your organization?</t>
  </si>
  <si>
    <t>Explain, including a list of all relevant policies and procedures.</t>
  </si>
  <si>
    <t>How does your organization identify privacy risks, relevant regulatory issues, and track changes for privacy compliance (e.g., a compliance department, third party audit, etc.)? Explain.</t>
  </si>
  <si>
    <t>Has your organization ever received a warning letter or other judgment from a federal or state agency, including the FTC, HHS, the FDA, a state AGor any other relevant public authority in any jurisdiction?</t>
  </si>
  <si>
    <t>What is your organization’s process for updating 23andMe of legal data requests, such as subpoena or warrant that pertain to 23andMe Information, systems, and/or accounts?</t>
  </si>
  <si>
    <t>Does your organization comply with the General Data Protection Regulation or other privacy laws applicable in the European Economic Area (“EEA”) countries and Switzerland?</t>
  </si>
  <si>
    <t>EEA/Switzerland Personal Data Protection</t>
  </si>
  <si>
    <t>Organizational Information</t>
  </si>
  <si>
    <t>Who is your organization’s Data Protection Officer, and what is his/her contact information? Otherwise, please identify the person responsible for data protection issues in your organizations, and provide contact details. (GDPR Art. 13; 14; 30).</t>
  </si>
  <si>
    <t>If applicable, who is your organization’s EU Member Representative(s) and what is their contact information. (GDPR Art. 27).</t>
  </si>
  <si>
    <t>Will your organization be processing any of the personal data listed? If so, please identify which types. (GDPR Art. 9; 40-50).</t>
  </si>
  <si>
    <t>Criminal background</t>
  </si>
  <si>
    <t>Race</t>
  </si>
  <si>
    <t>Ethnicity</t>
  </si>
  <si>
    <t>Political opinioins</t>
  </si>
  <si>
    <t>Religious or philosophical beliefs</t>
  </si>
  <si>
    <t>Trade Union Membership</t>
  </si>
  <si>
    <t>Sexual orientation</t>
  </si>
  <si>
    <t>Sex life</t>
  </si>
  <si>
    <t>Biometric data</t>
  </si>
  <si>
    <t>Will your organization be collecting personal data indirectly from individuals? (GDPR Art. 14).</t>
  </si>
  <si>
    <t>Please list the sources of collecting personal data information. (GDPR Art. 14).</t>
  </si>
  <si>
    <t>Technical</t>
  </si>
  <si>
    <t>Does your organization currently (or will it) maintain Records of Processing Activities for 23andMe Information Personal Data? (GDPR Art. 30).</t>
  </si>
  <si>
    <t>Is part or all of the 23andMe Personal Data processed aggregated or anonymized? (GDPR Art. 3; 13; 14; 32).</t>
  </si>
  <si>
    <t>Please explain the measures used. (GDPR Art. 3; 13; 14; 32).</t>
  </si>
  <si>
    <t>What 23andMe Information, if any, does your organization have outside of 23andMe’s systems? (GDPR Art. 28 § 3(e); § 3(g)).</t>
  </si>
  <si>
    <t>Will your organization use automated decision-making or profiling to provide services to 23andMe? (GDPR Art. 13; Art. 14).</t>
  </si>
  <si>
    <t>Please describe the automated process, the consequences of such processing to the data subject, and the lawful basis for such processing. (GDPR Art. 13; Art. 14).</t>
  </si>
  <si>
    <t>Has your organization implemented a procedure for securely returning data and/or securely deleting such data from your environment upon request or at the termination of a contract? (GDPR Art. 28 § 3(g)).</t>
  </si>
  <si>
    <t>Does your organization conduct audits or assessments of privacy, security and data protection related practices of business partners and vendors during their engagement with your organization? (GDPR Art. 28 § 3(h)).</t>
  </si>
  <si>
    <t>What is the timeline for the availability of this information if requested by 23andMe? (GDPR Art. 28 § 3(h)).</t>
  </si>
  <si>
    <t>Does your organization maintain a training and awareness program that addresses data privacy and data protection obligations? (GDPR Art. 70).</t>
  </si>
  <si>
    <t>Please explain. (GDPR Art. 70).</t>
  </si>
  <si>
    <t>Data Subject Rights</t>
  </si>
  <si>
    <t>How will your organization respond to or assist with data subject requests? (GDPR Art. 28 § 3(e)).</t>
  </si>
  <si>
    <t>Are there any data subject requests that do not apply to your organization? (GDPR Art. 28).</t>
  </si>
  <si>
    <t>Identify and explain why they do not apply. (GDPR Art. 28).</t>
  </si>
  <si>
    <t>Does your organization support exporting or any data portability functionality for 23andMe Information? (GDPR Art. 20).</t>
  </si>
  <si>
    <t>Please describe what data elements and format/file type your organization can support in response to a portability request. (GDPR Art. 20).</t>
  </si>
  <si>
    <t>Who is the appropriate point of contact at your organization for data subject rights requests received by 23andMe, including requests for access, portability, rectification, objection, restriction, and erasure? Please provide contact information. (GDPR Art. 28 § 3(e)).</t>
  </si>
  <si>
    <t>How long will your organization store 23andMe Information? If the retention period for 23andMe Information differs from other data, please explain why. (GDPR Art. 13; 14)</t>
  </si>
  <si>
    <t>What information would 23andMe need to provide your organization so it can identify the individual in question to fulfill a data subject request? Please include any specific data points that may be required. (GDPR Art. 28 § 3(e)).</t>
  </si>
  <si>
    <t>Data Transfers</t>
  </si>
  <si>
    <t>Please provide a list the location(s) where such 23andMe Information will be processed (i.e., location of the data center or virtual/physical server). (GDPR Art. 28).</t>
  </si>
  <si>
    <t>Does your organization have documented policies and procedures for cross border transfers of 23andMe Personal Data? (GDPR Art. 13; 14; 28).</t>
  </si>
  <si>
    <t>Please explain–including to the U.S. from other countries, and from the U.S. to other countries. (GDPR Art. 13; 14; 28).</t>
  </si>
  <si>
    <t>Is your organization certified under the Privacy Shield Framework? (GDPR Art. 13; 14; 28).</t>
  </si>
  <si>
    <t>Please provide a link to your registration. (GDPR Art. 13; 14; 28).</t>
  </si>
  <si>
    <t>Sub-processors</t>
  </si>
  <si>
    <t>Does your organization have a list or link to a list of the sub-processors that your organization uses or will use? (GDPR Art. 28 § 2)</t>
  </si>
  <si>
    <t>What are your organization’s methods (i.e. format) and timeline for notifying 23andMe of changes to your organization’s list of sub-processors?</t>
  </si>
  <si>
    <t>General</t>
  </si>
  <si>
    <t>Will your organization further process 23andMe’s Personal Data for a purpose other than the purpose(s) for which the information was originally collected? (GDPR Art. 13; 14; 28).</t>
  </si>
  <si>
    <t>Please explain the processing and state your organization’s lawful basis for such processing. (GDPR Art. 13; 14; 28).</t>
  </si>
  <si>
    <t>Has your organization conducted a data protection impact assessment (“DPIA”) for the type of processing in scope for your organization’s services/project with 23andMe? (GDPR Art. 28 § 3(f)).</t>
  </si>
  <si>
    <t>Please provide a copy or a description of your findings and conclusions. (GDPR Art. 28 § 3(f)).</t>
  </si>
  <si>
    <t>Does your organization adhere to a Code of Conduct or certification mechanism approved by a supervisory authority? (GDPR Art. 28 § 5).</t>
  </si>
  <si>
    <t>Value Low</t>
  </si>
  <si>
    <t>Value High</t>
  </si>
  <si>
    <t>Multiplier</t>
  </si>
  <si>
    <t>Privacy Policies and Program</t>
  </si>
  <si>
    <t>Does your organization maintain any of these certifications that apply to the in-scope systems and 23andMe Information? If yes, please provide your latest attestation.
HIPAA
ISO/IEC 27701
Hitrust
Other</t>
  </si>
  <si>
    <t>If yes, please provide your latest attestation</t>
  </si>
  <si>
    <t>Does your organization have an employee(s) assigned to privacy?</t>
  </si>
  <si>
    <t>Does your organization have written information privacy policies covering: data protection, user privacy awareness training, data subject access rights, data impact assessments, data classification, and incident response? Attach these policies if your organization is willing to provide them to 23andMe for review.</t>
  </si>
  <si>
    <t>Attach these policies if your organization is willing to provide them to 23andMe for review.</t>
  </si>
  <si>
    <t>How often does your organization review and update data protection policies?</t>
  </si>
  <si>
    <t>Does your organization have an privacy audit or evaluation program?</t>
  </si>
  <si>
    <t>Does your organization use a third-party auditor?</t>
  </si>
  <si>
    <t>Personal Data Protection</t>
  </si>
  <si>
    <t>Points</t>
  </si>
  <si>
    <t>Select a value</t>
  </si>
  <si>
    <t>Does your organization maintain any of these certifications that apply to the in-scope systems and 23andMe Information? If yes, please provide your latest attestation.
SSAE 16
SOC 2 Type I/II
ISO/IEC 27001
Hitrust
Other</t>
  </si>
  <si>
    <t>How often does your organization review and update information security policies?</t>
  </si>
  <si>
    <t>Less frequent than 2 yrs</t>
  </si>
  <si>
    <t>Vulnerability Management</t>
  </si>
  <si>
    <t>Select a Value</t>
  </si>
  <si>
    <t>1,3,5,10</t>
  </si>
  <si>
    <t>How often does your organization conduct an external penetration test?</t>
  </si>
  <si>
    <t>Logging</t>
  </si>
  <si>
    <t>Patch Management</t>
  </si>
  <si>
    <t>How / when does your organization apply security related software updates from third party providers? If other please describe.</t>
  </si>
  <si>
    <t>Vendor Management</t>
  </si>
  <si>
    <t>What processes does your organization have in place to suspend logical and physical access when an employee leaves your organization, or when your organization terminates a third party’s services (e.g., subcontractors)?</t>
  </si>
  <si>
    <t>Are destruction services are provided by a third party?</t>
  </si>
  <si>
    <t>Please provide the certification type, name and address of the vendor.</t>
  </si>
  <si>
    <t>Technical Architecture</t>
  </si>
  <si>
    <t>What is the frequency of network and/or application testing?</t>
  </si>
  <si>
    <t>Incident Management</t>
  </si>
  <si>
    <t>Please describe the circumstances of the breach, and steps taken to address it and prevent future breaches.</t>
  </si>
  <si>
    <t>How often is Security Incident Response Program tested</t>
  </si>
  <si>
    <t>and when was the most recent test?</t>
  </si>
  <si>
    <t>Business Contiuity and Disaster Recovery</t>
  </si>
  <si>
    <t>How often is the disaster recovery plan tested?</t>
  </si>
  <si>
    <t>Does your organization support Single Sign-on methods? (ie Okta, Google,etc...)</t>
  </si>
  <si>
    <t>Please Describe</t>
  </si>
  <si>
    <t>Can 23andme modify the password settings/policies of your system?</t>
  </si>
  <si>
    <t>Please provide password settings/policies (Minimum characters required, Password history, and Failed attempts)*</t>
  </si>
  <si>
    <t>Please describe</t>
  </si>
  <si>
    <t>Has your organization ever received a warning letter or other judgment from a federal or state agency, including the FTC, HHS, the FDA, a state AGor any other relevant public authority in any jurisdiction?*</t>
  </si>
  <si>
    <t xml:space="preserve"> </t>
  </si>
  <si>
    <t>Organization and Name and Address</t>
  </si>
  <si>
    <t>Please describe in detail the purpose or scope of this engagement between your organization and SWF</t>
  </si>
  <si>
    <t xml:space="preserve">To access de-identified individual-level data from participants in the Lung Cancer Genetics Study through the Lifebit platform for the purposes of lung cancer–related research. </t>
  </si>
  <si>
    <t>Please identify all information about 23andMe research participants your organization intends to collect, retain, access, process, transmit, host, or otherwise manage during your organization’s engagement with TWP. (“23andMe Information”).</t>
  </si>
  <si>
    <t>SWF has pre-completed this section on your behalf. If you believe these responses are incorrect, please contact SWF at submission@susanwfoundation.org.</t>
  </si>
  <si>
    <t>Yes</t>
  </si>
  <si>
    <t>No</t>
  </si>
  <si>
    <t>Who manages access to the software, computers, machines, systems that contain or have access to 23andMe Information?</t>
  </si>
  <si>
    <t>Is access granted to individuals with a defined need (i.e., as it relates to your organization’s work with TWP and 23andMe Information.). Do you maintain a list of unique individuals with information access?</t>
  </si>
  <si>
    <t>Please describe in detail how data will be transferred between your organization and SWF.</t>
  </si>
  <si>
    <t>Approved Users will interact with the data through the Lifebit platform.</t>
  </si>
  <si>
    <t>Policies &amp; Standards</t>
  </si>
  <si>
    <t>Does your organization have employee(s) assigned to manage information security? If so, please identify the point-of-contact.</t>
  </si>
  <si>
    <t>Does your organization have employee(s) assigned to manage privacy? If so, please identify the point-of-contact.</t>
  </si>
  <si>
    <t>ISO/IEC 27001</t>
  </si>
  <si>
    <t>ISO/IEC 27701</t>
  </si>
  <si>
    <t>Please describe at a high level your organizations' infrastructure or system configuration. If your organization permits, provide a system or network architecture diagram.</t>
  </si>
  <si>
    <t>Does your organization have written information security policies?</t>
  </si>
  <si>
    <t>Does your organization have an audit or evaluation program that is implemented across your organization that verifies that your policies are being followed?</t>
  </si>
  <si>
    <t>Does your organization perform network security assessments (e.g., penetration testing) or vulnerability scanning?</t>
  </si>
  <si>
    <t>Has your organization experienced a data security breach or other information security-related incident, in the last 24 months? If so, please describe the circumstances of the breach, and steps taken to address it and prevent future breaches.</t>
  </si>
  <si>
    <t>What process(es) are used to identify security incidents and breaches? Please explain, including any relevant policies or procedures.</t>
  </si>
  <si>
    <t>Per the Data Use Agreement and End User Agreement, the Institution / PI will contact SWF at security@susanwfoundation.org and Lifebit at security@lifebit.ai and security.incident@lifebit.ai within 24 hours of discovery of a security breach.</t>
  </si>
  <si>
    <t>Will your organization be gathering any personal data from the European Economic Area (“EEA”) or Switzerland for 23andMe? If the answer is yes, you may be asked to complete a separate questionnaire.</t>
  </si>
  <si>
    <t>Pre-filled by SWF</t>
  </si>
  <si>
    <t>Annual Privacy &amp; Security Question</t>
  </si>
  <si>
    <t>Response Options</t>
  </si>
  <si>
    <t>Have there been any significant changes to your privacy policies, infrastructure, or leadership in the past 12 months?</t>
  </si>
  <si>
    <t>Do you comply with a privacy framework? What security frameworks or certifications do you currently comply with (e.g., HIPAA, ISO 27701)?</t>
  </si>
  <si>
    <t>How do you manage third-party risks in your own supply chain?</t>
  </si>
  <si>
    <t>Have you experienced any security or data privacy incidents in the last year? If so, what lessons were learned and what changes were made?</t>
  </si>
  <si>
    <t>How do you detect, respond to, and report security incidents or breaches that impact customer data?</t>
  </si>
  <si>
    <t>How frequently do you conduct vulnerability scans and penetration testing, and are the results available for review?</t>
  </si>
  <si>
    <t>Do you have a documented and tested Business Continuity and Disaster Recovery Plan? When was it last tested?</t>
  </si>
  <si>
    <t>When was the plan last tested?</t>
  </si>
  <si>
    <t>How do you ensure compliance with global privacy regulations such as GDPR, CCPA, HIPAA, or others relevant to our industry?</t>
  </si>
  <si>
    <t>What data do you collect, store, or process on our behalf, and where is it physically stored?</t>
  </si>
  <si>
    <t xml:space="preserve">Do you use subcontractors or subprocessors? </t>
  </si>
  <si>
    <t>If so, how do you ensure their compliance with privacy and security obligations?</t>
  </si>
  <si>
    <t>Can you provide a copy of your current Data Processing Agreement (DPA)?</t>
  </si>
  <si>
    <t>How do you manage and enforce least privilege access for your employees, especially those with access to customer data?</t>
  </si>
  <si>
    <t>What security awareness and privacy training do your employees receive?</t>
  </si>
  <si>
    <t>How often is your security &amp; privacy training refreshed.</t>
  </si>
  <si>
    <t>Do you conduct regular audits or assessments of your security and privacy program, and can we review summaries or findings?</t>
  </si>
  <si>
    <t>What Cadance?</t>
  </si>
  <si>
    <t>How do you notify customers about changes to your security practices, privacy policy, or subprocessor list?</t>
  </si>
  <si>
    <t>Have there been any significant changes to your security policies, infrastructure, or leadership in the past 12 months?</t>
  </si>
  <si>
    <t>Do you comply with a privacy and/or security framework? What security frameworks or certifications do you currently comply with (e.g., SOC 2, ISO 27001, NIST)?</t>
  </si>
  <si>
    <t>Have you experienced any security incidents in the last year? If so, what lessons were learned and what changes were made?</t>
  </si>
  <si>
    <t>What security awareness training do your employees receive?</t>
  </si>
  <si>
    <t>Do you conduct regular audits or assessments of your privacy program, and can we review summaries or findings?</t>
  </si>
  <si>
    <t>Fill this in with logic for calculating scores based on answers</t>
  </si>
  <si>
    <t>What do the colors mean</t>
  </si>
  <si>
    <t>Text field</t>
  </si>
  <si>
    <t>Security Score</t>
  </si>
  <si>
    <t>Yes/NA (low score), and No (higher score) value results</t>
  </si>
  <si>
    <t>Number of blank fields</t>
  </si>
  <si>
    <t>Answering NA turns related fields gray, i.e., don't need to answer</t>
  </si>
  <si>
    <t>Reverses which answer gets a high versus low score. Yes=High, No=low</t>
  </si>
  <si>
    <t>Privacy Score</t>
  </si>
  <si>
    <t>Answers are date related, not Yes/No</t>
  </si>
  <si>
    <t>Date driven logic. Will calculate if it's been over a year since XYZ happened and give a low score for less than a year and a high score for over a year.</t>
  </si>
  <si>
    <t>No calculations</t>
  </si>
  <si>
    <t>PSQ Light</t>
  </si>
  <si>
    <t>Sums up SaaS row values for logic in the formula</t>
  </si>
  <si>
    <t>Number of Blank fields</t>
  </si>
  <si>
    <t>Annual PQ Lite</t>
  </si>
  <si>
    <t>Annual SQ Lite</t>
  </si>
  <si>
    <t>Security</t>
  </si>
  <si>
    <t>Questionnaire Score</t>
  </si>
  <si>
    <t>Result</t>
  </si>
  <si>
    <t>&lt;200</t>
  </si>
  <si>
    <t>Good</t>
  </si>
  <si>
    <t>200-300</t>
  </si>
  <si>
    <t>Moderate</t>
  </si>
  <si>
    <t>200-400</t>
  </si>
  <si>
    <t>Review and ask questions</t>
  </si>
  <si>
    <t>300-400</t>
  </si>
  <si>
    <t>&gt;400</t>
  </si>
  <si>
    <t>Reject</t>
  </si>
  <si>
    <t>Privacy</t>
  </si>
  <si>
    <t>Annual PQ/SQ Lite</t>
  </si>
  <si>
    <t>&lt;100</t>
  </si>
  <si>
    <t>200-250</t>
  </si>
  <si>
    <t>100-400</t>
  </si>
  <si>
    <t>250-400</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</si>
</sst>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
  </numFmts>
  <fonts count="23">
    <font>
      <sz val="10.0"/>
      <color rgb="FF000000"/>
      <name val="Arial"/>
      <scheme val="minor"/>
    </font>
    <font>
      <b/>
      <sz val="18.0"/>
      <color theme="1"/>
      <name val="Arial"/>
    </font>
    <font>
      <i/>
      <color theme="1"/>
      <name val="Arial"/>
    </font>
    <font>
      <b/>
      <sz val="11.0"/>
      <color theme="1"/>
      <name val="Arial"/>
    </font>
    <font>
      <sz val="11.0"/>
      <color theme="1"/>
      <name val="Arial"/>
    </font>
    <font>
      <color theme="1"/>
      <name val="Arial"/>
    </font>
    <font>
      <b/>
      <color theme="1"/>
      <name val="Arial"/>
    </font>
    <font/>
    <font>
      <sz val="11.0"/>
      <color rgb="FF000000"/>
      <name val="Arial"/>
    </font>
    <font>
      <sz val="11.0"/>
      <color rgb="FFFF0000"/>
      <name val="Calibri"/>
    </font>
    <font>
      <b/>
      <color rgb="FFF3F3F3"/>
      <name val="Arial"/>
    </font>
    <font>
      <color rgb="FF000000"/>
      <name val="Arial"/>
    </font>
    <font>
      <color rgb="FF000000"/>
      <name val="Monospace"/>
    </font>
    <font>
      <b/>
      <color rgb="FF000000"/>
      <name val="Arial"/>
    </font>
    <font>
      <sz val="10.0"/>
      <color theme="1"/>
      <name val="Arial"/>
    </font>
    <font>
      <sz val="10.0"/>
      <color rgb="FF212529"/>
      <name val="Arial"/>
    </font>
    <font>
      <b/>
      <sz val="14.0"/>
      <color rgb="FF212529"/>
      <name val="Arial"/>
    </font>
    <font>
      <b/>
      <sz val="14.0"/>
      <color theme="1"/>
      <name val="Arial"/>
    </font>
    <font>
      <sz val="14.0"/>
      <color rgb="FF212529"/>
      <name val="Arial"/>
    </font>
    <font>
      <sz val="14.0"/>
      <color theme="1"/>
      <name val="Arial"/>
    </font>
    <font>
      <b/>
      <sz val="11.0"/>
      <color theme="1"/>
      <name val="Calibri"/>
    </font>
    <font>
      <sz val="12.0"/>
      <color rgb="FF292A2E"/>
      <name val="&quot;Atlassian Sans&quot;"/>
    </font>
    <font>
      <sz val="12.0"/>
      <color rgb="FF292A2E"/>
      <name val="Arial"/>
    </font>
  </fonts>
  <fills count="23">
    <fill>
      <patternFill patternType="none"/>
    </fill>
    <fill>
      <patternFill patternType="lightGray"/>
    </fill>
    <fill>
      <patternFill patternType="solid">
        <fgColor rgb="FF6AA84F"/>
        <bgColor rgb="FF6AA84F"/>
      </patternFill>
    </fill>
    <fill>
      <patternFill patternType="solid">
        <fgColor rgb="FFD9EAD3"/>
        <bgColor rgb="FFD9EAD3"/>
      </patternFill>
    </fill>
    <fill>
      <patternFill patternType="solid">
        <fgColor rgb="FFFFF2CC"/>
        <bgColor rgb="FFFFF2CC"/>
      </patternFill>
    </fill>
    <fill>
      <patternFill patternType="solid">
        <fgColor rgb="FF666666"/>
        <bgColor rgb="FF666666"/>
      </patternFill>
    </fill>
    <fill>
      <patternFill patternType="solid">
        <fgColor rgb="FFB7B7B7"/>
        <bgColor rgb="FFB7B7B7"/>
      </patternFill>
    </fill>
    <fill>
      <patternFill patternType="solid">
        <fgColor rgb="FFF3F3F3"/>
        <bgColor rgb="FFF3F3F3"/>
      </patternFill>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
      <patternFill patternType="solid">
        <fgColor rgb="FF999999"/>
        <bgColor rgb="FF999999"/>
      </patternFill>
    </fill>
    <fill>
      <patternFill patternType="solid">
        <fgColor rgb="FFCFE2F3"/>
        <bgColor rgb="FFCFE2F3"/>
      </patternFill>
    </fill>
    <fill>
      <patternFill patternType="solid">
        <fgColor rgb="FF6FA8DC"/>
        <bgColor rgb="FF6FA8DC"/>
      </patternFill>
    </fill>
    <fill>
      <patternFill patternType="solid">
        <fgColor rgb="FFF9CB9C"/>
        <bgColor rgb="FFF9CB9C"/>
      </patternFill>
    </fill>
    <fill>
      <patternFill patternType="solid">
        <fgColor rgb="FFB6D7A8"/>
        <bgColor rgb="FFB6D7A8"/>
      </patternFill>
    </fill>
    <fill>
      <patternFill patternType="solid">
        <fgColor rgb="FFC9DAF8"/>
        <bgColor rgb="FFC9DAF8"/>
      </patternFill>
    </fill>
    <fill>
      <patternFill patternType="solid">
        <fgColor rgb="FFFFE599"/>
        <bgColor rgb="FFFFE599"/>
      </patternFill>
    </fill>
    <fill>
      <patternFill patternType="solid">
        <fgColor rgb="FFF6B26B"/>
        <bgColor rgb="FFF6B26B"/>
      </patternFill>
    </fill>
    <fill>
      <patternFill patternType="solid">
        <fgColor rgb="FFFFD966"/>
        <bgColor rgb="FFFFD966"/>
      </patternFill>
    </fill>
    <fill>
      <patternFill patternType="solid">
        <fgColor rgb="FFEAD1DC"/>
        <bgColor rgb="FFEAD1DC"/>
      </patternFill>
    </fill>
    <fill>
      <patternFill patternType="solid">
        <fgColor rgb="FF9FC5E8"/>
        <bgColor rgb="FF9FC5E8"/>
      </patternFill>
    </fill>
    <fill>
      <patternFill patternType="solid">
        <fgColor rgb="FFF0F1F2"/>
        <bgColor rgb="FFF0F1F2"/>
      </patternFill>
    </fill>
  </fills>
  <borders count="17">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bottom style="thin">
        <color rgb="FF000000"/>
      </bottom>
    </border>
    <border>
      <right style="thin">
        <color rgb="FF000000"/>
      </right>
      <bottom style="thin">
        <color rgb="FF000000"/>
      </bottom>
    </border>
    <border>
      <right style="medium">
        <color rgb="FF000000"/>
      </right>
    </border>
    <border>
      <left style="medium">
        <color rgb="FF000000"/>
      </left>
      <top style="medium">
        <color rgb="FF000000"/>
      </top>
    </border>
    <border>
      <right style="medium">
        <color rgb="FF000000"/>
      </right>
      <top style="medium">
        <color rgb="FF000000"/>
      </top>
    </border>
    <border>
      <left style="medium">
        <color rgb="FF000000"/>
      </left>
    </border>
    <border>
      <left style="medium">
        <color rgb="FF000000"/>
      </left>
      <bottom style="medium">
        <color rgb="FF000000"/>
      </bottom>
    </border>
    <border>
      <right style="medium">
        <color rgb="FF000000"/>
      </right>
      <bottom style="medium">
        <color rgb="FF000000"/>
      </bottom>
    </border>
    <border>
      <left style="thin">
        <color rgb="FFDDDEE1"/>
      </left>
      <top style="thin">
        <color rgb="FFDDDEE1"/>
      </top>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0" fillId="2" fontId="1" numFmtId="0" xfId="0" applyAlignment="1" applyFill="1" applyFont="1">
      <alignment horizontal="center"/>
    </xf>
    <xf borderId="1" fillId="3" fontId="2" numFmtId="0" xfId="0" applyBorder="1" applyFill="1" applyFont="1"/>
    <xf borderId="1" fillId="3" fontId="3" numFmtId="0" xfId="0" applyAlignment="1" applyBorder="1" applyFont="1">
      <alignment vertical="top"/>
    </xf>
    <xf borderId="2" fillId="3" fontId="4" numFmtId="0" xfId="0" applyAlignment="1" applyBorder="1" applyFont="1">
      <alignment vertical="top"/>
    </xf>
    <xf borderId="3" fillId="3" fontId="4" numFmtId="0" xfId="0" applyAlignment="1" applyBorder="1" applyFont="1">
      <alignment vertical="top"/>
    </xf>
    <xf borderId="0" fillId="4" fontId="5" numFmtId="0" xfId="0" applyAlignment="1" applyFill="1" applyFont="1">
      <alignment shrinkToFit="0" wrapText="1"/>
    </xf>
    <xf borderId="0" fillId="0" fontId="5" numFmtId="0" xfId="0" applyFont="1"/>
    <xf borderId="4" fillId="0" fontId="5" numFmtId="0" xfId="0" applyAlignment="1" applyBorder="1" applyFont="1">
      <alignment vertical="bottom"/>
    </xf>
    <xf borderId="4" fillId="3" fontId="6" numFmtId="0" xfId="0" applyAlignment="1" applyBorder="1" applyFont="1">
      <alignment vertical="bottom"/>
    </xf>
    <xf borderId="4" fillId="3" fontId="5" numFmtId="0" xfId="0" applyAlignment="1" applyBorder="1" applyFont="1">
      <alignment vertical="bottom"/>
    </xf>
    <xf borderId="0" fillId="0" fontId="5" numFmtId="0" xfId="0" applyAlignment="1" applyFont="1">
      <alignment vertical="bottom"/>
    </xf>
    <xf borderId="4" fillId="0" fontId="5" numFmtId="0" xfId="0" applyAlignment="1" applyBorder="1" applyFont="1">
      <alignment horizontal="right" vertical="bottom"/>
    </xf>
    <xf borderId="5" fillId="0" fontId="5" numFmtId="0" xfId="0" applyAlignment="1" applyBorder="1" applyFont="1">
      <alignment vertical="bottom"/>
    </xf>
    <xf borderId="6" fillId="0" fontId="7" numFmtId="0" xfId="0" applyBorder="1" applyFont="1"/>
    <xf borderId="4" fillId="0" fontId="5" numFmtId="0" xfId="0" applyBorder="1" applyFont="1"/>
    <xf borderId="4" fillId="3" fontId="6" numFmtId="0" xfId="0" applyBorder="1" applyFont="1"/>
    <xf borderId="5" fillId="0" fontId="5" numFmtId="0" xfId="0" applyBorder="1" applyFont="1"/>
    <xf borderId="5" fillId="3" fontId="6" numFmtId="0" xfId="0" applyBorder="1" applyFont="1"/>
    <xf borderId="7" fillId="0" fontId="7" numFmtId="0" xfId="0" applyBorder="1" applyFont="1"/>
    <xf borderId="5" fillId="0" fontId="5" numFmtId="0" xfId="0" applyAlignment="1" applyBorder="1" applyFont="1">
      <alignment shrinkToFit="0" wrapText="1"/>
    </xf>
    <xf borderId="5" fillId="3" fontId="5" numFmtId="0" xfId="0" applyBorder="1" applyFont="1"/>
    <xf borderId="4" fillId="0" fontId="8" numFmtId="0" xfId="0" applyAlignment="1" applyBorder="1" applyFont="1">
      <alignment horizontal="left" shrinkToFit="0" wrapText="1"/>
    </xf>
    <xf borderId="4" fillId="0" fontId="9" numFmtId="0" xfId="0" applyAlignment="1" applyBorder="1" applyFont="1">
      <alignment horizontal="left" shrinkToFit="0" wrapText="1"/>
    </xf>
    <xf borderId="0" fillId="0" fontId="8" numFmtId="0" xfId="0" applyFont="1"/>
    <xf borderId="4" fillId="5" fontId="10" numFmtId="0" xfId="0" applyAlignment="1" applyBorder="1" applyFill="1" applyFont="1">
      <alignment shrinkToFit="0" wrapText="1"/>
    </xf>
    <xf borderId="0" fillId="0" fontId="11" numFmtId="0" xfId="0" applyFont="1"/>
    <xf borderId="5" fillId="6" fontId="11" numFmtId="0" xfId="0" applyAlignment="1" applyBorder="1" applyFill="1" applyFont="1">
      <alignment shrinkToFit="0" wrapText="1"/>
    </xf>
    <xf borderId="4" fillId="7" fontId="12" numFmtId="0" xfId="0" applyAlignment="1" applyBorder="1" applyFill="1" applyFont="1">
      <alignment shrinkToFit="0" wrapText="1"/>
    </xf>
    <xf borderId="4" fillId="0" fontId="12" numFmtId="0" xfId="0" applyAlignment="1" applyBorder="1" applyFont="1">
      <alignment shrinkToFit="0" wrapText="1"/>
    </xf>
    <xf borderId="4" fillId="0" fontId="11" numFmtId="0" xfId="0" applyBorder="1" applyFont="1"/>
    <xf borderId="5" fillId="0" fontId="12" numFmtId="0" xfId="0" applyAlignment="1" applyBorder="1" applyFont="1">
      <alignment shrinkToFit="0" wrapText="1"/>
    </xf>
    <xf borderId="5" fillId="0" fontId="11" numFmtId="0" xfId="0" applyBorder="1" applyFont="1"/>
    <xf borderId="5" fillId="0" fontId="12" numFmtId="0" xfId="0" applyAlignment="1" applyBorder="1" applyFont="1">
      <alignment shrinkToFit="0" vertical="top" wrapText="1"/>
    </xf>
    <xf borderId="4" fillId="7" fontId="11" numFmtId="0" xfId="0" applyBorder="1" applyFont="1"/>
    <xf borderId="4" fillId="0" fontId="12" numFmtId="0" xfId="0" applyAlignment="1" applyBorder="1" applyFont="1">
      <alignment shrinkToFit="0" vertical="top" wrapText="1"/>
    </xf>
    <xf borderId="4" fillId="0" fontId="11" numFmtId="0" xfId="0" applyAlignment="1" applyBorder="1" applyFont="1">
      <alignment shrinkToFit="0" wrapText="1"/>
    </xf>
    <xf borderId="5" fillId="0" fontId="11" numFmtId="0" xfId="0" applyAlignment="1" applyBorder="1" applyFont="1">
      <alignment shrinkToFit="0" wrapText="1"/>
    </xf>
    <xf borderId="5" fillId="6" fontId="12" numFmtId="0" xfId="0" applyAlignment="1" applyBorder="1" applyFont="1">
      <alignment shrinkToFit="0" wrapText="1"/>
    </xf>
    <xf borderId="4" fillId="8" fontId="11" numFmtId="0" xfId="0" applyAlignment="1" applyBorder="1" applyFill="1" applyFont="1">
      <alignment horizontal="left"/>
    </xf>
    <xf borderId="5" fillId="9" fontId="12" numFmtId="0" xfId="0" applyAlignment="1" applyBorder="1" applyFill="1" applyFont="1">
      <alignment shrinkToFit="0" wrapText="1"/>
    </xf>
    <xf borderId="8" fillId="0" fontId="12" numFmtId="0" xfId="0" applyAlignment="1" applyBorder="1" applyFont="1">
      <alignment shrinkToFit="0" wrapText="1"/>
    </xf>
    <xf borderId="9" fillId="0" fontId="7" numFmtId="0" xfId="0" applyBorder="1" applyFont="1"/>
    <xf borderId="0" fillId="0" fontId="11" numFmtId="0" xfId="0" applyAlignment="1" applyFont="1">
      <alignment shrinkToFit="0" wrapText="1"/>
    </xf>
    <xf borderId="0" fillId="10" fontId="11" numFmtId="0" xfId="0" applyFill="1" applyFont="1"/>
    <xf borderId="0" fillId="10" fontId="5" numFmtId="0" xfId="0" applyFont="1"/>
    <xf borderId="5" fillId="6" fontId="13" numFmtId="0" xfId="0" applyAlignment="1" applyBorder="1" applyFont="1">
      <alignment shrinkToFit="0" wrapText="1"/>
    </xf>
    <xf borderId="0" fillId="10" fontId="5" numFmtId="0" xfId="0" applyAlignment="1" applyFont="1">
      <alignment vertical="bottom"/>
    </xf>
    <xf borderId="4" fillId="0" fontId="14" numFmtId="0" xfId="0" applyAlignment="1" applyBorder="1" applyFont="1">
      <alignment shrinkToFit="0" vertical="bottom" wrapText="0"/>
    </xf>
    <xf borderId="4" fillId="0" fontId="14" numFmtId="0" xfId="0" applyBorder="1" applyFont="1"/>
    <xf borderId="0" fillId="4" fontId="5" numFmtId="0" xfId="0" applyAlignment="1" applyFont="1">
      <alignment vertical="bottom"/>
    </xf>
    <xf borderId="0" fillId="4" fontId="5" numFmtId="0" xfId="0" applyAlignment="1" applyFont="1">
      <alignment horizontal="right" vertical="bottom"/>
    </xf>
    <xf borderId="10" fillId="10" fontId="5" numFmtId="0" xfId="0" applyAlignment="1" applyBorder="1" applyFont="1">
      <alignment shrinkToFit="0" vertical="bottom" wrapText="0"/>
    </xf>
    <xf borderId="4" fillId="10" fontId="12" numFmtId="0" xfId="0" applyAlignment="1" applyBorder="1" applyFont="1">
      <alignment shrinkToFit="0" wrapText="1"/>
    </xf>
    <xf borderId="0" fillId="11" fontId="5" numFmtId="0" xfId="0" applyAlignment="1" applyFill="1" applyFont="1">
      <alignment vertical="bottom"/>
    </xf>
    <xf borderId="4" fillId="0" fontId="15" numFmtId="0" xfId="0" applyAlignment="1" applyBorder="1" applyFont="1">
      <alignment shrinkToFit="0" vertical="bottom" wrapText="0"/>
    </xf>
    <xf borderId="5" fillId="3" fontId="11" numFmtId="0" xfId="0" applyBorder="1" applyFont="1"/>
    <xf borderId="0" fillId="3" fontId="11" numFmtId="0" xfId="0" applyFont="1"/>
    <xf borderId="0" fillId="3" fontId="5" numFmtId="0" xfId="0" applyFont="1"/>
    <xf borderId="0" fillId="3" fontId="5" numFmtId="0" xfId="0" applyAlignment="1" applyFont="1">
      <alignment vertical="bottom"/>
    </xf>
    <xf borderId="4" fillId="12" fontId="11" numFmtId="0" xfId="0" applyBorder="1" applyFill="1" applyFont="1"/>
    <xf borderId="4" fillId="12" fontId="12" numFmtId="0" xfId="0" applyAlignment="1" applyBorder="1" applyFont="1">
      <alignment shrinkToFit="0" wrapText="1"/>
    </xf>
    <xf borderId="0" fillId="12" fontId="5" numFmtId="0" xfId="0" applyAlignment="1" applyFont="1">
      <alignment horizontal="right" vertical="bottom"/>
    </xf>
    <xf borderId="0" fillId="13" fontId="5" numFmtId="164" xfId="0" applyAlignment="1" applyFill="1" applyFont="1" applyNumberFormat="1">
      <alignment vertical="bottom"/>
    </xf>
    <xf borderId="0" fillId="13" fontId="5" numFmtId="0" xfId="0" applyAlignment="1" applyFont="1">
      <alignment vertical="bottom"/>
    </xf>
    <xf borderId="0" fillId="13" fontId="5" numFmtId="0" xfId="0" applyAlignment="1" applyFont="1">
      <alignment horizontal="right" vertical="bottom"/>
    </xf>
    <xf borderId="0" fillId="14" fontId="11" numFmtId="0" xfId="0" applyFill="1" applyFont="1"/>
    <xf borderId="4" fillId="10" fontId="11" numFmtId="0" xfId="0" applyBorder="1" applyFont="1"/>
    <xf borderId="0" fillId="4" fontId="11" numFmtId="0" xfId="0" applyFont="1"/>
    <xf borderId="0" fillId="0" fontId="11" numFmtId="0" xfId="0" applyAlignment="1" applyFont="1">
      <alignment shrinkToFit="0" wrapText="0"/>
    </xf>
    <xf borderId="11" fillId="10" fontId="16" numFmtId="0" xfId="0" applyAlignment="1" applyBorder="1" applyFont="1">
      <alignment shrinkToFit="0" vertical="bottom" wrapText="1"/>
    </xf>
    <xf borderId="12" fillId="10" fontId="17" numFmtId="0" xfId="0" applyAlignment="1" applyBorder="1" applyFont="1">
      <alignment vertical="bottom"/>
    </xf>
    <xf borderId="13" fillId="0" fontId="18" numFmtId="0" xfId="0" applyAlignment="1" applyBorder="1" applyFont="1">
      <alignment shrinkToFit="0" vertical="bottom" wrapText="1"/>
    </xf>
    <xf borderId="10" fillId="0" fontId="19" numFmtId="0" xfId="0" applyAlignment="1" applyBorder="1" applyFont="1">
      <alignment vertical="bottom"/>
    </xf>
    <xf borderId="14" fillId="0" fontId="18" numFmtId="0" xfId="0" applyAlignment="1" applyBorder="1" applyFont="1">
      <alignment shrinkToFit="0" vertical="bottom" wrapText="1"/>
    </xf>
    <xf borderId="15" fillId="15" fontId="5" numFmtId="0" xfId="0" applyAlignment="1" applyBorder="1" applyFill="1" applyFont="1">
      <alignment vertical="bottom"/>
    </xf>
    <xf borderId="0" fillId="15" fontId="5" numFmtId="0" xfId="0" applyAlignment="1" applyFont="1">
      <alignment vertical="bottom"/>
    </xf>
    <xf borderId="0" fillId="15" fontId="5" numFmtId="0" xfId="0" applyAlignment="1" applyFont="1">
      <alignment horizontal="right" vertical="bottom"/>
    </xf>
    <xf borderId="11" fillId="16" fontId="17" numFmtId="0" xfId="0" applyAlignment="1" applyBorder="1" applyFill="1" applyFont="1">
      <alignment shrinkToFit="0" vertical="bottom" wrapText="1"/>
    </xf>
    <xf borderId="12" fillId="16" fontId="5" numFmtId="0" xfId="0" applyAlignment="1" applyBorder="1" applyFont="1">
      <alignment vertical="bottom"/>
    </xf>
    <xf borderId="13" fillId="0" fontId="19" numFmtId="0" xfId="0" applyAlignment="1" applyBorder="1" applyFont="1">
      <alignment shrinkToFit="0" vertical="bottom" wrapText="1"/>
    </xf>
    <xf borderId="10" fillId="11" fontId="5" numFmtId="0" xfId="0" applyAlignment="1" applyBorder="1" applyFont="1">
      <alignment vertical="bottom"/>
    </xf>
    <xf borderId="10" fillId="15" fontId="5" numFmtId="0" xfId="0" applyAlignment="1" applyBorder="1" applyFont="1">
      <alignment vertical="bottom"/>
    </xf>
    <xf borderId="10" fillId="0" fontId="5" numFmtId="0" xfId="0" applyAlignment="1" applyBorder="1" applyFont="1">
      <alignment vertical="bottom"/>
    </xf>
    <xf borderId="0" fillId="12" fontId="5" numFmtId="0" xfId="0" applyAlignment="1" applyFont="1">
      <alignment vertical="bottom"/>
    </xf>
    <xf borderId="15" fillId="0" fontId="19" numFmtId="0" xfId="0" applyAlignment="1" applyBorder="1" applyFont="1">
      <alignment vertical="bottom"/>
    </xf>
    <xf borderId="11" fillId="12" fontId="17" numFmtId="0" xfId="0" applyAlignment="1" applyBorder="1" applyFont="1">
      <alignment shrinkToFit="0" vertical="bottom" wrapText="1"/>
    </xf>
    <xf borderId="12" fillId="12" fontId="5" numFmtId="0" xfId="0" applyAlignment="1" applyBorder="1" applyFont="1">
      <alignment vertical="bottom"/>
    </xf>
    <xf borderId="14" fillId="0" fontId="19" numFmtId="0" xfId="0" applyAlignment="1" applyBorder="1" applyFont="1">
      <alignment shrinkToFit="0" vertical="bottom" wrapText="1"/>
    </xf>
    <xf borderId="10" fillId="0" fontId="18" numFmtId="0" xfId="0" applyAlignment="1" applyBorder="1" applyFont="1">
      <alignment vertical="bottom"/>
    </xf>
    <xf borderId="0" fillId="17" fontId="5" numFmtId="0" xfId="0" applyAlignment="1" applyFill="1" applyFont="1">
      <alignment vertical="bottom"/>
    </xf>
    <xf borderId="0" fillId="17" fontId="5" numFmtId="0" xfId="0" applyAlignment="1" applyFont="1">
      <alignment horizontal="right" vertical="bottom"/>
    </xf>
    <xf borderId="0" fillId="18" fontId="5" numFmtId="0" xfId="0" applyAlignment="1" applyFill="1" applyFont="1">
      <alignment vertical="bottom"/>
    </xf>
    <xf borderId="0" fillId="19" fontId="5" numFmtId="0" xfId="0" applyAlignment="1" applyFill="1" applyFont="1">
      <alignment vertical="bottom"/>
    </xf>
    <xf borderId="0" fillId="19" fontId="5" numFmtId="0" xfId="0" applyAlignment="1" applyFont="1">
      <alignment horizontal="right" vertical="bottom"/>
    </xf>
    <xf borderId="15" fillId="0" fontId="18" numFmtId="0" xfId="0" applyAlignment="1" applyBorder="1" applyFont="1">
      <alignment vertical="bottom"/>
    </xf>
    <xf borderId="0" fillId="0" fontId="5" numFmtId="0" xfId="0" applyAlignment="1" applyFont="1">
      <alignment horizontal="right" vertical="bottom"/>
    </xf>
    <xf borderId="15" fillId="0" fontId="5" numFmtId="164" xfId="0" applyAlignment="1" applyBorder="1" applyFont="1" applyNumberFormat="1">
      <alignment vertical="bottom"/>
    </xf>
    <xf borderId="14" fillId="8" fontId="18" numFmtId="0" xfId="0" applyAlignment="1" applyBorder="1" applyFont="1">
      <alignment shrinkToFit="0" vertical="bottom" wrapText="1"/>
    </xf>
    <xf borderId="0" fillId="20" fontId="5" numFmtId="0" xfId="0" applyAlignment="1" applyFill="1" applyFont="1">
      <alignment horizontal="center" vertical="bottom"/>
    </xf>
    <xf borderId="0" fillId="20" fontId="5" numFmtId="0" xfId="0" applyAlignment="1" applyFont="1">
      <alignment vertical="bottom"/>
    </xf>
    <xf borderId="0" fillId="20" fontId="5" numFmtId="0" xfId="0" applyAlignment="1" applyFont="1">
      <alignment horizontal="right" vertical="bottom"/>
    </xf>
    <xf borderId="11" fillId="12" fontId="19" numFmtId="0" xfId="0" applyAlignment="1" applyBorder="1" applyFont="1">
      <alignment shrinkToFit="0" vertical="bottom" wrapText="1"/>
    </xf>
    <xf borderId="0" fillId="0" fontId="19" numFmtId="0" xfId="0" applyAlignment="1" applyFont="1">
      <alignment shrinkToFit="0" vertical="bottom" wrapText="1"/>
    </xf>
    <xf borderId="0" fillId="0" fontId="5" numFmtId="0" xfId="0" applyAlignment="1" applyFont="1">
      <alignment shrinkToFit="0" wrapText="1"/>
    </xf>
    <xf borderId="5" fillId="4" fontId="5" numFmtId="0" xfId="0" applyAlignment="1" applyBorder="1" applyFont="1">
      <alignment shrinkToFit="0" wrapText="1"/>
    </xf>
    <xf borderId="0" fillId="10" fontId="5" numFmtId="0" xfId="0" applyAlignment="1" applyFont="1">
      <alignment shrinkToFit="0" vertical="bottom" wrapText="1"/>
    </xf>
    <xf borderId="4" fillId="4" fontId="5" numFmtId="0" xfId="0" applyAlignment="1" applyBorder="1" applyFont="1">
      <alignment shrinkToFit="0" wrapText="1"/>
    </xf>
    <xf borderId="4" fillId="0" fontId="5" numFmtId="0" xfId="0" applyAlignment="1" applyBorder="1" applyFont="1">
      <alignment shrinkToFit="0" wrapText="1"/>
    </xf>
    <xf borderId="0" fillId="0" fontId="5" numFmtId="0" xfId="0" applyAlignment="1" applyFont="1">
      <alignment shrinkToFit="0" vertical="bottom" wrapText="1"/>
    </xf>
    <xf borderId="0" fillId="14" fontId="5" numFmtId="0" xfId="0" applyAlignment="1" applyFont="1">
      <alignment horizontal="right" shrinkToFit="0" vertical="bottom" wrapText="1"/>
    </xf>
    <xf borderId="0" fillId="3" fontId="5" numFmtId="0" xfId="0" applyAlignment="1" applyFont="1">
      <alignment shrinkToFit="0" vertical="bottom" wrapText="1"/>
    </xf>
    <xf borderId="0" fillId="3" fontId="5" numFmtId="0" xfId="0" applyAlignment="1" applyFont="1">
      <alignment horizontal="right" shrinkToFit="0" vertical="bottom" wrapText="1"/>
    </xf>
    <xf borderId="0" fillId="10" fontId="5" numFmtId="0" xfId="0" applyAlignment="1" applyFont="1">
      <alignment shrinkToFit="0" wrapText="1"/>
    </xf>
    <xf borderId="0" fillId="4" fontId="11" numFmtId="0" xfId="0" applyAlignment="1" applyFont="1">
      <alignment shrinkToFit="0" wrapText="1"/>
    </xf>
    <xf borderId="5" fillId="0" fontId="11" numFmtId="0" xfId="0" applyAlignment="1" applyBorder="1" applyFont="1">
      <alignment shrinkToFit="0" vertical="top" wrapText="1"/>
    </xf>
    <xf borderId="0" fillId="14" fontId="11" numFmtId="0" xfId="0" applyAlignment="1" applyFont="1">
      <alignment shrinkToFit="0" wrapText="1"/>
    </xf>
    <xf borderId="4" fillId="10" fontId="20" numFmtId="0" xfId="0" applyAlignment="1" applyBorder="1" applyFont="1">
      <alignment horizontal="center" shrinkToFit="0" vertical="top" wrapText="1"/>
    </xf>
    <xf borderId="4" fillId="10" fontId="20" numFmtId="0" xfId="0" applyAlignment="1" applyBorder="1" applyFont="1">
      <alignment horizontal="center" vertical="top"/>
    </xf>
    <xf borderId="0" fillId="19" fontId="11" numFmtId="0" xfId="0" applyFont="1"/>
    <xf borderId="0" fillId="12" fontId="5" numFmtId="0" xfId="0" applyFont="1"/>
    <xf borderId="4" fillId="13" fontId="5" numFmtId="164" xfId="0" applyBorder="1" applyFont="1" applyNumberFormat="1"/>
    <xf borderId="4" fillId="13" fontId="5" numFmtId="0" xfId="0" applyBorder="1" applyFont="1"/>
    <xf borderId="0" fillId="0" fontId="6" numFmtId="0" xfId="0" applyFont="1"/>
    <xf borderId="0" fillId="0" fontId="6" numFmtId="0" xfId="0" applyAlignment="1" applyFont="1">
      <alignment vertical="bottom"/>
    </xf>
    <xf borderId="0" fillId="0" fontId="5" numFmtId="0" xfId="0" applyAlignment="1" applyFont="1">
      <alignment horizontal="center" vertical="bottom"/>
    </xf>
    <xf borderId="0" fillId="21" fontId="5" numFmtId="0" xfId="0" applyAlignment="1" applyFill="1" applyFont="1">
      <alignment vertical="bottom"/>
    </xf>
    <xf borderId="16" fillId="22" fontId="21" numFmtId="0" xfId="0" applyAlignment="1" applyBorder="1" applyFill="1" applyFont="1">
      <alignment horizontal="left" vertical="top"/>
    </xf>
    <xf borderId="16" fillId="8" fontId="21" numFmtId="0" xfId="0" applyAlignment="1" applyBorder="1" applyFont="1">
      <alignment horizontal="left" vertical="top"/>
    </xf>
    <xf borderId="16" fillId="8" fontId="22" numFmtId="0" xfId="0" applyAlignment="1" applyBorder="1" applyFont="1">
      <alignment horizontal="left" vertical="top"/>
    </xf>
  </cellXfs>
  <cellStyles count="1">
    <cellStyle xfId="0" name="Normal" builtinId="0"/>
  </cellStyles>
  <dxfs count="2">
    <dxf>
      <font/>
      <fill>
        <patternFill patternType="solid">
          <fgColor rgb="FF999999"/>
          <bgColor rgb="FF999999"/>
        </patternFill>
      </fill>
      <border/>
    </dxf>
    <dxf>
      <font/>
      <fill>
        <patternFill patternType="solid">
          <fgColor rgb="FFB7B7B7"/>
          <bgColor rgb="FFB7B7B7"/>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5"/>
    <col customWidth="1" min="2" max="2" width="88.63"/>
    <col customWidth="1" min="3" max="3" width="3.75"/>
  </cols>
  <sheetData>
    <row r="1" ht="15.75" customHeight="1">
      <c r="B1" s="1" t="s">
        <v>0</v>
      </c>
    </row>
    <row r="2" ht="15.75" customHeight="1">
      <c r="B2" s="2" t="s">
        <v>1</v>
      </c>
    </row>
    <row r="3" ht="15.75" customHeight="1">
      <c r="B3" s="3" t="s">
        <v>2</v>
      </c>
    </row>
    <row r="4" ht="15.75" customHeight="1">
      <c r="B4" s="4" t="s">
        <v>3</v>
      </c>
    </row>
    <row r="5" ht="15.75" customHeight="1">
      <c r="B5" s="4" t="s">
        <v>4</v>
      </c>
    </row>
    <row r="6" ht="15.75" customHeight="1">
      <c r="B6" s="5" t="s">
        <v>5</v>
      </c>
    </row>
    <row r="7" ht="15.75" customHeight="1"/>
    <row r="8" ht="30.75" customHeight="1">
      <c r="B8" s="6" t="s">
        <v>6</v>
      </c>
    </row>
    <row r="9" ht="15.75" customHeight="1"/>
    <row r="10" ht="15.75" customHeight="1">
      <c r="B10" s="7" t="s">
        <v>7</v>
      </c>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13"/>
  </cols>
  <sheetData>
    <row r="1" ht="15.75" customHeight="1">
      <c r="A1" s="123" t="s">
        <v>333</v>
      </c>
      <c r="F1" s="11" t="s">
        <v>334</v>
      </c>
    </row>
    <row r="2" ht="15.75" customHeight="1">
      <c r="F2" s="76" t="s">
        <v>335</v>
      </c>
    </row>
    <row r="3" ht="15.75" customHeight="1">
      <c r="A3" s="124" t="s">
        <v>336</v>
      </c>
      <c r="B3" s="125" t="str">
        <f>iferror(sum('Security Questions'!G:G),"not completed")</f>
        <v>not completed</v>
      </c>
      <c r="C3" s="11"/>
      <c r="F3" s="50" t="s">
        <v>337</v>
      </c>
    </row>
    <row r="4" ht="15.75" customHeight="1">
      <c r="A4" s="11" t="s">
        <v>338</v>
      </c>
      <c r="B4" s="7">
        <f>countif('New SQ'!D:D,"blank")</f>
        <v>80</v>
      </c>
      <c r="C4" s="11"/>
      <c r="F4" s="90" t="s">
        <v>339</v>
      </c>
    </row>
    <row r="5" ht="15.75" customHeight="1">
      <c r="A5" s="11"/>
      <c r="B5" s="11"/>
      <c r="C5" s="11"/>
      <c r="F5" s="92" t="s">
        <v>340</v>
      </c>
    </row>
    <row r="6" ht="15.75" customHeight="1">
      <c r="A6" s="124" t="s">
        <v>341</v>
      </c>
      <c r="B6" s="125">
        <f>iferror(sum('New PQ'!G:G),"not completed")</f>
        <v>190</v>
      </c>
      <c r="F6" s="84" t="s">
        <v>342</v>
      </c>
    </row>
    <row r="7" ht="15.75" customHeight="1">
      <c r="A7" s="11" t="s">
        <v>338</v>
      </c>
      <c r="B7" s="11">
        <f>countif('New PQ'!F:F,"blank")</f>
        <v>23</v>
      </c>
      <c r="F7" s="126" t="s">
        <v>343</v>
      </c>
    </row>
    <row r="8" ht="15.75" customHeight="1">
      <c r="F8" s="54" t="s">
        <v>344</v>
      </c>
    </row>
    <row r="9" ht="15.75" customHeight="1">
      <c r="A9" s="123" t="s">
        <v>345</v>
      </c>
      <c r="B9" s="11">
        <f>sum('New PSQ-Light'!F:F)</f>
        <v>164</v>
      </c>
      <c r="F9" s="100" t="s">
        <v>346</v>
      </c>
    </row>
    <row r="10" ht="15.75" customHeight="1">
      <c r="A10" s="11" t="s">
        <v>347</v>
      </c>
      <c r="B10" s="11">
        <f>countif('New PSQ-Light'!E:E,"blank")</f>
        <v>9</v>
      </c>
    </row>
    <row r="11" ht="15.75" customHeight="1">
      <c r="A11" s="11"/>
      <c r="B11" s="11"/>
    </row>
    <row r="12" ht="15.75" customHeight="1">
      <c r="A12" s="124" t="s">
        <v>348</v>
      </c>
      <c r="B12" s="11">
        <f>sum('Annual PQ Lite'!F:F)</f>
        <v>70</v>
      </c>
    </row>
    <row r="13" ht="15.75" customHeight="1">
      <c r="A13" s="124"/>
      <c r="B13" s="11"/>
    </row>
    <row r="14" ht="15.75" customHeight="1">
      <c r="A14" s="124" t="s">
        <v>349</v>
      </c>
      <c r="B14" s="11">
        <f>sum('Annual SQ Lite'!F:F)</f>
        <v>50</v>
      </c>
    </row>
    <row r="15" ht="15.75" customHeight="1">
      <c r="A15" s="11"/>
      <c r="B15" s="11"/>
    </row>
    <row r="16" ht="15.75" customHeight="1">
      <c r="A16" s="11"/>
      <c r="B16" s="11"/>
    </row>
    <row r="17" ht="15.75" customHeight="1">
      <c r="A17" s="124" t="s">
        <v>350</v>
      </c>
      <c r="B17" s="11"/>
      <c r="C17" s="11"/>
      <c r="E17" s="7" t="s">
        <v>345</v>
      </c>
    </row>
    <row r="18" ht="15.75" customHeight="1">
      <c r="A18" s="127" t="s">
        <v>351</v>
      </c>
      <c r="B18" s="127" t="s">
        <v>352</v>
      </c>
      <c r="C18" s="11"/>
      <c r="E18" s="127" t="s">
        <v>351</v>
      </c>
      <c r="F18" s="127" t="s">
        <v>352</v>
      </c>
    </row>
    <row r="19" ht="15.75" customHeight="1">
      <c r="A19" s="128" t="s">
        <v>353</v>
      </c>
      <c r="B19" s="128" t="s">
        <v>354</v>
      </c>
      <c r="C19" s="11"/>
      <c r="E19" s="128" t="s">
        <v>353</v>
      </c>
      <c r="F19" s="128" t="s">
        <v>354</v>
      </c>
    </row>
    <row r="20" ht="15.75" customHeight="1">
      <c r="A20" s="128" t="s">
        <v>355</v>
      </c>
      <c r="B20" s="128" t="s">
        <v>356</v>
      </c>
      <c r="C20" s="11"/>
      <c r="E20" s="129" t="s">
        <v>357</v>
      </c>
      <c r="F20" s="128" t="s">
        <v>358</v>
      </c>
    </row>
    <row r="21" ht="15.75" customHeight="1">
      <c r="A21" s="128" t="s">
        <v>359</v>
      </c>
      <c r="B21" s="128" t="s">
        <v>358</v>
      </c>
      <c r="E21" s="128" t="s">
        <v>360</v>
      </c>
      <c r="F21" s="128" t="s">
        <v>361</v>
      </c>
    </row>
    <row r="22" ht="15.75" customHeight="1">
      <c r="A22" s="128" t="s">
        <v>360</v>
      </c>
      <c r="B22" s="128" t="s">
        <v>361</v>
      </c>
    </row>
    <row r="23" ht="15.75" customHeight="1"/>
    <row r="24" ht="15.75" customHeight="1"/>
    <row r="25" ht="15.75" customHeight="1">
      <c r="A25" s="123" t="s">
        <v>362</v>
      </c>
      <c r="E25" s="7" t="s">
        <v>363</v>
      </c>
    </row>
    <row r="26" ht="15.75" customHeight="1">
      <c r="A26" s="127" t="s">
        <v>351</v>
      </c>
      <c r="B26" s="127" t="s">
        <v>352</v>
      </c>
      <c r="E26" s="127" t="s">
        <v>351</v>
      </c>
      <c r="F26" s="127" t="s">
        <v>352</v>
      </c>
    </row>
    <row r="27" ht="15.75" customHeight="1">
      <c r="A27" s="128" t="s">
        <v>353</v>
      </c>
      <c r="B27" s="128" t="s">
        <v>354</v>
      </c>
      <c r="E27" s="129" t="s">
        <v>364</v>
      </c>
      <c r="F27" s="128" t="s">
        <v>354</v>
      </c>
    </row>
    <row r="28" ht="15.75" customHeight="1">
      <c r="A28" s="129" t="s">
        <v>365</v>
      </c>
      <c r="B28" s="128" t="s">
        <v>356</v>
      </c>
      <c r="E28" s="129" t="s">
        <v>366</v>
      </c>
      <c r="F28" s="128" t="s">
        <v>358</v>
      </c>
    </row>
    <row r="29" ht="15.75" customHeight="1">
      <c r="A29" s="129" t="s">
        <v>367</v>
      </c>
      <c r="B29" s="128" t="s">
        <v>358</v>
      </c>
      <c r="E29" s="128" t="s">
        <v>360</v>
      </c>
      <c r="F29" s="128" t="s">
        <v>361</v>
      </c>
    </row>
    <row r="30" ht="15.75" customHeight="1">
      <c r="A30" s="128" t="s">
        <v>360</v>
      </c>
      <c r="B30" s="128" t="s">
        <v>361</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63"/>
    <col customWidth="1" min="3" max="3" width="47.63"/>
  </cols>
  <sheetData>
    <row r="1" ht="15.75" customHeight="1">
      <c r="A1" s="8" t="s">
        <v>8</v>
      </c>
      <c r="B1" s="9" t="s">
        <v>9</v>
      </c>
      <c r="C1" s="10"/>
      <c r="D1" s="9" t="s">
        <v>10</v>
      </c>
      <c r="E1" s="9" t="s">
        <v>11</v>
      </c>
      <c r="F1" s="11"/>
      <c r="G1" s="11"/>
      <c r="H1" s="11"/>
      <c r="I1" s="11"/>
      <c r="J1" s="11"/>
      <c r="K1" s="11"/>
      <c r="L1" s="11"/>
      <c r="M1" s="11"/>
      <c r="N1" s="11"/>
      <c r="O1" s="11"/>
      <c r="P1" s="11"/>
      <c r="Q1" s="11"/>
      <c r="R1" s="11"/>
      <c r="S1" s="11"/>
      <c r="T1" s="11"/>
      <c r="U1" s="11"/>
      <c r="V1" s="11"/>
      <c r="W1" s="11"/>
      <c r="X1" s="11"/>
      <c r="Y1" s="11"/>
    </row>
    <row r="2" ht="15.75" customHeight="1">
      <c r="A2" s="12">
        <v>1.0</v>
      </c>
      <c r="B2" s="8" t="s">
        <v>12</v>
      </c>
      <c r="C2" s="8"/>
      <c r="D2" s="8"/>
      <c r="E2" s="8"/>
      <c r="F2" s="11"/>
      <c r="G2" s="11"/>
      <c r="H2" s="11"/>
      <c r="I2" s="11"/>
      <c r="J2" s="11"/>
      <c r="K2" s="11"/>
      <c r="L2" s="11"/>
      <c r="M2" s="11"/>
      <c r="N2" s="11"/>
      <c r="O2" s="11"/>
      <c r="P2" s="11"/>
      <c r="Q2" s="11"/>
      <c r="R2" s="11"/>
      <c r="S2" s="11"/>
      <c r="T2" s="11"/>
      <c r="U2" s="11"/>
      <c r="V2" s="11"/>
      <c r="W2" s="11"/>
      <c r="X2" s="11"/>
      <c r="Y2" s="11"/>
    </row>
    <row r="3" ht="15.75" customHeight="1">
      <c r="A3" s="12">
        <v>2.0</v>
      </c>
      <c r="B3" s="13" t="s">
        <v>13</v>
      </c>
      <c r="C3" s="14"/>
      <c r="D3" s="8"/>
      <c r="E3" s="8"/>
      <c r="F3" s="11"/>
      <c r="G3" s="11"/>
      <c r="H3" s="11"/>
      <c r="I3" s="11"/>
      <c r="J3" s="11"/>
      <c r="K3" s="11"/>
      <c r="L3" s="11"/>
      <c r="M3" s="11"/>
      <c r="N3" s="11"/>
      <c r="O3" s="11"/>
      <c r="P3" s="11"/>
      <c r="Q3" s="11"/>
      <c r="R3" s="11"/>
      <c r="S3" s="11"/>
      <c r="T3" s="11"/>
      <c r="U3" s="11"/>
      <c r="V3" s="11"/>
      <c r="W3" s="11"/>
      <c r="X3" s="11"/>
      <c r="Y3" s="11"/>
    </row>
    <row r="4" ht="15.75" customHeight="1">
      <c r="A4" s="12">
        <v>3.0</v>
      </c>
      <c r="B4" s="13" t="s">
        <v>14</v>
      </c>
      <c r="C4" s="14"/>
      <c r="D4" s="8"/>
      <c r="E4" s="8"/>
      <c r="F4" s="11"/>
      <c r="G4" s="11"/>
      <c r="H4" s="11"/>
      <c r="I4" s="11"/>
      <c r="J4" s="11"/>
      <c r="K4" s="11"/>
      <c r="L4" s="11"/>
      <c r="M4" s="11"/>
      <c r="N4" s="11"/>
      <c r="O4" s="11"/>
      <c r="P4" s="11"/>
      <c r="Q4" s="11"/>
      <c r="R4" s="11"/>
      <c r="S4" s="11"/>
      <c r="T4" s="11"/>
      <c r="U4" s="11"/>
      <c r="V4" s="11"/>
      <c r="W4" s="11"/>
      <c r="X4" s="11"/>
      <c r="Y4" s="11"/>
    </row>
    <row r="5" ht="15.75" customHeight="1">
      <c r="A5" s="12">
        <v>4.0</v>
      </c>
      <c r="B5" s="8" t="s">
        <v>15</v>
      </c>
      <c r="C5" s="8"/>
      <c r="D5" s="8"/>
      <c r="E5" s="8"/>
      <c r="F5" s="11"/>
      <c r="G5" s="11"/>
      <c r="H5" s="11"/>
      <c r="I5" s="11"/>
      <c r="J5" s="11"/>
      <c r="K5" s="11"/>
      <c r="L5" s="11"/>
      <c r="M5" s="11"/>
      <c r="N5" s="11"/>
      <c r="O5" s="11"/>
      <c r="P5" s="11"/>
      <c r="Q5" s="11"/>
      <c r="R5" s="11"/>
      <c r="S5" s="11"/>
      <c r="T5" s="11"/>
      <c r="U5" s="11"/>
      <c r="V5" s="11"/>
      <c r="W5" s="11"/>
      <c r="X5" s="11"/>
      <c r="Y5" s="11"/>
    </row>
    <row r="6" ht="15.75" customHeight="1">
      <c r="A6" s="12">
        <v>5.0</v>
      </c>
      <c r="B6" s="13" t="s">
        <v>16</v>
      </c>
      <c r="C6" s="14"/>
      <c r="D6" s="8"/>
      <c r="E6" s="8"/>
      <c r="F6" s="11"/>
      <c r="G6" s="11"/>
      <c r="H6" s="11"/>
      <c r="I6" s="11"/>
      <c r="J6" s="11"/>
      <c r="K6" s="11"/>
      <c r="L6" s="11"/>
      <c r="M6" s="11"/>
      <c r="N6" s="11"/>
      <c r="O6" s="11"/>
      <c r="P6" s="11"/>
      <c r="Q6" s="11"/>
      <c r="R6" s="11"/>
      <c r="S6" s="11"/>
      <c r="T6" s="11"/>
      <c r="U6" s="11"/>
      <c r="V6" s="11"/>
      <c r="W6" s="11"/>
      <c r="X6" s="11"/>
      <c r="Y6" s="11"/>
    </row>
    <row r="7" ht="15.75" customHeight="1">
      <c r="A7" s="11"/>
      <c r="B7" s="11"/>
      <c r="C7" s="11"/>
      <c r="D7" s="11"/>
      <c r="E7" s="11"/>
      <c r="F7" s="11"/>
      <c r="G7" s="11"/>
      <c r="H7" s="11"/>
      <c r="I7" s="11"/>
      <c r="J7" s="11"/>
      <c r="K7" s="11"/>
      <c r="L7" s="11"/>
      <c r="M7" s="11"/>
      <c r="N7" s="11"/>
      <c r="O7" s="11"/>
      <c r="P7" s="11"/>
      <c r="Q7" s="11"/>
      <c r="R7" s="11"/>
      <c r="S7" s="11"/>
      <c r="T7" s="11"/>
      <c r="U7" s="11"/>
      <c r="V7" s="11"/>
      <c r="W7" s="11"/>
      <c r="X7" s="11"/>
      <c r="Y7" s="11"/>
    </row>
    <row r="8" ht="15.75" customHeight="1">
      <c r="A8" s="11"/>
      <c r="B8" s="11"/>
      <c r="C8" s="11"/>
      <c r="D8" s="11"/>
      <c r="E8" s="11"/>
      <c r="F8" s="11"/>
      <c r="G8" s="11"/>
      <c r="H8" s="11"/>
      <c r="I8" s="11"/>
      <c r="J8" s="11"/>
      <c r="K8" s="11"/>
      <c r="L8" s="11"/>
      <c r="M8" s="11"/>
      <c r="N8" s="11"/>
      <c r="O8" s="11"/>
      <c r="P8" s="11"/>
      <c r="Q8" s="11"/>
      <c r="R8" s="11"/>
      <c r="S8" s="11"/>
      <c r="T8" s="11"/>
      <c r="U8" s="11"/>
      <c r="V8" s="11"/>
      <c r="W8" s="11"/>
      <c r="X8" s="11"/>
      <c r="Y8" s="11"/>
    </row>
    <row r="9" ht="15.75" customHeight="1">
      <c r="A9" s="11"/>
      <c r="B9" s="11"/>
      <c r="C9" s="11"/>
      <c r="D9" s="11"/>
      <c r="E9" s="11"/>
      <c r="F9" s="11"/>
      <c r="G9" s="11"/>
      <c r="H9" s="11"/>
      <c r="I9" s="11"/>
      <c r="J9" s="11"/>
      <c r="K9" s="11"/>
      <c r="L9" s="11"/>
      <c r="M9" s="11"/>
      <c r="N9" s="11"/>
      <c r="O9" s="11"/>
      <c r="P9" s="11"/>
      <c r="Q9" s="11"/>
      <c r="R9" s="11"/>
      <c r="S9" s="11"/>
      <c r="T9" s="11"/>
      <c r="U9" s="11"/>
      <c r="V9" s="11"/>
      <c r="W9" s="11"/>
      <c r="X9" s="11"/>
      <c r="Y9" s="11"/>
    </row>
    <row r="10" ht="15.75"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row>
    <row r="11" ht="15.75"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row>
    <row r="12" ht="15.7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row>
    <row r="13" ht="15.7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row>
    <row r="14" ht="15.75"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row>
    <row r="15" ht="15.7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row>
    <row r="16" ht="15.75"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row>
    <row r="17" ht="15.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row>
    <row r="18" ht="15.7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row>
    <row r="19" ht="15.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row>
    <row r="20" ht="15.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row>
    <row r="21"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row>
    <row r="22"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row>
    <row r="23"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row>
    <row r="24" ht="1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row>
    <row r="25" ht="15.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row>
    <row r="26" ht="15.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row>
    <row r="27" ht="15.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row>
    <row r="28" ht="15.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row>
    <row r="29" ht="15.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row>
    <row r="30" ht="15.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row>
    <row r="31" ht="15.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row>
    <row r="32" ht="15.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row>
    <row r="33" ht="15.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row>
    <row r="34"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row>
    <row r="36"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row>
    <row r="38"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row>
    <row r="39"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row>
    <row r="40"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row>
    <row r="41"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row>
    <row r="42"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row>
    <row r="43"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row>
    <row r="44"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row>
    <row r="45"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row>
    <row r="46"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row>
    <row r="47"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row>
    <row r="48"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row>
    <row r="49"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row>
    <row r="50"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row>
    <row r="51"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row>
    <row r="52"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row>
    <row r="53"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row>
    <row r="54"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row>
    <row r="55"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row>
    <row r="5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row>
    <row r="57"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row>
    <row r="58"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row>
    <row r="59"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row>
    <row r="60"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row>
    <row r="61"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row>
    <row r="62"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row>
    <row r="63"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row>
    <row r="64"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row>
    <row r="65"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row>
    <row r="6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row>
    <row r="67"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row>
    <row r="68"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row>
    <row r="69"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row>
    <row r="70"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row>
    <row r="71"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row>
    <row r="72"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row>
    <row r="73"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row>
    <row r="74"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row>
    <row r="75"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row>
    <row r="7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row>
    <row r="77"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row>
    <row r="78"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row>
    <row r="79"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row>
    <row r="80"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row>
    <row r="81"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row>
    <row r="82"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row>
    <row r="83"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row>
    <row r="84"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row>
    <row r="85"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row>
    <row r="8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row>
    <row r="87"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row>
    <row r="88"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row>
    <row r="89"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row>
    <row r="90"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row>
    <row r="91"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row>
    <row r="92"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row>
    <row r="93"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row>
    <row r="94"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row>
    <row r="95"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row>
    <row r="9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row>
    <row r="97"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row>
    <row r="98"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row>
    <row r="99"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row>
    <row r="100"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row>
    <row r="10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row>
    <row r="102"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row>
    <row r="103"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row>
    <row r="104"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row>
    <row r="105"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row>
    <row r="10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row>
    <row r="107"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row>
    <row r="108"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row>
    <row r="109"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row>
    <row r="110"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row>
    <row r="11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row>
    <row r="112"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row>
    <row r="113"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row>
    <row r="114"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row>
    <row r="115"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row>
    <row r="11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row>
    <row r="117"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row>
    <row r="118"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row>
    <row r="119"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row>
    <row r="120"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row>
    <row r="12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row>
    <row r="122"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row>
    <row r="123"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row>
    <row r="124"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row>
    <row r="125"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row>
    <row r="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row>
    <row r="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row>
    <row r="128"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row>
    <row r="129"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row>
    <row r="130"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row>
    <row r="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row>
    <row r="13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row>
    <row r="133"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row>
    <row r="13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row>
    <row r="135"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row>
    <row r="13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row>
    <row r="13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row>
    <row r="138"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row>
    <row r="139"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row>
    <row r="140"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row>
    <row r="14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row>
    <row r="14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row>
    <row r="143"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row r="14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row>
    <row r="148"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row>
    <row r="149"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row>
    <row r="150"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row>
    <row r="15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row>
    <row r="15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row>
    <row r="15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row>
    <row r="15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row>
    <row r="159"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row>
    <row r="160"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row>
    <row r="16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row>
    <row r="16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row>
    <row r="163"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row>
    <row r="16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row>
    <row r="16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row>
    <row r="16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row>
    <row r="16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row>
    <row r="168"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row>
    <row r="169"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row>
    <row r="170"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row>
    <row r="17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row>
    <row r="17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row>
    <row r="173"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row>
    <row r="17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row>
    <row r="17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row>
    <row r="17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row>
    <row r="17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row>
    <row r="178"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row>
    <row r="179"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row>
    <row r="180"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row>
    <row r="18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row>
    <row r="18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row>
    <row r="183"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row>
    <row r="18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row>
    <row r="18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row>
    <row r="18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row>
    <row r="18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row>
    <row r="188"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row>
    <row r="189"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row>
    <row r="190"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row>
    <row r="19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row>
    <row r="19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row>
    <row r="193"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row>
    <row r="19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row>
    <row r="19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row>
    <row r="19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row>
    <row r="19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row>
    <row r="198"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row>
    <row r="199"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row>
    <row r="200"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row>
    <row r="20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row>
    <row r="20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row>
    <row r="203"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row>
    <row r="20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row>
    <row r="20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row>
    <row r="20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row>
    <row r="20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row>
    <row r="208"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row>
    <row r="209"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row>
    <row r="210"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row>
    <row r="21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row>
    <row r="21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row>
    <row r="213"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row>
    <row r="21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row>
    <row r="21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row>
    <row r="21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row>
    <row r="21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row>
    <row r="21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row>
    <row r="219"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row>
    <row r="220"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3:C3"/>
    <mergeCell ref="B4:C4"/>
    <mergeCell ref="B6:C6"/>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13"/>
    <col customWidth="1" min="2" max="2" width="4.38"/>
    <col customWidth="1" min="3" max="3" width="50.75"/>
    <col customWidth="1" min="4" max="4" width="14.63"/>
    <col customWidth="1" min="5" max="5" width="38.5"/>
  </cols>
  <sheetData>
    <row r="1" ht="15.75" customHeight="1">
      <c r="A1" s="15" t="s">
        <v>8</v>
      </c>
      <c r="B1" s="16" t="s">
        <v>9</v>
      </c>
      <c r="C1" s="16"/>
      <c r="D1" s="16" t="s">
        <v>10</v>
      </c>
      <c r="E1" s="16" t="s">
        <v>11</v>
      </c>
      <c r="F1" s="7" t="s">
        <v>17</v>
      </c>
    </row>
    <row r="2" ht="15.75" customHeight="1">
      <c r="A2" s="15">
        <v>1.0</v>
      </c>
      <c r="B2" s="15" t="s">
        <v>12</v>
      </c>
      <c r="C2" s="15"/>
      <c r="D2" s="15"/>
      <c r="E2" s="15"/>
    </row>
    <row r="3" ht="15.75" customHeight="1">
      <c r="A3" s="15">
        <v>2.0</v>
      </c>
      <c r="B3" s="17" t="s">
        <v>13</v>
      </c>
      <c r="C3" s="14"/>
      <c r="D3" s="15"/>
      <c r="E3" s="15"/>
    </row>
    <row r="4" ht="15.75" customHeight="1">
      <c r="A4" s="15">
        <v>3.0</v>
      </c>
      <c r="B4" s="17" t="s">
        <v>14</v>
      </c>
      <c r="C4" s="14"/>
      <c r="D4" s="15"/>
      <c r="E4" s="15"/>
    </row>
    <row r="5" ht="15.75" customHeight="1">
      <c r="A5" s="15">
        <v>4.0</v>
      </c>
      <c r="B5" s="15" t="s">
        <v>15</v>
      </c>
      <c r="C5" s="15"/>
      <c r="D5" s="15"/>
      <c r="E5" s="15"/>
    </row>
    <row r="6" ht="15.75" customHeight="1">
      <c r="A6" s="15">
        <v>5.0</v>
      </c>
      <c r="B6" s="17" t="s">
        <v>16</v>
      </c>
      <c r="C6" s="14"/>
      <c r="D6" s="15"/>
      <c r="E6" s="15"/>
    </row>
    <row r="7" ht="15.75" customHeight="1">
      <c r="A7" s="15"/>
      <c r="B7" s="18" t="s">
        <v>18</v>
      </c>
      <c r="C7" s="19"/>
      <c r="D7" s="14"/>
      <c r="E7" s="15"/>
    </row>
    <row r="8" ht="15.75" customHeight="1">
      <c r="A8" s="15">
        <v>6.0</v>
      </c>
      <c r="B8" s="20" t="s">
        <v>19</v>
      </c>
      <c r="C8" s="14"/>
      <c r="D8" s="15"/>
      <c r="E8" s="15"/>
      <c r="F8" s="7">
        <f>if(D8="Yes",1,0)</f>
        <v>0</v>
      </c>
    </row>
    <row r="9" ht="15.75" customHeight="1">
      <c r="A9" s="15">
        <v>7.0</v>
      </c>
      <c r="B9" s="17" t="s">
        <v>20</v>
      </c>
      <c r="C9" s="14"/>
      <c r="D9" s="15"/>
      <c r="E9" s="15"/>
      <c r="F9" s="7">
        <f t="shared" ref="F9:F16" si="1">F$8</f>
        <v>0</v>
      </c>
    </row>
    <row r="10" ht="15.75" customHeight="1">
      <c r="A10" s="15"/>
      <c r="B10" s="15"/>
      <c r="C10" s="15" t="s">
        <v>21</v>
      </c>
      <c r="D10" s="15"/>
      <c r="E10" s="15"/>
      <c r="F10" s="7">
        <f t="shared" si="1"/>
        <v>0</v>
      </c>
    </row>
    <row r="11" ht="15.75" customHeight="1">
      <c r="A11" s="15"/>
      <c r="B11" s="15"/>
      <c r="C11" s="15" t="s">
        <v>22</v>
      </c>
      <c r="D11" s="15"/>
      <c r="E11" s="15"/>
      <c r="F11" s="7">
        <f t="shared" si="1"/>
        <v>0</v>
      </c>
    </row>
    <row r="12" ht="15.75" customHeight="1">
      <c r="A12" s="15"/>
      <c r="B12" s="15"/>
      <c r="C12" s="15" t="s">
        <v>23</v>
      </c>
      <c r="D12" s="15"/>
      <c r="E12" s="15"/>
      <c r="F12" s="7">
        <f t="shared" si="1"/>
        <v>0</v>
      </c>
    </row>
    <row r="13" ht="15.75" customHeight="1">
      <c r="A13" s="15"/>
      <c r="B13" s="15"/>
      <c r="C13" s="15" t="s">
        <v>24</v>
      </c>
      <c r="D13" s="15"/>
      <c r="E13" s="15"/>
      <c r="F13" s="7">
        <f t="shared" si="1"/>
        <v>0</v>
      </c>
    </row>
    <row r="14" ht="15.75" customHeight="1">
      <c r="A14" s="15"/>
      <c r="B14" s="15"/>
      <c r="C14" s="15" t="s">
        <v>25</v>
      </c>
      <c r="D14" s="15"/>
      <c r="E14" s="15"/>
      <c r="F14" s="7">
        <f t="shared" si="1"/>
        <v>0</v>
      </c>
    </row>
    <row r="15" ht="15.75" customHeight="1">
      <c r="A15" s="15"/>
      <c r="B15" s="15"/>
      <c r="C15" s="15" t="s">
        <v>26</v>
      </c>
      <c r="D15" s="15"/>
      <c r="E15" s="15"/>
      <c r="F15" s="7">
        <f t="shared" si="1"/>
        <v>0</v>
      </c>
    </row>
    <row r="16" ht="15.75" customHeight="1">
      <c r="A16" s="15"/>
      <c r="B16" s="15"/>
      <c r="C16" s="15" t="s">
        <v>27</v>
      </c>
      <c r="D16" s="15"/>
      <c r="E16" s="15"/>
      <c r="F16" s="7">
        <f t="shared" si="1"/>
        <v>0</v>
      </c>
    </row>
    <row r="17" ht="15.75" customHeight="1">
      <c r="A17" s="15"/>
      <c r="B17" s="15"/>
      <c r="C17" s="15" t="s">
        <v>28</v>
      </c>
      <c r="D17" s="15"/>
      <c r="E17" s="15"/>
    </row>
    <row r="18" ht="15.75" customHeight="1">
      <c r="A18" s="15"/>
      <c r="B18" s="15"/>
      <c r="C18" s="15" t="s">
        <v>29</v>
      </c>
      <c r="D18" s="15"/>
      <c r="E18" s="15"/>
      <c r="F18" s="7">
        <f>F$8</f>
        <v>0</v>
      </c>
    </row>
    <row r="19" ht="15.75" customHeight="1">
      <c r="A19" s="15">
        <v>8.0</v>
      </c>
      <c r="B19" s="17" t="s">
        <v>30</v>
      </c>
      <c r="C19" s="14"/>
      <c r="D19" s="15"/>
      <c r="E19" s="15"/>
      <c r="F19" s="7">
        <f>if(D18="Yes",1,0)</f>
        <v>0</v>
      </c>
    </row>
    <row r="20" ht="15.75" customHeight="1">
      <c r="A20" s="15">
        <v>9.0</v>
      </c>
      <c r="B20" s="17" t="s">
        <v>31</v>
      </c>
      <c r="C20" s="14"/>
      <c r="D20" s="15"/>
      <c r="E20" s="15"/>
      <c r="F20" s="7">
        <f>F$8</f>
        <v>0</v>
      </c>
    </row>
    <row r="21" ht="15.75" customHeight="1">
      <c r="A21" s="15"/>
      <c r="B21" s="21" t="s">
        <v>32</v>
      </c>
      <c r="C21" s="19"/>
      <c r="D21" s="14"/>
      <c r="E21" s="15"/>
    </row>
    <row r="22" ht="15.75" customHeight="1">
      <c r="A22" s="7">
        <v>10.0</v>
      </c>
      <c r="B22" s="7" t="s">
        <v>33</v>
      </c>
      <c r="D22" s="15"/>
      <c r="E22" s="15"/>
      <c r="F22" s="7">
        <f>if(D22="Yes",1,0)</f>
        <v>0</v>
      </c>
      <c r="G22" s="7" t="s">
        <v>34</v>
      </c>
    </row>
    <row r="23" ht="15.75" customHeight="1">
      <c r="A23" s="7">
        <v>11.0</v>
      </c>
      <c r="B23" s="7" t="s">
        <v>35</v>
      </c>
      <c r="D23" s="15"/>
      <c r="E23" s="15"/>
      <c r="F23" s="7">
        <f t="shared" ref="F23:F24" si="2">F$22</f>
        <v>0</v>
      </c>
      <c r="G23" s="7" t="s">
        <v>34</v>
      </c>
    </row>
    <row r="24" ht="15.75" customHeight="1">
      <c r="A24" s="7">
        <v>12.0</v>
      </c>
      <c r="B24" s="7" t="s">
        <v>36</v>
      </c>
      <c r="D24" s="15"/>
      <c r="E24" s="15"/>
      <c r="F24" s="7">
        <f t="shared" si="2"/>
        <v>0</v>
      </c>
      <c r="G24" s="7" t="s">
        <v>34</v>
      </c>
    </row>
    <row r="25" ht="15.75" customHeight="1"/>
    <row r="26" ht="15.75" customHeight="1"/>
    <row r="27" ht="15.75" customHeight="1"/>
    <row r="28" ht="15.75" customHeight="1">
      <c r="C28" s="22" t="s">
        <v>37</v>
      </c>
      <c r="D28" s="23" t="s">
        <v>38</v>
      </c>
    </row>
    <row r="29" ht="15.75" customHeight="1">
      <c r="C29" s="22" t="s">
        <v>39</v>
      </c>
      <c r="D29" s="23" t="s">
        <v>38</v>
      </c>
    </row>
    <row r="30" ht="15.75" customHeight="1">
      <c r="C30" s="22" t="s">
        <v>40</v>
      </c>
      <c r="D30" s="23" t="s">
        <v>38</v>
      </c>
    </row>
    <row r="31" ht="15.75" customHeight="1">
      <c r="C31" s="22" t="s">
        <v>41</v>
      </c>
      <c r="D31" s="23" t="s">
        <v>38</v>
      </c>
    </row>
    <row r="32" ht="15.75" customHeight="1">
      <c r="C32" s="22" t="s">
        <v>42</v>
      </c>
      <c r="D32" s="23" t="s">
        <v>38</v>
      </c>
    </row>
    <row r="33" ht="15.75" customHeight="1">
      <c r="C33" s="22" t="s">
        <v>43</v>
      </c>
      <c r="D33" s="23" t="s">
        <v>38</v>
      </c>
    </row>
    <row r="34" ht="15.75" customHeight="1"/>
    <row r="35" ht="15.75" customHeight="1"/>
    <row r="36" ht="15.75" customHeight="1">
      <c r="C36" s="24" t="s">
        <v>44</v>
      </c>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20:C20"/>
    <mergeCell ref="B21:D21"/>
    <mergeCell ref="B22:C22"/>
    <mergeCell ref="B23:C23"/>
    <mergeCell ref="B24:C24"/>
    <mergeCell ref="B3:C3"/>
    <mergeCell ref="B4:C4"/>
    <mergeCell ref="B6:C6"/>
    <mergeCell ref="B7:D7"/>
    <mergeCell ref="B8:C8"/>
    <mergeCell ref="B9:C9"/>
    <mergeCell ref="B19:C19"/>
  </mergeCells>
  <conditionalFormatting sqref="D6">
    <cfRule type="cellIs" dxfId="0" priority="1" operator="equal">
      <formula>"Yes"</formula>
    </cfRule>
  </conditionalFormatting>
  <conditionalFormatting sqref="D10:D18">
    <cfRule type="expression" dxfId="1" priority="2">
      <formula>F8=0</formula>
    </cfRule>
  </conditionalFormatting>
  <conditionalFormatting sqref="D19">
    <cfRule type="expression" dxfId="1" priority="3">
      <formula>F19=0</formula>
    </cfRule>
  </conditionalFormatting>
  <conditionalFormatting sqref="D20">
    <cfRule type="expression" dxfId="1" priority="4">
      <formula>F20=0</formula>
    </cfRule>
  </conditionalFormatting>
  <conditionalFormatting sqref="D23:D24">
    <cfRule type="expression" dxfId="1" priority="5">
      <formula>F23=0</formula>
    </cfRule>
  </conditionalFormatting>
  <dataValidations>
    <dataValidation type="list" allowBlank="1" showDropDown="1" sqref="D9 D19">
      <formula1>"Yes,No,N/A"</formula1>
    </dataValidation>
    <dataValidation type="list" allowBlank="1" sqref="D8 D10:D18 D20 D22:D24">
      <formula1>"Yes,No,N/A"</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13"/>
    <col customWidth="1" min="2" max="2" width="82.0"/>
    <col customWidth="1" min="4" max="4" width="34.63"/>
    <col hidden="1" min="5" max="6" width="12.63"/>
  </cols>
  <sheetData>
    <row r="1" ht="15.75" customHeight="1">
      <c r="A1" s="25"/>
      <c r="B1" s="25" t="s">
        <v>45</v>
      </c>
      <c r="C1" s="25" t="s">
        <v>10</v>
      </c>
      <c r="D1" s="25" t="s">
        <v>46</v>
      </c>
      <c r="E1" s="26" t="s">
        <v>47</v>
      </c>
      <c r="F1" s="26" t="s">
        <v>48</v>
      </c>
      <c r="G1" s="26"/>
      <c r="H1" s="26"/>
      <c r="I1" s="26"/>
      <c r="J1" s="26"/>
      <c r="K1" s="26"/>
      <c r="L1" s="26"/>
      <c r="M1" s="26"/>
      <c r="N1" s="26"/>
      <c r="O1" s="26"/>
      <c r="P1" s="26"/>
      <c r="Q1" s="26"/>
      <c r="R1" s="26"/>
      <c r="S1" s="26"/>
      <c r="T1" s="26"/>
      <c r="U1" s="26"/>
      <c r="V1" s="26"/>
      <c r="W1" s="26"/>
      <c r="X1" s="26"/>
      <c r="Y1" s="26"/>
      <c r="Z1" s="26"/>
    </row>
    <row r="2" ht="15.75" customHeight="1">
      <c r="A2" s="27" t="s">
        <v>49</v>
      </c>
      <c r="B2" s="19"/>
      <c r="C2" s="19"/>
      <c r="D2" s="14"/>
      <c r="E2" s="26"/>
      <c r="F2" s="26"/>
    </row>
    <row r="3" ht="15.75" customHeight="1">
      <c r="A3" s="17" t="s">
        <v>12</v>
      </c>
      <c r="B3" s="14"/>
      <c r="C3" s="17"/>
      <c r="D3" s="14"/>
    </row>
    <row r="4" ht="15.75" customHeight="1">
      <c r="A4" s="17" t="s">
        <v>13</v>
      </c>
      <c r="B4" s="14"/>
      <c r="C4" s="17"/>
      <c r="D4" s="14"/>
    </row>
    <row r="5" ht="15.75" customHeight="1">
      <c r="A5" s="17" t="s">
        <v>50</v>
      </c>
      <c r="B5" s="14"/>
      <c r="C5" s="17"/>
      <c r="D5" s="14"/>
    </row>
    <row r="6" ht="15.75" customHeight="1">
      <c r="A6" s="17" t="s">
        <v>15</v>
      </c>
      <c r="B6" s="14"/>
      <c r="C6" s="17"/>
      <c r="D6" s="14"/>
    </row>
    <row r="7" ht="15.75" customHeight="1">
      <c r="A7" s="17" t="s">
        <v>16</v>
      </c>
      <c r="B7" s="14"/>
      <c r="C7" s="17"/>
      <c r="D7" s="14"/>
    </row>
    <row r="8" ht="15.75" customHeight="1">
      <c r="A8" s="27" t="s">
        <v>51</v>
      </c>
      <c r="B8" s="19"/>
      <c r="C8" s="19"/>
      <c r="D8" s="14"/>
    </row>
    <row r="9" ht="15.75" customHeight="1">
      <c r="A9" s="17" t="s">
        <v>37</v>
      </c>
      <c r="B9" s="14"/>
      <c r="C9" s="17"/>
      <c r="D9" s="14"/>
    </row>
    <row r="10" ht="15.75" customHeight="1">
      <c r="A10" s="17" t="s">
        <v>39</v>
      </c>
      <c r="B10" s="14"/>
      <c r="C10" s="17"/>
      <c r="D10" s="14"/>
    </row>
    <row r="11" ht="15.75" customHeight="1">
      <c r="A11" s="17" t="s">
        <v>41</v>
      </c>
      <c r="B11" s="14"/>
      <c r="C11" s="17"/>
      <c r="D11" s="14"/>
    </row>
    <row r="12" ht="15.75" customHeight="1">
      <c r="A12" s="17" t="s">
        <v>52</v>
      </c>
      <c r="B12" s="14"/>
      <c r="C12" s="17"/>
      <c r="D12" s="14"/>
    </row>
    <row r="13" ht="15.75" customHeight="1">
      <c r="A13" s="17" t="s">
        <v>43</v>
      </c>
      <c r="B13" s="14"/>
      <c r="C13" s="17"/>
      <c r="D13" s="14"/>
    </row>
    <row r="14" ht="15.75" customHeight="1">
      <c r="A14" s="27" t="s">
        <v>53</v>
      </c>
      <c r="B14" s="19"/>
      <c r="C14" s="19"/>
      <c r="D14" s="14"/>
      <c r="E14" s="26"/>
      <c r="F14" s="26"/>
      <c r="G14" s="26"/>
      <c r="H14" s="26"/>
      <c r="I14" s="26"/>
      <c r="J14" s="26"/>
      <c r="K14" s="26"/>
      <c r="L14" s="26"/>
      <c r="M14" s="26"/>
      <c r="N14" s="26"/>
      <c r="O14" s="26"/>
      <c r="P14" s="26"/>
      <c r="Q14" s="26"/>
      <c r="R14" s="26"/>
      <c r="S14" s="26"/>
      <c r="T14" s="26"/>
      <c r="U14" s="26"/>
      <c r="V14" s="26"/>
      <c r="W14" s="26"/>
      <c r="X14" s="26"/>
      <c r="Y14" s="26"/>
      <c r="Z14" s="26"/>
    </row>
    <row r="15" ht="15.75" customHeight="1">
      <c r="A15" s="17" t="s">
        <v>20</v>
      </c>
      <c r="B15" s="14"/>
      <c r="C15" s="28"/>
      <c r="D15" s="29"/>
      <c r="E15" s="26"/>
      <c r="F15" s="26"/>
      <c r="G15" s="26"/>
      <c r="H15" s="26"/>
      <c r="I15" s="26"/>
      <c r="J15" s="26"/>
      <c r="K15" s="26"/>
      <c r="L15" s="26"/>
      <c r="M15" s="26"/>
      <c r="N15" s="26"/>
      <c r="O15" s="26"/>
      <c r="P15" s="26"/>
      <c r="Q15" s="26"/>
      <c r="R15" s="26"/>
      <c r="S15" s="26"/>
      <c r="T15" s="26"/>
      <c r="U15" s="26"/>
      <c r="V15" s="26"/>
      <c r="W15" s="26"/>
      <c r="X15" s="26"/>
      <c r="Y15" s="26"/>
      <c r="Z15" s="26"/>
    </row>
    <row r="16" ht="15.75" customHeight="1">
      <c r="A16" s="15"/>
      <c r="B16" s="15" t="s">
        <v>21</v>
      </c>
      <c r="C16" s="30"/>
      <c r="D16" s="29"/>
      <c r="E16" s="26">
        <f t="shared" ref="E16:E26" si="1">if(C16="Yes",1,0)</f>
        <v>0</v>
      </c>
      <c r="F16" s="26"/>
      <c r="G16" s="26"/>
      <c r="H16" s="26"/>
      <c r="I16" s="26"/>
      <c r="J16" s="26"/>
      <c r="K16" s="26"/>
      <c r="L16" s="26"/>
      <c r="M16" s="26"/>
      <c r="N16" s="26"/>
      <c r="O16" s="26"/>
      <c r="P16" s="26"/>
      <c r="Q16" s="26"/>
      <c r="R16" s="26"/>
      <c r="S16" s="26"/>
      <c r="T16" s="26"/>
      <c r="U16" s="26"/>
      <c r="V16" s="26"/>
      <c r="W16" s="26"/>
      <c r="X16" s="26"/>
      <c r="Y16" s="26"/>
      <c r="Z16" s="26"/>
    </row>
    <row r="17" ht="15.75" customHeight="1">
      <c r="A17" s="15"/>
      <c r="B17" s="15" t="s">
        <v>22</v>
      </c>
      <c r="C17" s="30"/>
      <c r="D17" s="29"/>
      <c r="E17" s="26">
        <f t="shared" si="1"/>
        <v>0</v>
      </c>
      <c r="F17" s="26"/>
      <c r="G17" s="26"/>
      <c r="H17" s="26"/>
      <c r="I17" s="26"/>
      <c r="J17" s="26"/>
      <c r="K17" s="26"/>
      <c r="L17" s="26"/>
      <c r="M17" s="26"/>
      <c r="N17" s="26"/>
      <c r="O17" s="26"/>
      <c r="P17" s="26"/>
      <c r="Q17" s="26"/>
      <c r="R17" s="26"/>
      <c r="S17" s="26"/>
      <c r="T17" s="26"/>
      <c r="U17" s="26"/>
      <c r="V17" s="26"/>
      <c r="W17" s="26"/>
      <c r="X17" s="26"/>
      <c r="Y17" s="26"/>
      <c r="Z17" s="26"/>
    </row>
    <row r="18" ht="15.75" customHeight="1">
      <c r="A18" s="15"/>
      <c r="B18" s="15" t="s">
        <v>23</v>
      </c>
      <c r="C18" s="30"/>
      <c r="D18" s="29"/>
      <c r="E18" s="26">
        <f t="shared" si="1"/>
        <v>0</v>
      </c>
      <c r="F18" s="26"/>
      <c r="G18" s="26"/>
      <c r="H18" s="26"/>
      <c r="I18" s="26"/>
      <c r="J18" s="26"/>
      <c r="K18" s="26"/>
      <c r="L18" s="26"/>
      <c r="M18" s="26"/>
      <c r="N18" s="26"/>
      <c r="O18" s="26"/>
      <c r="P18" s="26"/>
      <c r="Q18" s="26"/>
      <c r="R18" s="26"/>
      <c r="S18" s="26"/>
      <c r="T18" s="26"/>
      <c r="U18" s="26"/>
      <c r="V18" s="26"/>
      <c r="W18" s="26"/>
      <c r="X18" s="26"/>
      <c r="Y18" s="26"/>
      <c r="Z18" s="26"/>
    </row>
    <row r="19" ht="15.75" customHeight="1">
      <c r="A19" s="15"/>
      <c r="B19" s="15" t="s">
        <v>24</v>
      </c>
      <c r="C19" s="30"/>
      <c r="D19" s="29"/>
      <c r="E19" s="26">
        <f t="shared" si="1"/>
        <v>0</v>
      </c>
      <c r="F19" s="26"/>
      <c r="G19" s="26"/>
      <c r="H19" s="26"/>
      <c r="I19" s="26"/>
      <c r="J19" s="26"/>
      <c r="K19" s="26"/>
      <c r="L19" s="26"/>
      <c r="M19" s="26"/>
      <c r="N19" s="26"/>
      <c r="O19" s="26"/>
      <c r="P19" s="26"/>
      <c r="Q19" s="26"/>
      <c r="R19" s="26"/>
      <c r="S19" s="26"/>
      <c r="T19" s="26"/>
      <c r="U19" s="26"/>
      <c r="V19" s="26"/>
      <c r="W19" s="26"/>
      <c r="X19" s="26"/>
      <c r="Y19" s="26"/>
      <c r="Z19" s="26"/>
    </row>
    <row r="20" ht="15.75" customHeight="1">
      <c r="A20" s="15"/>
      <c r="B20" s="15" t="s">
        <v>25</v>
      </c>
      <c r="C20" s="30"/>
      <c r="D20" s="29"/>
      <c r="E20" s="26">
        <f t="shared" si="1"/>
        <v>0</v>
      </c>
      <c r="F20" s="26"/>
      <c r="G20" s="26"/>
      <c r="H20" s="26"/>
      <c r="I20" s="26"/>
      <c r="J20" s="26"/>
      <c r="K20" s="26"/>
      <c r="L20" s="26"/>
      <c r="M20" s="26"/>
      <c r="N20" s="26"/>
      <c r="O20" s="26"/>
      <c r="P20" s="26"/>
      <c r="Q20" s="26"/>
      <c r="R20" s="26"/>
      <c r="S20" s="26"/>
      <c r="T20" s="26"/>
      <c r="U20" s="26"/>
      <c r="V20" s="26"/>
      <c r="W20" s="26"/>
      <c r="X20" s="26"/>
      <c r="Y20" s="26"/>
      <c r="Z20" s="26"/>
    </row>
    <row r="21" ht="15.75" customHeight="1">
      <c r="A21" s="15"/>
      <c r="B21" s="15" t="s">
        <v>26</v>
      </c>
      <c r="C21" s="30"/>
      <c r="D21" s="29"/>
      <c r="E21" s="26">
        <f t="shared" si="1"/>
        <v>0</v>
      </c>
      <c r="F21" s="26"/>
      <c r="G21" s="26"/>
      <c r="H21" s="26"/>
      <c r="I21" s="26"/>
      <c r="J21" s="26"/>
      <c r="K21" s="26"/>
      <c r="L21" s="26"/>
      <c r="M21" s="26"/>
      <c r="N21" s="26"/>
      <c r="O21" s="26"/>
      <c r="P21" s="26"/>
      <c r="Q21" s="26"/>
      <c r="R21" s="26"/>
      <c r="S21" s="26"/>
      <c r="T21" s="26"/>
      <c r="U21" s="26"/>
      <c r="V21" s="26"/>
      <c r="W21" s="26"/>
      <c r="X21" s="26"/>
      <c r="Y21" s="26"/>
      <c r="Z21" s="26"/>
    </row>
    <row r="22" ht="15.75" customHeight="1">
      <c r="A22" s="15"/>
      <c r="B22" s="15" t="s">
        <v>27</v>
      </c>
      <c r="C22" s="30"/>
      <c r="D22" s="29"/>
      <c r="E22" s="26">
        <f t="shared" si="1"/>
        <v>0</v>
      </c>
      <c r="F22" s="26"/>
      <c r="G22" s="26"/>
      <c r="H22" s="26"/>
      <c r="I22" s="26"/>
      <c r="J22" s="26"/>
      <c r="K22" s="26"/>
      <c r="L22" s="26"/>
      <c r="M22" s="26"/>
      <c r="N22" s="26"/>
      <c r="O22" s="26"/>
      <c r="P22" s="26"/>
      <c r="Q22" s="26"/>
      <c r="R22" s="26"/>
      <c r="S22" s="26"/>
      <c r="T22" s="26"/>
      <c r="U22" s="26"/>
      <c r="V22" s="26"/>
      <c r="W22" s="26"/>
      <c r="X22" s="26"/>
      <c r="Y22" s="26"/>
      <c r="Z22" s="26"/>
    </row>
    <row r="23" ht="15.75" customHeight="1">
      <c r="A23" s="15"/>
      <c r="B23" s="15" t="s">
        <v>28</v>
      </c>
      <c r="C23" s="30"/>
      <c r="D23" s="29"/>
      <c r="E23" s="26">
        <f t="shared" si="1"/>
        <v>0</v>
      </c>
      <c r="F23" s="26"/>
      <c r="G23" s="26"/>
      <c r="H23" s="26"/>
      <c r="I23" s="26"/>
      <c r="J23" s="26"/>
      <c r="K23" s="26"/>
      <c r="L23" s="26"/>
      <c r="M23" s="26"/>
      <c r="N23" s="26"/>
      <c r="O23" s="26"/>
      <c r="P23" s="26"/>
      <c r="Q23" s="26"/>
      <c r="R23" s="26"/>
      <c r="S23" s="26"/>
      <c r="T23" s="26"/>
      <c r="U23" s="26"/>
      <c r="V23" s="26"/>
      <c r="W23" s="26"/>
      <c r="X23" s="26"/>
      <c r="Y23" s="26"/>
      <c r="Z23" s="26"/>
    </row>
    <row r="24" ht="15.75" customHeight="1">
      <c r="A24" s="15"/>
      <c r="B24" s="15" t="s">
        <v>29</v>
      </c>
      <c r="C24" s="30"/>
      <c r="D24" s="29"/>
      <c r="E24" s="26">
        <f t="shared" si="1"/>
        <v>0</v>
      </c>
      <c r="F24" s="26"/>
      <c r="G24" s="26"/>
      <c r="H24" s="26"/>
      <c r="I24" s="26"/>
      <c r="J24" s="26"/>
      <c r="K24" s="26"/>
      <c r="L24" s="26"/>
      <c r="M24" s="26"/>
      <c r="N24" s="26"/>
      <c r="O24" s="26"/>
      <c r="P24" s="26"/>
      <c r="Q24" s="26"/>
      <c r="R24" s="26"/>
      <c r="S24" s="26"/>
      <c r="T24" s="26"/>
      <c r="U24" s="26"/>
      <c r="V24" s="26"/>
      <c r="W24" s="26"/>
      <c r="X24" s="26"/>
      <c r="Y24" s="26"/>
      <c r="Z24" s="26"/>
    </row>
    <row r="25" ht="15.75" customHeight="1">
      <c r="A25" s="17" t="s">
        <v>30</v>
      </c>
      <c r="B25" s="14"/>
      <c r="C25" s="30"/>
      <c r="D25" s="29"/>
      <c r="E25" s="26">
        <f t="shared" si="1"/>
        <v>0</v>
      </c>
      <c r="F25" s="26"/>
      <c r="G25" s="26"/>
      <c r="H25" s="26"/>
      <c r="I25" s="26"/>
      <c r="J25" s="26"/>
      <c r="K25" s="26"/>
      <c r="L25" s="26"/>
      <c r="M25" s="26"/>
      <c r="N25" s="26"/>
      <c r="O25" s="26"/>
      <c r="P25" s="26"/>
      <c r="Q25" s="26"/>
      <c r="R25" s="26"/>
      <c r="S25" s="26"/>
      <c r="T25" s="26"/>
      <c r="U25" s="26"/>
      <c r="V25" s="26"/>
      <c r="W25" s="26"/>
      <c r="X25" s="26"/>
      <c r="Y25" s="26"/>
      <c r="Z25" s="26"/>
    </row>
    <row r="26" ht="15.75" customHeight="1">
      <c r="A26" s="17" t="s">
        <v>54</v>
      </c>
      <c r="B26" s="14"/>
      <c r="C26" s="30"/>
      <c r="D26" s="29"/>
      <c r="E26" s="26">
        <f t="shared" si="1"/>
        <v>0</v>
      </c>
      <c r="F26" s="26"/>
      <c r="G26" s="26"/>
      <c r="H26" s="26"/>
      <c r="I26" s="26"/>
      <c r="J26" s="26"/>
      <c r="K26" s="26"/>
      <c r="L26" s="26"/>
      <c r="M26" s="26"/>
      <c r="N26" s="26"/>
      <c r="O26" s="26"/>
      <c r="P26" s="26"/>
      <c r="Q26" s="26"/>
      <c r="R26" s="26"/>
      <c r="S26" s="26"/>
      <c r="T26" s="26"/>
      <c r="U26" s="26"/>
      <c r="V26" s="26"/>
      <c r="W26" s="26"/>
      <c r="X26" s="26"/>
      <c r="Y26" s="26"/>
      <c r="Z26" s="26"/>
    </row>
    <row r="27" ht="15.75" customHeight="1">
      <c r="A27" s="31" t="s">
        <v>55</v>
      </c>
      <c r="B27" s="14"/>
      <c r="C27" s="32"/>
      <c r="D27" s="14"/>
      <c r="E27" s="26"/>
      <c r="F27" s="26"/>
      <c r="G27" s="26"/>
      <c r="H27" s="26"/>
      <c r="I27" s="26"/>
      <c r="J27" s="26"/>
      <c r="K27" s="26"/>
      <c r="L27" s="26"/>
      <c r="M27" s="26"/>
      <c r="N27" s="26"/>
      <c r="O27" s="26"/>
      <c r="P27" s="26"/>
      <c r="Q27" s="26"/>
      <c r="R27" s="26"/>
      <c r="S27" s="26"/>
      <c r="T27" s="26"/>
      <c r="U27" s="26"/>
      <c r="V27" s="26"/>
      <c r="W27" s="26"/>
      <c r="X27" s="26"/>
      <c r="Y27" s="26"/>
      <c r="Z27" s="26"/>
    </row>
    <row r="28" ht="15.75" customHeight="1">
      <c r="A28" s="31" t="s">
        <v>56</v>
      </c>
      <c r="B28" s="14"/>
      <c r="C28" s="30"/>
      <c r="D28" s="30"/>
      <c r="E28" s="26">
        <f>if(C28="Yes",1,0)</f>
        <v>0</v>
      </c>
      <c r="F28" s="26"/>
      <c r="G28" s="26"/>
      <c r="H28" s="26"/>
      <c r="I28" s="26"/>
      <c r="J28" s="26"/>
      <c r="K28" s="26"/>
      <c r="L28" s="26"/>
      <c r="M28" s="26"/>
      <c r="N28" s="26"/>
      <c r="O28" s="26"/>
      <c r="P28" s="26"/>
      <c r="Q28" s="26"/>
      <c r="R28" s="26"/>
      <c r="S28" s="26"/>
      <c r="T28" s="26"/>
      <c r="U28" s="26"/>
      <c r="V28" s="26"/>
      <c r="W28" s="26"/>
      <c r="X28" s="26"/>
      <c r="Y28" s="26"/>
      <c r="Z28" s="26"/>
    </row>
    <row r="29" ht="15.75" customHeight="1">
      <c r="A29" s="33" t="s">
        <v>57</v>
      </c>
      <c r="B29" s="14"/>
      <c r="C29" s="34"/>
      <c r="D29" s="30"/>
      <c r="E29" s="26"/>
      <c r="F29" s="26"/>
      <c r="G29" s="26"/>
      <c r="H29" s="26"/>
      <c r="I29" s="26"/>
      <c r="J29" s="26"/>
      <c r="K29" s="26"/>
      <c r="L29" s="26"/>
      <c r="M29" s="26"/>
      <c r="N29" s="26"/>
      <c r="O29" s="26"/>
      <c r="P29" s="26"/>
      <c r="Q29" s="26"/>
      <c r="R29" s="26"/>
      <c r="S29" s="26"/>
      <c r="T29" s="26"/>
      <c r="U29" s="26"/>
      <c r="V29" s="26"/>
      <c r="W29" s="26"/>
      <c r="X29" s="26"/>
      <c r="Y29" s="26"/>
      <c r="Z29" s="26"/>
    </row>
    <row r="30" ht="15.75" customHeight="1">
      <c r="A30" s="35"/>
      <c r="B30" s="36" t="s">
        <v>58</v>
      </c>
      <c r="C30" s="30"/>
      <c r="D30" s="30"/>
      <c r="E30" s="26">
        <f t="shared" ref="E30:E36" si="2">if(C30="Yes",1,0)</f>
        <v>0</v>
      </c>
      <c r="F30" s="26"/>
      <c r="G30" s="26"/>
      <c r="H30" s="26"/>
      <c r="I30" s="26"/>
      <c r="J30" s="26"/>
      <c r="K30" s="26"/>
      <c r="L30" s="26"/>
      <c r="M30" s="26"/>
      <c r="N30" s="26"/>
      <c r="O30" s="26"/>
      <c r="P30" s="26"/>
      <c r="Q30" s="26"/>
      <c r="R30" s="26"/>
      <c r="S30" s="26"/>
      <c r="T30" s="26"/>
      <c r="U30" s="26"/>
      <c r="V30" s="26"/>
      <c r="W30" s="26"/>
      <c r="X30" s="26"/>
      <c r="Y30" s="26"/>
      <c r="Z30" s="26"/>
    </row>
    <row r="31" ht="15.75" customHeight="1">
      <c r="A31" s="35"/>
      <c r="B31" s="36" t="s">
        <v>59</v>
      </c>
      <c r="C31" s="30"/>
      <c r="D31" s="30"/>
      <c r="E31" s="26">
        <f t="shared" si="2"/>
        <v>0</v>
      </c>
      <c r="F31" s="26"/>
      <c r="G31" s="26"/>
      <c r="H31" s="26"/>
      <c r="I31" s="26"/>
      <c r="J31" s="26"/>
      <c r="K31" s="26"/>
      <c r="L31" s="26"/>
      <c r="M31" s="26"/>
      <c r="N31" s="26"/>
      <c r="O31" s="26"/>
      <c r="P31" s="26"/>
      <c r="Q31" s="26"/>
      <c r="R31" s="26"/>
      <c r="S31" s="26"/>
      <c r="T31" s="26"/>
      <c r="U31" s="26"/>
      <c r="V31" s="26"/>
      <c r="W31" s="26"/>
      <c r="X31" s="26"/>
      <c r="Y31" s="26"/>
      <c r="Z31" s="26"/>
    </row>
    <row r="32" ht="15.75" customHeight="1">
      <c r="A32" s="35"/>
      <c r="B32" s="36" t="s">
        <v>60</v>
      </c>
      <c r="C32" s="30"/>
      <c r="D32" s="30"/>
      <c r="E32" s="26">
        <f t="shared" si="2"/>
        <v>0</v>
      </c>
      <c r="F32" s="26"/>
      <c r="G32" s="26"/>
      <c r="H32" s="26"/>
      <c r="I32" s="26"/>
      <c r="J32" s="26"/>
      <c r="K32" s="26"/>
      <c r="L32" s="26"/>
      <c r="M32" s="26"/>
      <c r="N32" s="26"/>
      <c r="O32" s="26"/>
      <c r="P32" s="26"/>
      <c r="Q32" s="26"/>
      <c r="R32" s="26"/>
      <c r="S32" s="26"/>
      <c r="T32" s="26"/>
      <c r="U32" s="26"/>
      <c r="V32" s="26"/>
      <c r="W32" s="26"/>
      <c r="X32" s="26"/>
      <c r="Y32" s="26"/>
      <c r="Z32" s="26"/>
    </row>
    <row r="33" ht="15.75" customHeight="1">
      <c r="A33" s="35"/>
      <c r="B33" s="36" t="s">
        <v>61</v>
      </c>
      <c r="C33" s="30"/>
      <c r="D33" s="30"/>
      <c r="E33" s="26">
        <f t="shared" si="2"/>
        <v>0</v>
      </c>
      <c r="F33" s="26"/>
      <c r="G33" s="26"/>
      <c r="H33" s="26"/>
      <c r="I33" s="26"/>
      <c r="J33" s="26"/>
      <c r="K33" s="26"/>
      <c r="L33" s="26"/>
      <c r="M33" s="26"/>
      <c r="N33" s="26"/>
      <c r="O33" s="26"/>
      <c r="P33" s="26"/>
      <c r="Q33" s="26"/>
      <c r="R33" s="26"/>
      <c r="S33" s="26"/>
      <c r="T33" s="26"/>
      <c r="U33" s="26"/>
      <c r="V33" s="26"/>
      <c r="W33" s="26"/>
      <c r="X33" s="26"/>
      <c r="Y33" s="26"/>
      <c r="Z33" s="26"/>
    </row>
    <row r="34" ht="15.75" customHeight="1">
      <c r="A34" s="35"/>
      <c r="B34" s="36" t="s">
        <v>62</v>
      </c>
      <c r="C34" s="30"/>
      <c r="D34" s="30"/>
      <c r="E34" s="26">
        <f t="shared" si="2"/>
        <v>0</v>
      </c>
      <c r="F34" s="26"/>
      <c r="G34" s="26"/>
      <c r="H34" s="26"/>
      <c r="I34" s="26"/>
      <c r="J34" s="26"/>
      <c r="K34" s="26"/>
      <c r="L34" s="26"/>
      <c r="M34" s="26"/>
      <c r="N34" s="26"/>
      <c r="O34" s="26"/>
      <c r="P34" s="26"/>
      <c r="Q34" s="26"/>
      <c r="R34" s="26"/>
      <c r="S34" s="26"/>
      <c r="T34" s="26"/>
      <c r="U34" s="26"/>
      <c r="V34" s="26"/>
      <c r="W34" s="26"/>
      <c r="X34" s="26"/>
      <c r="Y34" s="26"/>
      <c r="Z34" s="26"/>
    </row>
    <row r="35" ht="15.75" customHeight="1">
      <c r="A35" s="35"/>
      <c r="B35" s="36" t="s">
        <v>29</v>
      </c>
      <c r="C35" s="30"/>
      <c r="D35" s="30"/>
      <c r="E35" s="26">
        <f t="shared" si="2"/>
        <v>0</v>
      </c>
      <c r="F35" s="26"/>
      <c r="G35" s="26"/>
      <c r="H35" s="26"/>
      <c r="I35" s="26"/>
      <c r="J35" s="26"/>
      <c r="K35" s="26"/>
      <c r="L35" s="26"/>
      <c r="M35" s="26"/>
      <c r="N35" s="26"/>
      <c r="O35" s="26"/>
      <c r="P35" s="26"/>
      <c r="Q35" s="26"/>
      <c r="R35" s="26"/>
      <c r="S35" s="26"/>
      <c r="T35" s="26"/>
      <c r="U35" s="26"/>
      <c r="V35" s="26"/>
      <c r="W35" s="26"/>
      <c r="X35" s="26"/>
      <c r="Y35" s="26"/>
      <c r="Z35" s="26"/>
    </row>
    <row r="36" ht="15.75" customHeight="1">
      <c r="A36" s="31" t="s">
        <v>63</v>
      </c>
      <c r="B36" s="14"/>
      <c r="C36" s="30"/>
      <c r="D36" s="30"/>
      <c r="E36" s="26">
        <f t="shared" si="2"/>
        <v>0</v>
      </c>
      <c r="F36" s="26"/>
      <c r="G36" s="26"/>
      <c r="H36" s="26"/>
      <c r="I36" s="26"/>
      <c r="J36" s="26"/>
      <c r="K36" s="26"/>
      <c r="L36" s="26"/>
      <c r="M36" s="26"/>
      <c r="N36" s="26"/>
      <c r="O36" s="26"/>
      <c r="P36" s="26"/>
      <c r="Q36" s="26"/>
      <c r="R36" s="26"/>
      <c r="S36" s="26"/>
      <c r="T36" s="26"/>
      <c r="U36" s="26"/>
      <c r="V36" s="26"/>
      <c r="W36" s="26"/>
      <c r="X36" s="26"/>
      <c r="Y36" s="26"/>
      <c r="Z36" s="26"/>
    </row>
    <row r="37" ht="15.75" customHeight="1">
      <c r="A37" s="33" t="s">
        <v>64</v>
      </c>
      <c r="B37" s="14"/>
      <c r="C37" s="34"/>
      <c r="D37" s="30"/>
      <c r="E37" s="26"/>
      <c r="F37" s="26"/>
      <c r="G37" s="26"/>
      <c r="H37" s="26"/>
      <c r="I37" s="26"/>
      <c r="J37" s="26"/>
      <c r="K37" s="26"/>
      <c r="L37" s="26"/>
      <c r="M37" s="26"/>
      <c r="N37" s="26"/>
      <c r="O37" s="26"/>
      <c r="P37" s="26"/>
      <c r="Q37" s="26"/>
      <c r="R37" s="26"/>
      <c r="S37" s="26"/>
      <c r="T37" s="26"/>
      <c r="U37" s="26"/>
      <c r="V37" s="26"/>
      <c r="W37" s="26"/>
      <c r="X37" s="26"/>
      <c r="Y37" s="26"/>
      <c r="Z37" s="26"/>
    </row>
    <row r="38" ht="15.75" customHeight="1">
      <c r="A38" s="35"/>
      <c r="B38" s="29" t="s">
        <v>65</v>
      </c>
      <c r="C38" s="30"/>
      <c r="D38" s="30"/>
      <c r="E38" s="26">
        <f t="shared" ref="E38:E41" si="3">if(C38="Yes",1,0)</f>
        <v>0</v>
      </c>
      <c r="F38" s="26"/>
      <c r="G38" s="26"/>
      <c r="H38" s="26"/>
      <c r="I38" s="26"/>
      <c r="J38" s="26"/>
      <c r="K38" s="26"/>
      <c r="L38" s="26"/>
      <c r="M38" s="26"/>
      <c r="N38" s="26"/>
      <c r="O38" s="26"/>
      <c r="P38" s="26"/>
      <c r="Q38" s="26"/>
      <c r="R38" s="26"/>
      <c r="S38" s="26"/>
      <c r="T38" s="26"/>
      <c r="U38" s="26"/>
      <c r="V38" s="26"/>
      <c r="W38" s="26"/>
      <c r="X38" s="26"/>
      <c r="Y38" s="26"/>
      <c r="Z38" s="26"/>
    </row>
    <row r="39" ht="15.75" customHeight="1">
      <c r="A39" s="35"/>
      <c r="B39" s="29" t="s">
        <v>66</v>
      </c>
      <c r="C39" s="30"/>
      <c r="D39" s="30"/>
      <c r="E39" s="26">
        <f t="shared" si="3"/>
        <v>0</v>
      </c>
      <c r="F39" s="26"/>
      <c r="G39" s="26"/>
      <c r="H39" s="26"/>
      <c r="I39" s="26"/>
      <c r="J39" s="26"/>
      <c r="K39" s="26"/>
      <c r="L39" s="26"/>
      <c r="M39" s="26"/>
      <c r="N39" s="26"/>
      <c r="O39" s="26"/>
      <c r="P39" s="26"/>
      <c r="Q39" s="26"/>
      <c r="R39" s="26"/>
      <c r="S39" s="26"/>
      <c r="T39" s="26"/>
      <c r="U39" s="26"/>
      <c r="V39" s="26"/>
      <c r="W39" s="26"/>
      <c r="X39" s="26"/>
      <c r="Y39" s="26"/>
      <c r="Z39" s="26"/>
    </row>
    <row r="40" ht="15.75" customHeight="1">
      <c r="A40" s="35"/>
      <c r="B40" s="36" t="s">
        <v>67</v>
      </c>
      <c r="C40" s="30"/>
      <c r="D40" s="30"/>
      <c r="E40" s="26">
        <f t="shared" si="3"/>
        <v>0</v>
      </c>
      <c r="F40" s="26"/>
      <c r="G40" s="26"/>
      <c r="H40" s="26"/>
      <c r="I40" s="26"/>
      <c r="J40" s="26"/>
      <c r="K40" s="26"/>
      <c r="L40" s="26"/>
      <c r="M40" s="26"/>
      <c r="N40" s="26"/>
      <c r="O40" s="26"/>
      <c r="P40" s="26"/>
      <c r="Q40" s="26"/>
      <c r="R40" s="26"/>
      <c r="S40" s="26"/>
      <c r="T40" s="26"/>
      <c r="U40" s="26"/>
      <c r="V40" s="26"/>
      <c r="W40" s="26"/>
      <c r="X40" s="26"/>
      <c r="Y40" s="26"/>
      <c r="Z40" s="26"/>
    </row>
    <row r="41" ht="15.75" customHeight="1">
      <c r="A41" s="31" t="s">
        <v>68</v>
      </c>
      <c r="B41" s="14"/>
      <c r="C41" s="30"/>
      <c r="D41" s="30"/>
      <c r="E41" s="26">
        <f t="shared" si="3"/>
        <v>0</v>
      </c>
      <c r="F41" s="26"/>
      <c r="G41" s="26"/>
      <c r="H41" s="26"/>
      <c r="I41" s="26"/>
      <c r="J41" s="26"/>
      <c r="K41" s="26"/>
      <c r="L41" s="26"/>
      <c r="M41" s="26"/>
      <c r="N41" s="26"/>
      <c r="O41" s="26"/>
      <c r="P41" s="26"/>
      <c r="Q41" s="26"/>
      <c r="R41" s="26"/>
      <c r="S41" s="26"/>
      <c r="T41" s="26"/>
      <c r="U41" s="26"/>
      <c r="V41" s="26"/>
      <c r="W41" s="26"/>
      <c r="X41" s="26"/>
      <c r="Y41" s="26"/>
      <c r="Z41" s="26"/>
    </row>
    <row r="42" ht="15.75" customHeight="1">
      <c r="A42" s="37" t="s">
        <v>69</v>
      </c>
      <c r="B42" s="14"/>
      <c r="C42" s="32"/>
      <c r="D42" s="14"/>
      <c r="E42" s="26"/>
      <c r="F42" s="26"/>
      <c r="G42" s="26"/>
      <c r="H42" s="26"/>
      <c r="I42" s="26"/>
      <c r="J42" s="26"/>
      <c r="K42" s="26"/>
      <c r="L42" s="26"/>
      <c r="M42" s="26"/>
      <c r="N42" s="26"/>
      <c r="O42" s="26"/>
      <c r="P42" s="26"/>
      <c r="Q42" s="26"/>
      <c r="R42" s="26"/>
      <c r="S42" s="26"/>
      <c r="T42" s="26"/>
      <c r="U42" s="26"/>
      <c r="V42" s="26"/>
      <c r="W42" s="26"/>
      <c r="X42" s="26"/>
      <c r="Y42" s="26"/>
      <c r="Z42" s="26"/>
    </row>
    <row r="43" ht="15.75" customHeight="1">
      <c r="A43" s="31" t="s">
        <v>70</v>
      </c>
      <c r="B43" s="14"/>
      <c r="C43" s="32"/>
      <c r="D43" s="14"/>
      <c r="E43" s="26"/>
      <c r="F43" s="26"/>
      <c r="G43" s="26"/>
      <c r="H43" s="26"/>
      <c r="I43" s="26"/>
      <c r="J43" s="26"/>
      <c r="K43" s="26"/>
      <c r="L43" s="26"/>
      <c r="M43" s="26"/>
      <c r="N43" s="26"/>
      <c r="O43" s="26"/>
      <c r="P43" s="26"/>
      <c r="Q43" s="26"/>
      <c r="R43" s="26"/>
      <c r="S43" s="26"/>
      <c r="T43" s="26"/>
      <c r="U43" s="26"/>
      <c r="V43" s="26"/>
      <c r="W43" s="26"/>
      <c r="X43" s="26"/>
      <c r="Y43" s="26"/>
      <c r="Z43" s="26"/>
    </row>
    <row r="44" ht="15.75" customHeight="1">
      <c r="A44" s="38" t="s">
        <v>71</v>
      </c>
      <c r="B44" s="19"/>
      <c r="C44" s="19"/>
      <c r="D44" s="14"/>
      <c r="E44" s="26"/>
      <c r="F44" s="26"/>
      <c r="G44" s="26"/>
      <c r="H44" s="26"/>
      <c r="I44" s="26"/>
      <c r="J44" s="26"/>
      <c r="K44" s="26"/>
      <c r="L44" s="26"/>
      <c r="M44" s="26"/>
      <c r="N44" s="26"/>
      <c r="O44" s="26"/>
      <c r="P44" s="26"/>
      <c r="Q44" s="26"/>
      <c r="R44" s="26"/>
      <c r="S44" s="26"/>
      <c r="T44" s="26"/>
      <c r="U44" s="26"/>
      <c r="V44" s="26"/>
      <c r="W44" s="26"/>
      <c r="X44" s="26"/>
      <c r="Y44" s="26"/>
      <c r="Z44" s="26"/>
    </row>
    <row r="45" ht="15.75" customHeight="1">
      <c r="A45" s="31" t="s">
        <v>72</v>
      </c>
      <c r="B45" s="14"/>
      <c r="C45" s="30"/>
      <c r="D45" s="30"/>
      <c r="E45" s="26">
        <f t="shared" ref="E45:E52" si="4">if(C45="Yes",1,0)</f>
        <v>0</v>
      </c>
      <c r="F45" s="26"/>
      <c r="G45" s="26"/>
      <c r="H45" s="26"/>
      <c r="I45" s="26"/>
      <c r="J45" s="26"/>
      <c r="K45" s="26"/>
      <c r="L45" s="26"/>
      <c r="M45" s="26"/>
      <c r="N45" s="26"/>
      <c r="O45" s="26"/>
      <c r="P45" s="26"/>
      <c r="Q45" s="26"/>
      <c r="R45" s="26"/>
      <c r="S45" s="26"/>
      <c r="T45" s="26"/>
      <c r="U45" s="26"/>
      <c r="V45" s="26"/>
      <c r="W45" s="26"/>
      <c r="X45" s="26"/>
      <c r="Y45" s="26"/>
      <c r="Z45" s="26"/>
    </row>
    <row r="46" ht="15.75" customHeight="1">
      <c r="A46" s="31" t="s">
        <v>73</v>
      </c>
      <c r="B46" s="14"/>
      <c r="C46" s="30"/>
      <c r="D46" s="30"/>
      <c r="E46" s="26">
        <f t="shared" si="4"/>
        <v>0</v>
      </c>
      <c r="F46" s="26"/>
      <c r="G46" s="26"/>
      <c r="H46" s="26"/>
      <c r="I46" s="26"/>
      <c r="J46" s="26"/>
      <c r="K46" s="26"/>
      <c r="L46" s="26"/>
      <c r="M46" s="26"/>
      <c r="N46" s="26"/>
      <c r="O46" s="26"/>
      <c r="P46" s="26"/>
      <c r="Q46" s="26"/>
      <c r="R46" s="26"/>
      <c r="S46" s="26"/>
      <c r="T46" s="26"/>
      <c r="U46" s="26"/>
      <c r="V46" s="26"/>
      <c r="W46" s="26"/>
      <c r="X46" s="26"/>
      <c r="Y46" s="26"/>
      <c r="Z46" s="26"/>
    </row>
    <row r="47" ht="15.75" customHeight="1">
      <c r="A47" s="31" t="s">
        <v>74</v>
      </c>
      <c r="B47" s="14"/>
      <c r="C47" s="30"/>
      <c r="D47" s="30"/>
      <c r="E47" s="26">
        <f t="shared" si="4"/>
        <v>0</v>
      </c>
      <c r="F47" s="26"/>
      <c r="G47" s="26"/>
      <c r="H47" s="26"/>
      <c r="I47" s="26"/>
      <c r="J47" s="26"/>
      <c r="K47" s="26"/>
      <c r="L47" s="26"/>
      <c r="M47" s="26"/>
      <c r="N47" s="26"/>
      <c r="O47" s="26"/>
      <c r="P47" s="26"/>
      <c r="Q47" s="26"/>
      <c r="R47" s="26"/>
      <c r="S47" s="26"/>
      <c r="T47" s="26"/>
      <c r="U47" s="26"/>
      <c r="V47" s="26"/>
      <c r="W47" s="26"/>
      <c r="X47" s="26"/>
      <c r="Y47" s="26"/>
      <c r="Z47" s="26"/>
    </row>
    <row r="48" ht="15.75" customHeight="1">
      <c r="A48" s="31" t="s">
        <v>75</v>
      </c>
      <c r="B48" s="14"/>
      <c r="C48" s="30"/>
      <c r="D48" s="30"/>
      <c r="E48" s="26">
        <f t="shared" si="4"/>
        <v>0</v>
      </c>
      <c r="F48" s="26"/>
      <c r="G48" s="26"/>
      <c r="H48" s="26"/>
      <c r="I48" s="26"/>
      <c r="J48" s="26"/>
      <c r="K48" s="26"/>
      <c r="L48" s="26"/>
      <c r="M48" s="26"/>
      <c r="N48" s="26"/>
      <c r="O48" s="26"/>
      <c r="P48" s="26"/>
      <c r="Q48" s="26"/>
      <c r="R48" s="26"/>
      <c r="S48" s="26"/>
      <c r="T48" s="26"/>
      <c r="U48" s="26"/>
      <c r="V48" s="26"/>
      <c r="W48" s="26"/>
      <c r="X48" s="26"/>
      <c r="Y48" s="26"/>
      <c r="Z48" s="26"/>
    </row>
    <row r="49" ht="15.75" customHeight="1">
      <c r="A49" s="31" t="s">
        <v>76</v>
      </c>
      <c r="B49" s="14"/>
      <c r="C49" s="30"/>
      <c r="D49" s="30"/>
      <c r="E49" s="26">
        <f t="shared" si="4"/>
        <v>0</v>
      </c>
      <c r="F49" s="26"/>
      <c r="G49" s="26"/>
      <c r="H49" s="26"/>
      <c r="I49" s="26"/>
      <c r="J49" s="26"/>
      <c r="K49" s="26"/>
      <c r="L49" s="26"/>
      <c r="M49" s="26"/>
      <c r="N49" s="26"/>
      <c r="O49" s="26"/>
      <c r="P49" s="26"/>
      <c r="Q49" s="26"/>
      <c r="R49" s="26"/>
      <c r="S49" s="26"/>
      <c r="T49" s="26"/>
      <c r="U49" s="26"/>
      <c r="V49" s="26"/>
      <c r="W49" s="26"/>
      <c r="X49" s="26"/>
      <c r="Y49" s="26"/>
      <c r="Z49" s="26"/>
    </row>
    <row r="50" ht="15.75" customHeight="1">
      <c r="A50" s="31" t="s">
        <v>77</v>
      </c>
      <c r="B50" s="14"/>
      <c r="C50" s="30"/>
      <c r="D50" s="30"/>
      <c r="E50" s="26">
        <f t="shared" si="4"/>
        <v>0</v>
      </c>
      <c r="F50" s="26"/>
      <c r="G50" s="26"/>
      <c r="H50" s="26"/>
      <c r="I50" s="26"/>
      <c r="J50" s="26"/>
      <c r="K50" s="26"/>
      <c r="L50" s="26"/>
      <c r="M50" s="26"/>
      <c r="N50" s="26"/>
      <c r="O50" s="26"/>
      <c r="P50" s="26"/>
      <c r="Q50" s="26"/>
      <c r="R50" s="26"/>
      <c r="S50" s="26"/>
      <c r="T50" s="26"/>
      <c r="U50" s="26"/>
      <c r="V50" s="26"/>
      <c r="W50" s="26"/>
      <c r="X50" s="26"/>
      <c r="Y50" s="26"/>
      <c r="Z50" s="26"/>
    </row>
    <row r="51" ht="15.75" customHeight="1">
      <c r="A51" s="31" t="s">
        <v>78</v>
      </c>
      <c r="B51" s="14"/>
      <c r="C51" s="32"/>
      <c r="D51" s="14"/>
      <c r="E51" s="26">
        <f t="shared" si="4"/>
        <v>0</v>
      </c>
      <c r="F51" s="26"/>
      <c r="G51" s="26"/>
      <c r="H51" s="26"/>
      <c r="I51" s="26"/>
      <c r="J51" s="26"/>
      <c r="K51" s="26"/>
      <c r="L51" s="26"/>
      <c r="M51" s="26"/>
      <c r="N51" s="26"/>
      <c r="O51" s="26"/>
      <c r="P51" s="26"/>
      <c r="Q51" s="26"/>
      <c r="R51" s="26"/>
      <c r="S51" s="26"/>
      <c r="T51" s="26"/>
      <c r="U51" s="26"/>
      <c r="V51" s="26"/>
      <c r="W51" s="26"/>
      <c r="X51" s="26"/>
      <c r="Y51" s="26"/>
      <c r="Z51" s="26"/>
    </row>
    <row r="52" ht="15.75" customHeight="1">
      <c r="A52" s="31" t="s">
        <v>79</v>
      </c>
      <c r="B52" s="14"/>
      <c r="C52" s="32"/>
      <c r="D52" s="14"/>
      <c r="E52" s="26">
        <f t="shared" si="4"/>
        <v>0</v>
      </c>
      <c r="F52" s="26"/>
      <c r="G52" s="26"/>
      <c r="H52" s="26"/>
      <c r="I52" s="26"/>
      <c r="J52" s="26"/>
      <c r="K52" s="26"/>
      <c r="L52" s="26"/>
      <c r="M52" s="26"/>
      <c r="N52" s="26"/>
      <c r="O52" s="26"/>
      <c r="P52" s="26"/>
      <c r="Q52" s="26"/>
      <c r="R52" s="26"/>
      <c r="S52" s="26"/>
      <c r="T52" s="26"/>
      <c r="U52" s="26"/>
      <c r="V52" s="26"/>
      <c r="W52" s="26"/>
      <c r="X52" s="26"/>
      <c r="Y52" s="26"/>
      <c r="Z52" s="26"/>
    </row>
    <row r="53" ht="15.75" customHeight="1">
      <c r="A53" s="38" t="s">
        <v>80</v>
      </c>
      <c r="B53" s="19"/>
      <c r="C53" s="19"/>
      <c r="D53" s="14"/>
      <c r="E53" s="26"/>
      <c r="F53" s="26"/>
      <c r="G53" s="26"/>
      <c r="H53" s="26"/>
      <c r="I53" s="26"/>
      <c r="J53" s="26"/>
      <c r="K53" s="26"/>
      <c r="L53" s="26"/>
      <c r="M53" s="26"/>
      <c r="N53" s="26"/>
      <c r="O53" s="26"/>
      <c r="P53" s="26"/>
      <c r="Q53" s="26"/>
      <c r="R53" s="26"/>
      <c r="S53" s="26"/>
      <c r="T53" s="26"/>
      <c r="U53" s="26"/>
      <c r="V53" s="26"/>
      <c r="W53" s="26"/>
      <c r="X53" s="26"/>
      <c r="Y53" s="26"/>
      <c r="Z53" s="26"/>
    </row>
    <row r="54" ht="15.75" customHeight="1">
      <c r="A54" s="33" t="s">
        <v>81</v>
      </c>
      <c r="B54" s="14"/>
      <c r="C54" s="30"/>
      <c r="D54" s="30"/>
      <c r="E54" s="26">
        <f t="shared" ref="E54:E62" si="5">if(C54="Yes",1,0)</f>
        <v>0</v>
      </c>
      <c r="F54" s="26"/>
      <c r="G54" s="26"/>
      <c r="H54" s="26"/>
      <c r="I54" s="26"/>
      <c r="J54" s="26"/>
      <c r="K54" s="26"/>
      <c r="L54" s="26"/>
      <c r="M54" s="26"/>
      <c r="N54" s="26"/>
      <c r="O54" s="26"/>
      <c r="P54" s="26"/>
      <c r="Q54" s="26"/>
      <c r="R54" s="26"/>
      <c r="S54" s="26"/>
      <c r="T54" s="26"/>
      <c r="U54" s="26"/>
      <c r="V54" s="26"/>
      <c r="W54" s="26"/>
      <c r="X54" s="26"/>
      <c r="Y54" s="26"/>
      <c r="Z54" s="26"/>
    </row>
    <row r="55" ht="15.75" customHeight="1">
      <c r="A55" s="35"/>
      <c r="B55" s="29" t="s">
        <v>82</v>
      </c>
      <c r="C55" s="30"/>
      <c r="D55" s="30"/>
      <c r="E55" s="26">
        <f t="shared" si="5"/>
        <v>0</v>
      </c>
      <c r="F55" s="26"/>
      <c r="G55" s="26"/>
      <c r="H55" s="26"/>
      <c r="I55" s="26"/>
      <c r="J55" s="26"/>
      <c r="K55" s="26"/>
      <c r="L55" s="26"/>
      <c r="M55" s="26"/>
      <c r="N55" s="26"/>
      <c r="O55" s="26"/>
      <c r="P55" s="26"/>
      <c r="Q55" s="26"/>
      <c r="R55" s="26"/>
      <c r="S55" s="26"/>
      <c r="T55" s="26"/>
      <c r="U55" s="26"/>
      <c r="V55" s="26"/>
      <c r="W55" s="26"/>
      <c r="X55" s="26"/>
      <c r="Y55" s="26"/>
      <c r="Z55" s="26"/>
    </row>
    <row r="56" ht="15.75" customHeight="1">
      <c r="A56" s="35"/>
      <c r="B56" s="36" t="s">
        <v>83</v>
      </c>
      <c r="C56" s="30"/>
      <c r="D56" s="30"/>
      <c r="E56" s="26">
        <f t="shared" si="5"/>
        <v>0</v>
      </c>
      <c r="F56" s="26"/>
      <c r="G56" s="26"/>
      <c r="H56" s="26"/>
      <c r="I56" s="26"/>
      <c r="J56" s="26"/>
      <c r="K56" s="26"/>
      <c r="L56" s="26"/>
      <c r="M56" s="26"/>
      <c r="N56" s="26"/>
      <c r="O56" s="26"/>
      <c r="P56" s="26"/>
      <c r="Q56" s="26"/>
      <c r="R56" s="26"/>
      <c r="S56" s="26"/>
      <c r="T56" s="26"/>
      <c r="U56" s="26"/>
      <c r="V56" s="26"/>
      <c r="W56" s="26"/>
      <c r="X56" s="26"/>
      <c r="Y56" s="26"/>
      <c r="Z56" s="26"/>
    </row>
    <row r="57" ht="15.75" customHeight="1">
      <c r="A57" s="35"/>
      <c r="B57" s="29" t="s">
        <v>84</v>
      </c>
      <c r="C57" s="30"/>
      <c r="D57" s="30"/>
      <c r="E57" s="26">
        <f t="shared" si="5"/>
        <v>0</v>
      </c>
      <c r="F57" s="26"/>
      <c r="G57" s="26"/>
      <c r="H57" s="26"/>
      <c r="I57" s="26"/>
      <c r="J57" s="26"/>
      <c r="K57" s="26"/>
      <c r="L57" s="26"/>
      <c r="M57" s="26"/>
      <c r="N57" s="26"/>
      <c r="O57" s="26"/>
      <c r="P57" s="26"/>
      <c r="Q57" s="26"/>
      <c r="R57" s="26"/>
      <c r="S57" s="26"/>
      <c r="T57" s="26"/>
      <c r="U57" s="26"/>
      <c r="V57" s="26"/>
      <c r="W57" s="26"/>
      <c r="X57" s="26"/>
      <c r="Y57" s="26"/>
      <c r="Z57" s="26"/>
    </row>
    <row r="58" ht="15.75" customHeight="1">
      <c r="A58" s="35"/>
      <c r="B58" s="29" t="s">
        <v>85</v>
      </c>
      <c r="C58" s="30"/>
      <c r="D58" s="30"/>
      <c r="E58" s="26">
        <f t="shared" si="5"/>
        <v>0</v>
      </c>
      <c r="F58" s="26"/>
      <c r="G58" s="26"/>
      <c r="H58" s="26"/>
      <c r="I58" s="26"/>
      <c r="J58" s="26"/>
      <c r="K58" s="26"/>
      <c r="L58" s="26"/>
      <c r="M58" s="26"/>
      <c r="N58" s="26"/>
      <c r="O58" s="26"/>
      <c r="P58" s="26"/>
      <c r="Q58" s="26"/>
      <c r="R58" s="26"/>
      <c r="S58" s="26"/>
      <c r="T58" s="26"/>
      <c r="U58" s="26"/>
      <c r="V58" s="26"/>
      <c r="W58" s="26"/>
      <c r="X58" s="26"/>
      <c r="Y58" s="26"/>
      <c r="Z58" s="26"/>
    </row>
    <row r="59" ht="15.75" customHeight="1">
      <c r="A59" s="35"/>
      <c r="B59" s="29" t="s">
        <v>86</v>
      </c>
      <c r="C59" s="30"/>
      <c r="D59" s="30"/>
      <c r="E59" s="26">
        <f t="shared" si="5"/>
        <v>0</v>
      </c>
      <c r="F59" s="26"/>
      <c r="G59" s="26"/>
      <c r="H59" s="26"/>
      <c r="I59" s="26"/>
      <c r="J59" s="26"/>
      <c r="K59" s="26"/>
      <c r="L59" s="26"/>
      <c r="M59" s="26"/>
      <c r="N59" s="26"/>
      <c r="O59" s="26"/>
      <c r="P59" s="26"/>
      <c r="Q59" s="26"/>
      <c r="R59" s="26"/>
      <c r="S59" s="26"/>
      <c r="T59" s="26"/>
      <c r="U59" s="26"/>
      <c r="V59" s="26"/>
      <c r="W59" s="26"/>
      <c r="X59" s="26"/>
      <c r="Y59" s="26"/>
      <c r="Z59" s="26"/>
    </row>
    <row r="60" ht="15.75" customHeight="1">
      <c r="A60" s="35"/>
      <c r="B60" s="29" t="s">
        <v>87</v>
      </c>
      <c r="C60" s="30"/>
      <c r="D60" s="30"/>
      <c r="E60" s="26">
        <f t="shared" si="5"/>
        <v>0</v>
      </c>
      <c r="F60" s="26"/>
      <c r="G60" s="26"/>
      <c r="H60" s="26"/>
      <c r="I60" s="26"/>
      <c r="J60" s="26"/>
      <c r="K60" s="26"/>
      <c r="L60" s="26"/>
      <c r="M60" s="26"/>
      <c r="N60" s="26"/>
      <c r="O60" s="26"/>
      <c r="P60" s="26"/>
      <c r="Q60" s="26"/>
      <c r="R60" s="26"/>
      <c r="S60" s="26"/>
      <c r="T60" s="26"/>
      <c r="U60" s="26"/>
      <c r="V60" s="26"/>
      <c r="W60" s="26"/>
      <c r="X60" s="26"/>
      <c r="Y60" s="26"/>
      <c r="Z60" s="26"/>
    </row>
    <row r="61" ht="15.75" customHeight="1">
      <c r="A61" s="35"/>
      <c r="B61" s="29" t="s">
        <v>88</v>
      </c>
      <c r="C61" s="30"/>
      <c r="D61" s="30"/>
      <c r="E61" s="26">
        <f t="shared" si="5"/>
        <v>0</v>
      </c>
      <c r="F61" s="26"/>
      <c r="G61" s="26"/>
      <c r="H61" s="26"/>
      <c r="I61" s="26"/>
      <c r="J61" s="26"/>
      <c r="K61" s="26"/>
      <c r="L61" s="26"/>
      <c r="M61" s="26"/>
      <c r="N61" s="26"/>
      <c r="O61" s="26"/>
      <c r="P61" s="26"/>
      <c r="Q61" s="26"/>
      <c r="R61" s="26"/>
      <c r="S61" s="26"/>
      <c r="T61" s="26"/>
      <c r="U61" s="26"/>
      <c r="V61" s="26"/>
      <c r="W61" s="26"/>
      <c r="X61" s="26"/>
      <c r="Y61" s="26"/>
      <c r="Z61" s="26"/>
    </row>
    <row r="62" ht="15.75" customHeight="1">
      <c r="A62" s="35"/>
      <c r="B62" s="29" t="s">
        <v>89</v>
      </c>
      <c r="C62" s="30"/>
      <c r="D62" s="30"/>
      <c r="E62" s="26">
        <f t="shared" si="5"/>
        <v>0</v>
      </c>
      <c r="F62" s="26"/>
      <c r="G62" s="26"/>
      <c r="H62" s="26"/>
      <c r="I62" s="26"/>
      <c r="J62" s="26"/>
      <c r="K62" s="26"/>
      <c r="L62" s="26"/>
      <c r="M62" s="26"/>
      <c r="N62" s="26"/>
      <c r="O62" s="26"/>
      <c r="P62" s="26"/>
      <c r="Q62" s="26"/>
      <c r="R62" s="26"/>
      <c r="S62" s="26"/>
      <c r="T62" s="26"/>
      <c r="U62" s="26"/>
      <c r="V62" s="26"/>
      <c r="W62" s="26"/>
      <c r="X62" s="26"/>
      <c r="Y62" s="26"/>
      <c r="Z62" s="26"/>
    </row>
    <row r="63" ht="15.75" customHeight="1">
      <c r="A63" s="31" t="s">
        <v>90</v>
      </c>
      <c r="B63" s="14"/>
      <c r="C63" s="32"/>
      <c r="D63" s="14"/>
      <c r="E63" s="26"/>
      <c r="F63" s="26"/>
      <c r="G63" s="26"/>
      <c r="H63" s="26"/>
      <c r="I63" s="26"/>
      <c r="J63" s="26"/>
      <c r="K63" s="26"/>
      <c r="L63" s="26"/>
      <c r="M63" s="26"/>
      <c r="N63" s="26"/>
      <c r="O63" s="26"/>
      <c r="P63" s="26"/>
      <c r="Q63" s="26"/>
      <c r="R63" s="26"/>
      <c r="S63" s="26"/>
      <c r="T63" s="26"/>
      <c r="U63" s="26"/>
      <c r="V63" s="26"/>
      <c r="W63" s="26"/>
      <c r="X63" s="26"/>
      <c r="Y63" s="26"/>
      <c r="Z63" s="26"/>
    </row>
    <row r="64" ht="15.75" customHeight="1">
      <c r="A64" s="31" t="s">
        <v>91</v>
      </c>
      <c r="B64" s="14"/>
      <c r="C64" s="30"/>
      <c r="D64" s="30"/>
      <c r="E64" s="26">
        <f>if(C64="Yes",1,0)</f>
        <v>0</v>
      </c>
      <c r="F64" s="26"/>
      <c r="G64" s="26"/>
      <c r="H64" s="26"/>
      <c r="I64" s="26"/>
      <c r="J64" s="26"/>
      <c r="K64" s="26"/>
      <c r="L64" s="26"/>
      <c r="M64" s="26"/>
      <c r="N64" s="26"/>
      <c r="O64" s="26"/>
      <c r="P64" s="26"/>
      <c r="Q64" s="26"/>
      <c r="R64" s="26"/>
      <c r="S64" s="26"/>
      <c r="T64" s="26"/>
      <c r="U64" s="26"/>
      <c r="V64" s="26"/>
      <c r="W64" s="26"/>
      <c r="X64" s="26"/>
      <c r="Y64" s="26"/>
      <c r="Z64" s="26"/>
    </row>
    <row r="65" ht="15.75" customHeight="1">
      <c r="A65" s="31" t="s">
        <v>92</v>
      </c>
      <c r="B65" s="14"/>
      <c r="C65" s="32"/>
      <c r="D65" s="14"/>
      <c r="E65" s="26"/>
      <c r="F65" s="26"/>
      <c r="G65" s="26"/>
      <c r="H65" s="26"/>
      <c r="I65" s="26"/>
      <c r="J65" s="26"/>
      <c r="K65" s="26"/>
      <c r="L65" s="26"/>
      <c r="M65" s="26"/>
      <c r="N65" s="26"/>
      <c r="O65" s="26"/>
      <c r="P65" s="26"/>
      <c r="Q65" s="26"/>
      <c r="R65" s="26"/>
      <c r="S65" s="26"/>
      <c r="T65" s="26"/>
      <c r="U65" s="26"/>
      <c r="V65" s="26"/>
      <c r="W65" s="26"/>
      <c r="X65" s="26"/>
      <c r="Y65" s="26"/>
      <c r="Z65" s="26"/>
    </row>
    <row r="66" ht="15.75" customHeight="1">
      <c r="A66" s="31" t="s">
        <v>93</v>
      </c>
      <c r="B66" s="14"/>
      <c r="C66" s="30"/>
      <c r="D66" s="30"/>
      <c r="E66" s="26">
        <f>if(C66="Yes",1,0)</f>
        <v>0</v>
      </c>
      <c r="F66" s="26"/>
      <c r="G66" s="26"/>
      <c r="H66" s="26"/>
      <c r="I66" s="26"/>
      <c r="J66" s="26"/>
      <c r="K66" s="26"/>
      <c r="L66" s="26"/>
      <c r="M66" s="26"/>
      <c r="N66" s="26"/>
      <c r="O66" s="26"/>
      <c r="P66" s="26"/>
      <c r="Q66" s="26"/>
      <c r="R66" s="26"/>
      <c r="S66" s="26"/>
      <c r="T66" s="26"/>
      <c r="U66" s="26"/>
      <c r="V66" s="26"/>
      <c r="W66" s="26"/>
      <c r="X66" s="26"/>
      <c r="Y66" s="26"/>
      <c r="Z66" s="26"/>
    </row>
    <row r="67" ht="15.75" customHeight="1">
      <c r="A67" s="37" t="s">
        <v>94</v>
      </c>
      <c r="B67" s="14"/>
      <c r="C67" s="30"/>
      <c r="D67" s="30"/>
      <c r="E67" s="26"/>
      <c r="F67" s="26" t="s">
        <v>95</v>
      </c>
      <c r="G67" s="26"/>
      <c r="H67" s="26"/>
      <c r="I67" s="26"/>
      <c r="J67" s="26"/>
      <c r="K67" s="26"/>
      <c r="L67" s="26"/>
      <c r="M67" s="26"/>
      <c r="N67" s="26"/>
      <c r="O67" s="26"/>
      <c r="P67" s="26"/>
      <c r="Q67" s="26"/>
      <c r="R67" s="26"/>
      <c r="S67" s="26"/>
      <c r="T67" s="26"/>
      <c r="U67" s="26"/>
      <c r="V67" s="26"/>
      <c r="W67" s="26"/>
      <c r="X67" s="26"/>
      <c r="Y67" s="26"/>
      <c r="Z67" s="26"/>
    </row>
    <row r="68" ht="15.75" customHeight="1">
      <c r="A68" s="15"/>
      <c r="B68" s="39" t="s">
        <v>96</v>
      </c>
      <c r="C68" s="17"/>
      <c r="D68" s="14"/>
      <c r="E68" s="26"/>
      <c r="F68" s="26"/>
      <c r="G68" s="26"/>
      <c r="H68" s="26"/>
      <c r="I68" s="26"/>
      <c r="J68" s="26"/>
      <c r="K68" s="26"/>
      <c r="L68" s="26"/>
      <c r="M68" s="26"/>
      <c r="N68" s="26"/>
      <c r="O68" s="26"/>
      <c r="P68" s="26"/>
      <c r="Q68" s="26"/>
      <c r="R68" s="26"/>
      <c r="S68" s="26"/>
      <c r="T68" s="26"/>
      <c r="U68" s="26"/>
      <c r="V68" s="26"/>
      <c r="W68" s="26"/>
      <c r="X68" s="26"/>
      <c r="Y68" s="26"/>
      <c r="Z68" s="26"/>
    </row>
    <row r="69" ht="15.75" customHeight="1">
      <c r="A69" s="31" t="s">
        <v>97</v>
      </c>
      <c r="B69" s="14"/>
      <c r="C69" s="30"/>
      <c r="D69" s="30"/>
      <c r="E69" s="26">
        <f>if(C69="Yes",1,0)</f>
        <v>0</v>
      </c>
      <c r="F69" s="26"/>
      <c r="G69" s="26"/>
      <c r="H69" s="26"/>
      <c r="I69" s="26"/>
      <c r="J69" s="26"/>
      <c r="K69" s="26"/>
      <c r="L69" s="26"/>
      <c r="M69" s="26"/>
      <c r="N69" s="26"/>
      <c r="O69" s="26"/>
      <c r="P69" s="26"/>
      <c r="Q69" s="26"/>
      <c r="R69" s="26"/>
      <c r="S69" s="26"/>
      <c r="T69" s="26"/>
      <c r="U69" s="26"/>
      <c r="V69" s="26"/>
      <c r="W69" s="26"/>
      <c r="X69" s="26"/>
      <c r="Y69" s="26"/>
      <c r="Z69" s="26"/>
    </row>
    <row r="70" ht="15.75" customHeight="1">
      <c r="A70" s="31" t="s">
        <v>98</v>
      </c>
      <c r="B70" s="14"/>
      <c r="C70" s="32"/>
      <c r="D70" s="14"/>
      <c r="E70" s="26"/>
      <c r="F70" s="26"/>
      <c r="G70" s="26"/>
      <c r="H70" s="26"/>
      <c r="I70" s="26"/>
      <c r="J70" s="26"/>
      <c r="K70" s="26"/>
      <c r="L70" s="26"/>
      <c r="M70" s="26"/>
      <c r="N70" s="26"/>
      <c r="O70" s="26"/>
      <c r="P70" s="26"/>
      <c r="Q70" s="26"/>
      <c r="R70" s="26"/>
      <c r="S70" s="26"/>
      <c r="T70" s="26"/>
      <c r="U70" s="26"/>
      <c r="V70" s="26"/>
      <c r="W70" s="26"/>
      <c r="X70" s="26"/>
      <c r="Y70" s="26"/>
      <c r="Z70" s="26"/>
    </row>
    <row r="71" ht="15.75" customHeight="1">
      <c r="A71" s="37" t="s">
        <v>99</v>
      </c>
      <c r="B71" s="14"/>
      <c r="C71" s="30"/>
      <c r="D71" s="30"/>
      <c r="E71" s="26">
        <f>if(C71="Yes",1,0)</f>
        <v>0</v>
      </c>
      <c r="F71" s="26"/>
      <c r="G71" s="26"/>
      <c r="H71" s="26"/>
      <c r="I71" s="26"/>
      <c r="J71" s="26"/>
      <c r="K71" s="26"/>
      <c r="L71" s="26"/>
      <c r="M71" s="26"/>
      <c r="N71" s="26"/>
      <c r="O71" s="26"/>
      <c r="P71" s="26"/>
      <c r="Q71" s="26"/>
      <c r="R71" s="26"/>
      <c r="S71" s="26"/>
      <c r="T71" s="26"/>
      <c r="U71" s="26"/>
      <c r="V71" s="26"/>
      <c r="W71" s="26"/>
      <c r="X71" s="26"/>
      <c r="Y71" s="26"/>
      <c r="Z71" s="26"/>
    </row>
    <row r="72" ht="15.75" customHeight="1">
      <c r="A72" s="29"/>
      <c r="B72" s="39" t="s">
        <v>100</v>
      </c>
      <c r="C72" s="32"/>
      <c r="D72" s="14"/>
      <c r="E72" s="26"/>
      <c r="F72" s="26"/>
      <c r="G72" s="26"/>
      <c r="H72" s="26"/>
      <c r="I72" s="26"/>
      <c r="J72" s="26"/>
      <c r="K72" s="26"/>
      <c r="L72" s="26"/>
      <c r="M72" s="26"/>
      <c r="N72" s="26"/>
      <c r="O72" s="26"/>
      <c r="P72" s="26"/>
      <c r="Q72" s="26"/>
      <c r="R72" s="26"/>
      <c r="S72" s="26"/>
      <c r="T72" s="26"/>
      <c r="U72" s="26"/>
      <c r="V72" s="26"/>
      <c r="W72" s="26"/>
      <c r="X72" s="26"/>
      <c r="Y72" s="26"/>
      <c r="Z72" s="26"/>
    </row>
    <row r="73" ht="15.75" customHeight="1">
      <c r="A73" s="31" t="s">
        <v>101</v>
      </c>
      <c r="B73" s="14"/>
      <c r="C73" s="30"/>
      <c r="D73" s="30"/>
      <c r="E73" s="26"/>
      <c r="F73" s="26" t="s">
        <v>95</v>
      </c>
      <c r="G73" s="26"/>
      <c r="H73" s="26"/>
      <c r="I73" s="26"/>
      <c r="J73" s="26"/>
      <c r="K73" s="26"/>
      <c r="L73" s="26"/>
      <c r="M73" s="26"/>
      <c r="N73" s="26"/>
      <c r="O73" s="26"/>
      <c r="P73" s="26"/>
      <c r="Q73" s="26"/>
      <c r="R73" s="26"/>
      <c r="S73" s="26"/>
      <c r="T73" s="26"/>
      <c r="U73" s="26"/>
      <c r="V73" s="26"/>
      <c r="W73" s="26"/>
      <c r="X73" s="26"/>
      <c r="Y73" s="26"/>
      <c r="Z73" s="26"/>
    </row>
    <row r="74" ht="15.75" customHeight="1">
      <c r="A74" s="31" t="s">
        <v>102</v>
      </c>
      <c r="B74" s="14"/>
      <c r="C74" s="30"/>
      <c r="D74" s="30"/>
      <c r="E74" s="26">
        <f t="shared" ref="E74:E78" si="6">if(C74="Yes",1,0)</f>
        <v>0</v>
      </c>
      <c r="F74" s="26"/>
      <c r="G74" s="26"/>
      <c r="H74" s="26"/>
      <c r="I74" s="26"/>
      <c r="J74" s="26"/>
      <c r="K74" s="26"/>
      <c r="L74" s="26"/>
      <c r="M74" s="26"/>
      <c r="N74" s="26"/>
      <c r="O74" s="26"/>
      <c r="P74" s="26"/>
      <c r="Q74" s="26"/>
      <c r="R74" s="26"/>
      <c r="S74" s="26"/>
      <c r="T74" s="26"/>
      <c r="U74" s="26"/>
      <c r="V74" s="26"/>
      <c r="W74" s="26"/>
      <c r="X74" s="26"/>
      <c r="Y74" s="26"/>
      <c r="Z74" s="26"/>
    </row>
    <row r="75" ht="15.75" customHeight="1">
      <c r="A75" s="31" t="s">
        <v>103</v>
      </c>
      <c r="B75" s="14"/>
      <c r="C75" s="30"/>
      <c r="D75" s="30"/>
      <c r="E75" s="26">
        <f t="shared" si="6"/>
        <v>0</v>
      </c>
      <c r="F75" s="26"/>
      <c r="G75" s="26"/>
      <c r="H75" s="26"/>
      <c r="I75" s="26"/>
      <c r="J75" s="26"/>
      <c r="K75" s="26"/>
      <c r="L75" s="26"/>
      <c r="M75" s="26"/>
      <c r="N75" s="26"/>
      <c r="O75" s="26"/>
      <c r="P75" s="26"/>
      <c r="Q75" s="26"/>
      <c r="R75" s="26"/>
      <c r="S75" s="26"/>
      <c r="T75" s="26"/>
      <c r="U75" s="26"/>
      <c r="V75" s="26"/>
      <c r="W75" s="26"/>
      <c r="X75" s="26"/>
      <c r="Y75" s="26"/>
      <c r="Z75" s="26"/>
    </row>
    <row r="76" ht="15.75" customHeight="1">
      <c r="A76" s="31" t="s">
        <v>104</v>
      </c>
      <c r="B76" s="14"/>
      <c r="C76" s="30"/>
      <c r="D76" s="30"/>
      <c r="E76" s="26">
        <f t="shared" si="6"/>
        <v>0</v>
      </c>
      <c r="F76" s="26"/>
      <c r="G76" s="26"/>
      <c r="H76" s="26"/>
      <c r="I76" s="26"/>
      <c r="J76" s="26"/>
      <c r="K76" s="26"/>
      <c r="L76" s="26"/>
      <c r="M76" s="26"/>
      <c r="N76" s="26"/>
      <c r="O76" s="26"/>
      <c r="P76" s="26"/>
      <c r="Q76" s="26"/>
      <c r="R76" s="26"/>
      <c r="S76" s="26"/>
      <c r="T76" s="26"/>
      <c r="U76" s="26"/>
      <c r="V76" s="26"/>
      <c r="W76" s="26"/>
      <c r="X76" s="26"/>
      <c r="Y76" s="26"/>
      <c r="Z76" s="26"/>
    </row>
    <row r="77" ht="15.75" customHeight="1">
      <c r="A77" s="31" t="s">
        <v>105</v>
      </c>
      <c r="B77" s="14"/>
      <c r="C77" s="30"/>
      <c r="D77" s="30"/>
      <c r="E77" s="26">
        <f t="shared" si="6"/>
        <v>0</v>
      </c>
      <c r="F77" s="26"/>
      <c r="G77" s="26"/>
      <c r="H77" s="26"/>
      <c r="I77" s="26"/>
      <c r="J77" s="26"/>
      <c r="K77" s="26"/>
      <c r="L77" s="26"/>
      <c r="M77" s="26"/>
      <c r="N77" s="26"/>
      <c r="O77" s="26"/>
      <c r="P77" s="26"/>
      <c r="Q77" s="26"/>
      <c r="R77" s="26"/>
      <c r="S77" s="26"/>
      <c r="T77" s="26"/>
      <c r="U77" s="26"/>
      <c r="V77" s="26"/>
      <c r="W77" s="26"/>
      <c r="X77" s="26"/>
      <c r="Y77" s="26"/>
      <c r="Z77" s="26"/>
    </row>
    <row r="78" ht="15.75" customHeight="1">
      <c r="A78" s="31" t="s">
        <v>106</v>
      </c>
      <c r="B78" s="14"/>
      <c r="C78" s="30"/>
      <c r="D78" s="30"/>
      <c r="E78" s="26">
        <f t="shared" si="6"/>
        <v>0</v>
      </c>
      <c r="F78" s="26"/>
      <c r="G78" s="26"/>
      <c r="H78" s="26"/>
      <c r="I78" s="26"/>
      <c r="J78" s="26"/>
      <c r="K78" s="26"/>
      <c r="L78" s="26"/>
      <c r="M78" s="26"/>
      <c r="N78" s="26"/>
      <c r="O78" s="26"/>
      <c r="P78" s="26"/>
      <c r="Q78" s="26"/>
      <c r="R78" s="26"/>
      <c r="S78" s="26"/>
      <c r="T78" s="26"/>
      <c r="U78" s="26"/>
      <c r="V78" s="26"/>
      <c r="W78" s="26"/>
      <c r="X78" s="26"/>
      <c r="Y78" s="26"/>
      <c r="Z78" s="26"/>
    </row>
    <row r="79" ht="15.75" customHeight="1">
      <c r="A79" s="31" t="s">
        <v>107</v>
      </c>
      <c r="B79" s="14"/>
      <c r="C79" s="32"/>
      <c r="D79" s="14"/>
      <c r="E79" s="26"/>
      <c r="F79" s="26"/>
      <c r="G79" s="26"/>
      <c r="H79" s="26"/>
      <c r="I79" s="26"/>
      <c r="J79" s="26"/>
      <c r="K79" s="26"/>
      <c r="L79" s="26"/>
      <c r="M79" s="26"/>
      <c r="N79" s="26"/>
      <c r="O79" s="26"/>
      <c r="P79" s="26"/>
      <c r="Q79" s="26"/>
      <c r="R79" s="26"/>
      <c r="S79" s="26"/>
      <c r="T79" s="26"/>
      <c r="U79" s="26"/>
      <c r="V79" s="26"/>
      <c r="W79" s="26"/>
      <c r="X79" s="26"/>
      <c r="Y79" s="26"/>
      <c r="Z79" s="26"/>
    </row>
    <row r="80" ht="15.75" customHeight="1">
      <c r="A80" s="31" t="s">
        <v>108</v>
      </c>
      <c r="B80" s="14"/>
      <c r="C80" s="30"/>
      <c r="D80" s="30"/>
      <c r="E80" s="26"/>
      <c r="F80" s="26" t="s">
        <v>95</v>
      </c>
      <c r="G80" s="26"/>
      <c r="H80" s="26"/>
      <c r="I80" s="26"/>
      <c r="J80" s="26"/>
      <c r="K80" s="26"/>
      <c r="L80" s="26"/>
      <c r="M80" s="26"/>
      <c r="N80" s="26"/>
      <c r="O80" s="26"/>
      <c r="P80" s="26"/>
      <c r="Q80" s="26"/>
      <c r="R80" s="26"/>
      <c r="S80" s="26"/>
      <c r="T80" s="26"/>
      <c r="U80" s="26"/>
      <c r="V80" s="26"/>
      <c r="W80" s="26"/>
      <c r="X80" s="26"/>
      <c r="Y80" s="26"/>
      <c r="Z80" s="26"/>
    </row>
    <row r="81" ht="15.75" customHeight="1">
      <c r="A81" s="29"/>
      <c r="B81" s="36" t="s">
        <v>109</v>
      </c>
      <c r="C81" s="32"/>
      <c r="D81" s="14"/>
      <c r="E81" s="26"/>
      <c r="F81" s="26"/>
      <c r="G81" s="26"/>
      <c r="H81" s="26"/>
      <c r="I81" s="26"/>
      <c r="J81" s="26"/>
      <c r="K81" s="26"/>
      <c r="L81" s="26"/>
      <c r="M81" s="26"/>
      <c r="N81" s="26"/>
      <c r="O81" s="26"/>
      <c r="P81" s="26"/>
      <c r="Q81" s="26"/>
      <c r="R81" s="26"/>
      <c r="S81" s="26"/>
      <c r="T81" s="26"/>
      <c r="U81" s="26"/>
      <c r="V81" s="26"/>
      <c r="W81" s="26"/>
      <c r="X81" s="26"/>
      <c r="Y81" s="26"/>
      <c r="Z81" s="26"/>
    </row>
    <row r="82" ht="15.75" customHeight="1">
      <c r="A82" s="31" t="s">
        <v>110</v>
      </c>
      <c r="B82" s="14"/>
      <c r="C82" s="32"/>
      <c r="D82" s="14"/>
      <c r="E82" s="26"/>
      <c r="F82" s="26"/>
      <c r="G82" s="26"/>
      <c r="H82" s="26"/>
      <c r="I82" s="26"/>
      <c r="J82" s="26"/>
      <c r="K82" s="26"/>
      <c r="L82" s="26"/>
      <c r="M82" s="26"/>
      <c r="N82" s="26"/>
      <c r="O82" s="26"/>
      <c r="P82" s="26"/>
      <c r="Q82" s="26"/>
      <c r="R82" s="26"/>
      <c r="S82" s="26"/>
      <c r="T82" s="26"/>
      <c r="U82" s="26"/>
      <c r="V82" s="26"/>
      <c r="W82" s="26"/>
      <c r="X82" s="26"/>
      <c r="Y82" s="26"/>
      <c r="Z82" s="26"/>
    </row>
    <row r="83" ht="15.75" customHeight="1">
      <c r="A83" s="31" t="s">
        <v>111</v>
      </c>
      <c r="B83" s="14"/>
      <c r="C83" s="30"/>
      <c r="D83" s="30"/>
      <c r="E83" s="26">
        <f>if(C83="Yes",1,0)</f>
        <v>0</v>
      </c>
      <c r="F83" s="26"/>
      <c r="G83" s="26"/>
      <c r="H83" s="26"/>
      <c r="I83" s="26"/>
      <c r="J83" s="26"/>
      <c r="K83" s="26"/>
      <c r="L83" s="26"/>
      <c r="M83" s="26"/>
      <c r="N83" s="26"/>
      <c r="O83" s="26"/>
      <c r="P83" s="26"/>
      <c r="Q83" s="26"/>
      <c r="R83" s="26"/>
      <c r="S83" s="26"/>
      <c r="T83" s="26"/>
      <c r="U83" s="26"/>
      <c r="V83" s="26"/>
      <c r="W83" s="26"/>
      <c r="X83" s="26"/>
      <c r="Y83" s="26"/>
      <c r="Z83" s="26"/>
    </row>
    <row r="84" ht="15.75" customHeight="1">
      <c r="A84" s="31" t="s">
        <v>112</v>
      </c>
      <c r="B84" s="14"/>
      <c r="C84" s="32"/>
      <c r="D84" s="14"/>
      <c r="E84" s="26"/>
      <c r="F84" s="26"/>
      <c r="G84" s="26"/>
      <c r="H84" s="26"/>
      <c r="I84" s="26"/>
      <c r="J84" s="26"/>
      <c r="K84" s="26"/>
      <c r="L84" s="26"/>
      <c r="M84" s="26"/>
      <c r="N84" s="26"/>
      <c r="O84" s="26"/>
      <c r="P84" s="26"/>
      <c r="Q84" s="26"/>
      <c r="R84" s="26"/>
      <c r="S84" s="26"/>
      <c r="T84" s="26"/>
      <c r="U84" s="26"/>
      <c r="V84" s="26"/>
      <c r="W84" s="26"/>
      <c r="X84" s="26"/>
      <c r="Y84" s="26"/>
      <c r="Z84" s="26"/>
    </row>
    <row r="85" ht="15.75" customHeight="1">
      <c r="A85" s="38" t="s">
        <v>113</v>
      </c>
      <c r="B85" s="19"/>
      <c r="C85" s="19"/>
      <c r="D85" s="14"/>
      <c r="E85" s="26"/>
      <c r="F85" s="26"/>
      <c r="G85" s="26"/>
      <c r="H85" s="26"/>
      <c r="I85" s="26"/>
      <c r="J85" s="26"/>
      <c r="K85" s="26"/>
      <c r="L85" s="26"/>
      <c r="M85" s="26"/>
      <c r="N85" s="26"/>
      <c r="O85" s="26"/>
      <c r="P85" s="26"/>
      <c r="Q85" s="26"/>
      <c r="R85" s="26"/>
      <c r="S85" s="26"/>
      <c r="T85" s="26"/>
      <c r="U85" s="26"/>
      <c r="V85" s="26"/>
      <c r="W85" s="26"/>
      <c r="X85" s="26"/>
      <c r="Y85" s="26"/>
      <c r="Z85" s="26"/>
    </row>
    <row r="86" ht="15.75" customHeight="1">
      <c r="A86" s="31" t="s">
        <v>114</v>
      </c>
      <c r="B86" s="14"/>
      <c r="C86" s="30"/>
      <c r="D86" s="30"/>
      <c r="E86" s="26">
        <f>if(C86="Yes",1,0)</f>
        <v>0</v>
      </c>
      <c r="F86" s="26"/>
      <c r="G86" s="26"/>
      <c r="H86" s="26"/>
      <c r="I86" s="26"/>
      <c r="J86" s="26"/>
      <c r="K86" s="26"/>
      <c r="L86" s="26"/>
      <c r="M86" s="26"/>
      <c r="N86" s="26"/>
      <c r="O86" s="26"/>
      <c r="P86" s="26"/>
      <c r="Q86" s="26"/>
      <c r="R86" s="26"/>
      <c r="S86" s="26"/>
      <c r="T86" s="26"/>
      <c r="U86" s="26"/>
      <c r="V86" s="26"/>
      <c r="W86" s="26"/>
      <c r="X86" s="26"/>
      <c r="Y86" s="26"/>
      <c r="Z86" s="26"/>
    </row>
    <row r="87" ht="15.75" customHeight="1">
      <c r="A87" s="37" t="s">
        <v>115</v>
      </c>
      <c r="B87" s="14"/>
      <c r="C87" s="32"/>
      <c r="D87" s="14"/>
      <c r="E87" s="26"/>
      <c r="F87" s="26"/>
      <c r="G87" s="26"/>
      <c r="H87" s="26"/>
      <c r="I87" s="26"/>
      <c r="J87" s="26"/>
      <c r="K87" s="26"/>
      <c r="L87" s="26"/>
      <c r="M87" s="26"/>
      <c r="N87" s="26"/>
      <c r="O87" s="26"/>
      <c r="P87" s="26"/>
      <c r="Q87" s="26"/>
      <c r="R87" s="26"/>
      <c r="S87" s="26"/>
      <c r="T87" s="26"/>
      <c r="U87" s="26"/>
      <c r="V87" s="26"/>
      <c r="W87" s="26"/>
      <c r="X87" s="26"/>
      <c r="Y87" s="26"/>
      <c r="Z87" s="26"/>
    </row>
    <row r="88" ht="15.75" customHeight="1">
      <c r="A88" s="15"/>
      <c r="B88" s="36" t="s">
        <v>116</v>
      </c>
      <c r="C88" s="37"/>
      <c r="D88" s="14"/>
      <c r="E88" s="26"/>
      <c r="F88" s="26"/>
      <c r="G88" s="26"/>
      <c r="H88" s="26"/>
      <c r="I88" s="26"/>
      <c r="J88" s="26"/>
      <c r="K88" s="26"/>
      <c r="L88" s="26"/>
      <c r="M88" s="26"/>
      <c r="N88" s="26"/>
      <c r="O88" s="26"/>
      <c r="P88" s="26"/>
      <c r="Q88" s="26"/>
      <c r="R88" s="26"/>
      <c r="S88" s="26"/>
      <c r="T88" s="26"/>
      <c r="U88" s="26"/>
      <c r="V88" s="26"/>
      <c r="W88" s="26"/>
      <c r="X88" s="26"/>
      <c r="Y88" s="26"/>
      <c r="Z88" s="26"/>
    </row>
    <row r="89" ht="15.75" customHeight="1">
      <c r="A89" s="31" t="s">
        <v>117</v>
      </c>
      <c r="B89" s="14"/>
      <c r="C89" s="32"/>
      <c r="D89" s="14"/>
      <c r="E89" s="26"/>
      <c r="F89" s="26"/>
      <c r="G89" s="26"/>
      <c r="H89" s="26"/>
      <c r="I89" s="26"/>
      <c r="J89" s="26"/>
      <c r="K89" s="26"/>
      <c r="L89" s="26"/>
      <c r="M89" s="26"/>
      <c r="N89" s="26"/>
      <c r="O89" s="26"/>
      <c r="P89" s="26"/>
      <c r="Q89" s="26"/>
      <c r="R89" s="26"/>
      <c r="S89" s="26"/>
      <c r="T89" s="26"/>
      <c r="U89" s="26"/>
      <c r="V89" s="26"/>
      <c r="W89" s="26"/>
      <c r="X89" s="26"/>
      <c r="Y89" s="26"/>
      <c r="Z89" s="26"/>
    </row>
    <row r="90" ht="15.75" customHeight="1">
      <c r="A90" s="38" t="s">
        <v>118</v>
      </c>
      <c r="B90" s="19"/>
      <c r="C90" s="19"/>
      <c r="D90" s="14"/>
      <c r="E90" s="26"/>
      <c r="F90" s="26"/>
      <c r="G90" s="26"/>
      <c r="H90" s="26"/>
      <c r="I90" s="26"/>
      <c r="J90" s="26"/>
      <c r="K90" s="26"/>
      <c r="L90" s="26"/>
      <c r="M90" s="26"/>
      <c r="N90" s="26"/>
      <c r="O90" s="26"/>
      <c r="P90" s="26"/>
      <c r="Q90" s="26"/>
      <c r="R90" s="26"/>
      <c r="S90" s="26"/>
      <c r="T90" s="26"/>
      <c r="U90" s="26"/>
      <c r="V90" s="26"/>
      <c r="W90" s="26"/>
      <c r="X90" s="26"/>
      <c r="Y90" s="26"/>
      <c r="Z90" s="26"/>
    </row>
    <row r="91" ht="15.75" customHeight="1">
      <c r="A91" s="31" t="s">
        <v>119</v>
      </c>
      <c r="B91" s="14"/>
      <c r="C91" s="32"/>
      <c r="D91" s="14"/>
      <c r="E91" s="26"/>
      <c r="F91" s="26"/>
      <c r="G91" s="26"/>
      <c r="H91" s="26"/>
      <c r="I91" s="26"/>
      <c r="J91" s="26"/>
      <c r="K91" s="26"/>
      <c r="L91" s="26"/>
      <c r="M91" s="26"/>
      <c r="N91" s="26"/>
      <c r="O91" s="26"/>
      <c r="P91" s="26"/>
      <c r="Q91" s="26"/>
      <c r="R91" s="26"/>
      <c r="S91" s="26"/>
      <c r="T91" s="26"/>
      <c r="U91" s="26"/>
      <c r="V91" s="26"/>
      <c r="W91" s="26"/>
      <c r="X91" s="26"/>
      <c r="Y91" s="26"/>
      <c r="Z91" s="26"/>
    </row>
    <row r="92" ht="15.75" customHeight="1">
      <c r="A92" s="31" t="s">
        <v>120</v>
      </c>
      <c r="B92" s="14"/>
      <c r="C92" s="30"/>
      <c r="D92" s="30"/>
      <c r="E92" s="26">
        <f>if(C92="Yes",1,0)</f>
        <v>0</v>
      </c>
      <c r="F92" s="26"/>
      <c r="G92" s="26"/>
      <c r="H92" s="26"/>
      <c r="I92" s="26"/>
      <c r="J92" s="26"/>
      <c r="K92" s="26"/>
      <c r="L92" s="26"/>
      <c r="M92" s="26"/>
      <c r="N92" s="26"/>
      <c r="O92" s="26"/>
      <c r="P92" s="26"/>
      <c r="Q92" s="26"/>
      <c r="R92" s="26"/>
      <c r="S92" s="26"/>
      <c r="T92" s="26"/>
      <c r="U92" s="26"/>
      <c r="V92" s="26"/>
      <c r="W92" s="26"/>
      <c r="X92" s="26"/>
      <c r="Y92" s="26"/>
      <c r="Z92" s="26"/>
    </row>
    <row r="93" ht="15.75" customHeight="1">
      <c r="A93" s="31" t="s">
        <v>121</v>
      </c>
      <c r="B93" s="14"/>
      <c r="C93" s="32"/>
      <c r="D93" s="14"/>
      <c r="E93" s="26"/>
      <c r="F93" s="26"/>
      <c r="G93" s="26"/>
      <c r="H93" s="26"/>
      <c r="I93" s="26"/>
      <c r="J93" s="26"/>
      <c r="K93" s="26"/>
      <c r="L93" s="26"/>
      <c r="M93" s="26"/>
      <c r="N93" s="26"/>
      <c r="O93" s="26"/>
      <c r="P93" s="26"/>
      <c r="Q93" s="26"/>
      <c r="R93" s="26"/>
      <c r="S93" s="26"/>
      <c r="T93" s="26"/>
      <c r="U93" s="26"/>
      <c r="V93" s="26"/>
      <c r="W93" s="26"/>
      <c r="X93" s="26"/>
      <c r="Y93" s="26"/>
      <c r="Z93" s="26"/>
    </row>
    <row r="94" ht="15.75" customHeight="1">
      <c r="A94" s="31" t="s">
        <v>122</v>
      </c>
      <c r="B94" s="14"/>
      <c r="C94" s="30"/>
      <c r="D94" s="30"/>
      <c r="E94" s="26">
        <f>if(C94="Yes",1,0)</f>
        <v>0</v>
      </c>
      <c r="F94" s="26"/>
      <c r="G94" s="26"/>
      <c r="H94" s="26"/>
      <c r="I94" s="26"/>
      <c r="J94" s="26"/>
      <c r="K94" s="26"/>
      <c r="L94" s="26"/>
      <c r="M94" s="26"/>
      <c r="N94" s="26"/>
      <c r="O94" s="26"/>
      <c r="P94" s="26"/>
      <c r="Q94" s="26"/>
      <c r="R94" s="26"/>
      <c r="S94" s="26"/>
      <c r="T94" s="26"/>
      <c r="U94" s="26"/>
      <c r="V94" s="26"/>
      <c r="W94" s="26"/>
      <c r="X94" s="26"/>
      <c r="Y94" s="26"/>
      <c r="Z94" s="26"/>
    </row>
    <row r="95" ht="15.75" customHeight="1">
      <c r="A95" s="31" t="s">
        <v>123</v>
      </c>
      <c r="B95" s="14"/>
      <c r="C95" s="32"/>
      <c r="D95" s="14"/>
      <c r="E95" s="26"/>
      <c r="F95" s="26"/>
      <c r="G95" s="26"/>
      <c r="H95" s="26"/>
      <c r="I95" s="26"/>
      <c r="J95" s="26"/>
      <c r="K95" s="26"/>
      <c r="L95" s="26"/>
      <c r="M95" s="26"/>
      <c r="N95" s="26"/>
      <c r="O95" s="26"/>
      <c r="P95" s="26"/>
      <c r="Q95" s="26"/>
      <c r="R95" s="26"/>
      <c r="S95" s="26"/>
      <c r="T95" s="26"/>
      <c r="U95" s="26"/>
      <c r="V95" s="26"/>
      <c r="W95" s="26"/>
      <c r="X95" s="26"/>
      <c r="Y95" s="26"/>
      <c r="Z95" s="26"/>
    </row>
    <row r="96" ht="15.75" customHeight="1">
      <c r="A96" s="31" t="s">
        <v>124</v>
      </c>
      <c r="B96" s="14"/>
      <c r="C96" s="30"/>
      <c r="D96" s="30"/>
      <c r="E96" s="26">
        <f>if(C96="Yes",1,0)</f>
        <v>0</v>
      </c>
      <c r="F96" s="26"/>
      <c r="G96" s="26"/>
      <c r="H96" s="26"/>
      <c r="I96" s="26"/>
      <c r="J96" s="26"/>
      <c r="K96" s="26"/>
      <c r="L96" s="26"/>
      <c r="M96" s="26"/>
      <c r="N96" s="26"/>
      <c r="O96" s="26"/>
      <c r="P96" s="26"/>
      <c r="Q96" s="26"/>
      <c r="R96" s="26"/>
      <c r="S96" s="26"/>
      <c r="T96" s="26"/>
      <c r="U96" s="26"/>
      <c r="V96" s="26"/>
      <c r="W96" s="26"/>
      <c r="X96" s="26"/>
      <c r="Y96" s="26"/>
      <c r="Z96" s="26"/>
    </row>
    <row r="97" ht="15.75" customHeight="1">
      <c r="A97" s="37" t="s">
        <v>125</v>
      </c>
      <c r="B97" s="14"/>
      <c r="C97" s="30"/>
      <c r="D97" s="30"/>
      <c r="E97" s="26"/>
      <c r="F97" s="26" t="s">
        <v>95</v>
      </c>
      <c r="G97" s="26"/>
      <c r="H97" s="26"/>
      <c r="I97" s="26"/>
      <c r="J97" s="26"/>
      <c r="K97" s="26"/>
      <c r="L97" s="26"/>
      <c r="M97" s="26"/>
      <c r="N97" s="26"/>
      <c r="O97" s="26"/>
      <c r="P97" s="26"/>
      <c r="Q97" s="26"/>
      <c r="R97" s="26"/>
      <c r="S97" s="26"/>
      <c r="T97" s="26"/>
      <c r="U97" s="26"/>
      <c r="V97" s="26"/>
      <c r="W97" s="26"/>
      <c r="X97" s="26"/>
      <c r="Y97" s="26"/>
      <c r="Z97" s="26"/>
    </row>
    <row r="98" ht="15.75" customHeight="1">
      <c r="A98" s="15"/>
      <c r="B98" s="39" t="s">
        <v>126</v>
      </c>
      <c r="C98" s="32"/>
      <c r="D98" s="14"/>
      <c r="E98" s="26"/>
      <c r="F98" s="26"/>
      <c r="G98" s="26"/>
      <c r="H98" s="26"/>
      <c r="I98" s="26"/>
      <c r="J98" s="26"/>
      <c r="K98" s="26"/>
      <c r="L98" s="26"/>
      <c r="M98" s="26"/>
      <c r="N98" s="26"/>
      <c r="O98" s="26"/>
      <c r="P98" s="26"/>
      <c r="Q98" s="26"/>
      <c r="R98" s="26"/>
      <c r="S98" s="26"/>
      <c r="T98" s="26"/>
      <c r="U98" s="26"/>
      <c r="V98" s="26"/>
      <c r="W98" s="26"/>
      <c r="X98" s="26"/>
      <c r="Y98" s="26"/>
      <c r="Z98" s="26"/>
    </row>
    <row r="99" ht="15.75" customHeight="1">
      <c r="A99" s="38" t="s">
        <v>127</v>
      </c>
      <c r="B99" s="19"/>
      <c r="C99" s="19"/>
      <c r="D99" s="14"/>
      <c r="E99" s="26"/>
      <c r="F99" s="26"/>
      <c r="G99" s="26"/>
      <c r="H99" s="26"/>
      <c r="I99" s="26"/>
      <c r="J99" s="26"/>
      <c r="K99" s="26"/>
      <c r="L99" s="26"/>
      <c r="M99" s="26"/>
      <c r="N99" s="26"/>
      <c r="O99" s="26"/>
      <c r="P99" s="26"/>
      <c r="Q99" s="26"/>
      <c r="R99" s="26"/>
      <c r="S99" s="26"/>
      <c r="T99" s="26"/>
      <c r="U99" s="26"/>
      <c r="V99" s="26"/>
      <c r="W99" s="26"/>
      <c r="X99" s="26"/>
      <c r="Y99" s="26"/>
      <c r="Z99" s="26"/>
    </row>
    <row r="100" ht="15.75" customHeight="1">
      <c r="A100" s="40" t="s">
        <v>128</v>
      </c>
      <c r="B100" s="19"/>
      <c r="C100" s="19"/>
      <c r="D100" s="14"/>
      <c r="E100" s="26"/>
      <c r="F100" s="26"/>
      <c r="G100" s="26"/>
      <c r="H100" s="26"/>
      <c r="I100" s="26"/>
      <c r="J100" s="26"/>
      <c r="K100" s="26"/>
      <c r="L100" s="26"/>
      <c r="M100" s="26"/>
      <c r="N100" s="26"/>
      <c r="O100" s="26"/>
      <c r="P100" s="26"/>
      <c r="Q100" s="26"/>
      <c r="R100" s="26"/>
      <c r="S100" s="26"/>
      <c r="T100" s="26"/>
      <c r="U100" s="26"/>
      <c r="V100" s="26"/>
      <c r="W100" s="26"/>
      <c r="X100" s="26"/>
      <c r="Y100" s="26"/>
      <c r="Z100" s="26"/>
    </row>
    <row r="101" ht="15.75" customHeight="1">
      <c r="A101" s="31" t="s">
        <v>129</v>
      </c>
      <c r="B101" s="14"/>
      <c r="C101" s="30"/>
      <c r="D101" s="30"/>
      <c r="E101" s="26">
        <f>if(C101="Yes",1,0)</f>
        <v>0</v>
      </c>
      <c r="F101" s="26"/>
      <c r="G101" s="26"/>
      <c r="H101" s="26"/>
      <c r="I101" s="26"/>
      <c r="J101" s="26"/>
      <c r="K101" s="26"/>
      <c r="L101" s="26"/>
      <c r="M101" s="26"/>
      <c r="N101" s="26"/>
      <c r="O101" s="26"/>
      <c r="P101" s="26"/>
      <c r="Q101" s="26"/>
      <c r="R101" s="26"/>
      <c r="S101" s="26"/>
      <c r="T101" s="26"/>
      <c r="U101" s="26"/>
      <c r="V101" s="26"/>
      <c r="W101" s="26"/>
      <c r="X101" s="26"/>
      <c r="Y101" s="26"/>
      <c r="Z101" s="26"/>
    </row>
    <row r="102" ht="15.75" customHeight="1">
      <c r="A102" s="31" t="s">
        <v>130</v>
      </c>
      <c r="B102" s="14"/>
      <c r="C102" s="32"/>
      <c r="D102" s="14"/>
      <c r="E102" s="26"/>
      <c r="F102" s="26"/>
      <c r="G102" s="26"/>
      <c r="H102" s="26"/>
      <c r="I102" s="26"/>
      <c r="J102" s="26"/>
      <c r="K102" s="26"/>
      <c r="L102" s="26"/>
      <c r="M102" s="26"/>
      <c r="N102" s="26"/>
      <c r="O102" s="26"/>
      <c r="P102" s="26"/>
      <c r="Q102" s="26"/>
      <c r="R102" s="26"/>
      <c r="S102" s="26"/>
      <c r="T102" s="26"/>
      <c r="U102" s="26"/>
      <c r="V102" s="26"/>
      <c r="W102" s="26"/>
      <c r="X102" s="26"/>
      <c r="Y102" s="26"/>
      <c r="Z102" s="26"/>
    </row>
    <row r="103" ht="15.75" customHeight="1">
      <c r="A103" s="31" t="s">
        <v>131</v>
      </c>
      <c r="B103" s="14"/>
      <c r="C103" s="30"/>
      <c r="D103" s="30"/>
      <c r="E103" s="26">
        <f>if(C103="Yes",1,0)</f>
        <v>0</v>
      </c>
      <c r="F103" s="26"/>
      <c r="G103" s="26"/>
      <c r="H103" s="26"/>
      <c r="I103" s="26"/>
      <c r="J103" s="26"/>
      <c r="K103" s="26"/>
      <c r="L103" s="26"/>
      <c r="M103" s="26"/>
      <c r="N103" s="26"/>
      <c r="O103" s="26"/>
      <c r="P103" s="26"/>
      <c r="Q103" s="26"/>
      <c r="R103" s="26"/>
      <c r="S103" s="26"/>
      <c r="T103" s="26"/>
      <c r="U103" s="26"/>
      <c r="V103" s="26"/>
      <c r="W103" s="26"/>
      <c r="X103" s="26"/>
      <c r="Y103" s="26"/>
      <c r="Z103" s="26"/>
    </row>
    <row r="104" ht="15.75" customHeight="1">
      <c r="A104" s="40" t="s">
        <v>132</v>
      </c>
      <c r="B104" s="19"/>
      <c r="C104" s="19"/>
      <c r="D104" s="14"/>
      <c r="E104" s="26"/>
      <c r="F104" s="26"/>
      <c r="G104" s="26"/>
      <c r="H104" s="26"/>
      <c r="I104" s="26"/>
      <c r="J104" s="26"/>
      <c r="K104" s="26"/>
      <c r="L104" s="26"/>
      <c r="M104" s="26"/>
      <c r="N104" s="26"/>
      <c r="O104" s="26"/>
      <c r="P104" s="26"/>
      <c r="Q104" s="26"/>
      <c r="R104" s="26"/>
      <c r="S104" s="26"/>
      <c r="T104" s="26"/>
      <c r="U104" s="26"/>
      <c r="V104" s="26"/>
      <c r="W104" s="26"/>
      <c r="X104" s="26"/>
      <c r="Y104" s="26"/>
      <c r="Z104" s="26"/>
    </row>
    <row r="105" ht="15.75" customHeight="1">
      <c r="A105" s="31" t="s">
        <v>133</v>
      </c>
      <c r="B105" s="14"/>
      <c r="C105" s="30"/>
      <c r="D105" s="30"/>
      <c r="E105" s="26">
        <f t="shared" ref="E105:E106" si="7">if(C105="Yes",1,0)</f>
        <v>0</v>
      </c>
      <c r="F105" s="26"/>
      <c r="G105" s="26"/>
      <c r="H105" s="26"/>
      <c r="I105" s="26"/>
      <c r="J105" s="26"/>
      <c r="K105" s="26"/>
      <c r="L105" s="26"/>
      <c r="M105" s="26"/>
      <c r="N105" s="26"/>
      <c r="O105" s="26"/>
      <c r="P105" s="26"/>
      <c r="Q105" s="26"/>
      <c r="R105" s="26"/>
      <c r="S105" s="26"/>
      <c r="T105" s="26"/>
      <c r="U105" s="26"/>
      <c r="V105" s="26"/>
      <c r="W105" s="26"/>
      <c r="X105" s="26"/>
      <c r="Y105" s="26"/>
      <c r="Z105" s="26"/>
    </row>
    <row r="106" ht="15.75" customHeight="1">
      <c r="A106" s="37" t="s">
        <v>134</v>
      </c>
      <c r="B106" s="14"/>
      <c r="C106" s="30"/>
      <c r="D106" s="30"/>
      <c r="E106" s="26">
        <f t="shared" si="7"/>
        <v>0</v>
      </c>
      <c r="F106" s="26"/>
      <c r="G106" s="26"/>
      <c r="H106" s="26"/>
      <c r="I106" s="26"/>
      <c r="J106" s="26"/>
      <c r="K106" s="26"/>
      <c r="L106" s="26"/>
      <c r="M106" s="26"/>
      <c r="N106" s="26"/>
      <c r="O106" s="26"/>
      <c r="P106" s="26"/>
      <c r="Q106" s="26"/>
      <c r="R106" s="26"/>
      <c r="S106" s="26"/>
      <c r="T106" s="26"/>
      <c r="U106" s="26"/>
      <c r="V106" s="26"/>
      <c r="W106" s="26"/>
      <c r="X106" s="26"/>
      <c r="Y106" s="26"/>
      <c r="Z106" s="26"/>
    </row>
    <row r="107" ht="15.75" customHeight="1">
      <c r="A107" s="29"/>
      <c r="B107" s="39" t="s">
        <v>135</v>
      </c>
      <c r="C107" s="32"/>
      <c r="D107" s="14"/>
      <c r="E107" s="26"/>
      <c r="F107" s="26"/>
      <c r="G107" s="26"/>
      <c r="H107" s="26"/>
      <c r="I107" s="26"/>
      <c r="J107" s="26"/>
      <c r="K107" s="26"/>
      <c r="L107" s="26"/>
      <c r="M107" s="26"/>
      <c r="N107" s="26"/>
      <c r="O107" s="26"/>
      <c r="P107" s="26"/>
      <c r="Q107" s="26"/>
      <c r="R107" s="26"/>
      <c r="S107" s="26"/>
      <c r="T107" s="26"/>
      <c r="U107" s="26"/>
      <c r="V107" s="26"/>
      <c r="W107" s="26"/>
      <c r="X107" s="26"/>
      <c r="Y107" s="26"/>
      <c r="Z107" s="26"/>
    </row>
    <row r="108" ht="15.75" customHeight="1">
      <c r="A108" s="31" t="s">
        <v>136</v>
      </c>
      <c r="B108" s="14"/>
      <c r="C108" s="32"/>
      <c r="D108" s="14"/>
      <c r="E108" s="26"/>
      <c r="F108" s="26"/>
      <c r="G108" s="26"/>
      <c r="H108" s="26"/>
      <c r="I108" s="26"/>
      <c r="J108" s="26"/>
      <c r="K108" s="26"/>
      <c r="L108" s="26"/>
      <c r="M108" s="26"/>
      <c r="N108" s="26"/>
      <c r="O108" s="26"/>
      <c r="P108" s="26"/>
      <c r="Q108" s="26"/>
      <c r="R108" s="26"/>
      <c r="S108" s="26"/>
      <c r="T108" s="26"/>
      <c r="U108" s="26"/>
      <c r="V108" s="26"/>
      <c r="W108" s="26"/>
      <c r="X108" s="26"/>
      <c r="Y108" s="26"/>
      <c r="Z108" s="26"/>
    </row>
    <row r="109" ht="15.75" customHeight="1">
      <c r="A109" s="31" t="s">
        <v>137</v>
      </c>
      <c r="B109" s="14"/>
      <c r="C109" s="30"/>
      <c r="D109" s="30"/>
      <c r="E109" s="26">
        <f>if(C109="Yes",1,0)</f>
        <v>0</v>
      </c>
      <c r="F109" s="26"/>
      <c r="G109" s="26"/>
      <c r="H109" s="26"/>
      <c r="I109" s="26"/>
      <c r="J109" s="26"/>
      <c r="K109" s="26"/>
      <c r="L109" s="26"/>
      <c r="M109" s="26"/>
      <c r="N109" s="26"/>
      <c r="O109" s="26"/>
      <c r="P109" s="26"/>
      <c r="Q109" s="26"/>
      <c r="R109" s="26"/>
      <c r="S109" s="26"/>
      <c r="T109" s="26"/>
      <c r="U109" s="26"/>
      <c r="V109" s="26"/>
      <c r="W109" s="26"/>
      <c r="X109" s="26"/>
      <c r="Y109" s="26"/>
      <c r="Z109" s="26"/>
    </row>
    <row r="110" ht="15.75" customHeight="1">
      <c r="A110" s="31" t="s">
        <v>138</v>
      </c>
      <c r="B110" s="14"/>
      <c r="C110" s="32"/>
      <c r="D110" s="14"/>
      <c r="E110" s="26"/>
      <c r="F110" s="26"/>
      <c r="G110" s="26"/>
      <c r="H110" s="26"/>
      <c r="I110" s="26"/>
      <c r="J110" s="26"/>
      <c r="K110" s="26"/>
      <c r="L110" s="26"/>
      <c r="M110" s="26"/>
      <c r="N110" s="26"/>
      <c r="O110" s="26"/>
      <c r="P110" s="26"/>
      <c r="Q110" s="26"/>
      <c r="R110" s="26"/>
      <c r="S110" s="26"/>
      <c r="T110" s="26"/>
      <c r="U110" s="26"/>
      <c r="V110" s="26"/>
      <c r="W110" s="26"/>
      <c r="X110" s="26"/>
      <c r="Y110" s="26"/>
      <c r="Z110" s="26"/>
    </row>
    <row r="111" ht="15.75" customHeight="1">
      <c r="A111" s="31" t="s">
        <v>139</v>
      </c>
      <c r="B111" s="14"/>
      <c r="C111" s="30"/>
      <c r="D111" s="30"/>
      <c r="E111" s="26"/>
      <c r="F111" s="26"/>
      <c r="G111" s="26"/>
      <c r="H111" s="26"/>
      <c r="I111" s="26"/>
      <c r="J111" s="26"/>
      <c r="K111" s="26"/>
      <c r="L111" s="26"/>
      <c r="M111" s="26"/>
      <c r="N111" s="26"/>
      <c r="O111" s="26"/>
      <c r="P111" s="26"/>
      <c r="Q111" s="26"/>
      <c r="R111" s="26"/>
      <c r="S111" s="26"/>
      <c r="T111" s="26"/>
      <c r="U111" s="26"/>
      <c r="V111" s="26"/>
      <c r="W111" s="26"/>
      <c r="X111" s="26"/>
      <c r="Y111" s="26"/>
      <c r="Z111" s="26"/>
    </row>
    <row r="112" ht="15.75" customHeight="1">
      <c r="A112" s="31" t="s">
        <v>140</v>
      </c>
      <c r="B112" s="14"/>
      <c r="C112" s="30"/>
      <c r="D112" s="30"/>
      <c r="E112" s="26">
        <f>if(C112="Yes",1,0)</f>
        <v>0</v>
      </c>
      <c r="F112" s="26"/>
      <c r="G112" s="26"/>
      <c r="H112" s="26"/>
      <c r="I112" s="26"/>
      <c r="J112" s="26"/>
      <c r="K112" s="26"/>
      <c r="L112" s="26"/>
      <c r="M112" s="26"/>
      <c r="N112" s="26"/>
      <c r="O112" s="26"/>
      <c r="P112" s="26"/>
      <c r="Q112" s="26"/>
      <c r="R112" s="26"/>
      <c r="S112" s="26"/>
      <c r="T112" s="26"/>
      <c r="U112" s="26"/>
      <c r="V112" s="26"/>
      <c r="W112" s="26"/>
      <c r="X112" s="26"/>
      <c r="Y112" s="26"/>
      <c r="Z112" s="26"/>
    </row>
    <row r="113" ht="15.75" customHeight="1">
      <c r="A113" s="38" t="s">
        <v>141</v>
      </c>
      <c r="B113" s="19"/>
      <c r="C113" s="19"/>
      <c r="D113" s="14"/>
      <c r="E113" s="26"/>
      <c r="F113" s="26"/>
      <c r="G113" s="26"/>
      <c r="H113" s="26"/>
      <c r="I113" s="26"/>
      <c r="J113" s="26"/>
      <c r="K113" s="26"/>
      <c r="L113" s="26"/>
      <c r="M113" s="26"/>
      <c r="N113" s="26"/>
      <c r="O113" s="26"/>
      <c r="P113" s="26"/>
      <c r="Q113" s="26"/>
      <c r="R113" s="26"/>
      <c r="S113" s="26"/>
      <c r="T113" s="26"/>
      <c r="U113" s="26"/>
      <c r="V113" s="26"/>
      <c r="W113" s="26"/>
      <c r="X113" s="26"/>
      <c r="Y113" s="26"/>
      <c r="Z113" s="26"/>
    </row>
    <row r="114" ht="15.75" customHeight="1">
      <c r="A114" s="40" t="s">
        <v>142</v>
      </c>
      <c r="B114" s="19"/>
      <c r="C114" s="19"/>
      <c r="D114" s="14"/>
      <c r="E114" s="26"/>
      <c r="F114" s="26"/>
      <c r="G114" s="26"/>
      <c r="H114" s="26"/>
      <c r="I114" s="26"/>
      <c r="J114" s="26"/>
      <c r="K114" s="26"/>
      <c r="L114" s="26"/>
      <c r="M114" s="26"/>
      <c r="N114" s="26"/>
      <c r="O114" s="26"/>
      <c r="P114" s="26"/>
      <c r="Q114" s="26"/>
      <c r="R114" s="26"/>
      <c r="S114" s="26"/>
      <c r="T114" s="26"/>
      <c r="U114" s="26"/>
      <c r="V114" s="26"/>
      <c r="W114" s="26"/>
      <c r="X114" s="26"/>
      <c r="Y114" s="26"/>
      <c r="Z114" s="26"/>
    </row>
    <row r="115" ht="15.75" customHeight="1">
      <c r="A115" s="31" t="s">
        <v>143</v>
      </c>
      <c r="B115" s="14"/>
      <c r="C115" s="30"/>
      <c r="D115" s="30"/>
      <c r="E115" s="26">
        <f>if(C115="Yes",1,0)</f>
        <v>0</v>
      </c>
      <c r="F115" s="26"/>
      <c r="G115" s="26"/>
      <c r="H115" s="26"/>
      <c r="I115" s="26"/>
      <c r="J115" s="26"/>
      <c r="K115" s="26"/>
      <c r="L115" s="26"/>
      <c r="M115" s="26"/>
      <c r="N115" s="26"/>
      <c r="O115" s="26"/>
      <c r="P115" s="26"/>
      <c r="Q115" s="26"/>
      <c r="R115" s="26"/>
      <c r="S115" s="26"/>
      <c r="T115" s="26"/>
      <c r="U115" s="26"/>
      <c r="V115" s="26"/>
      <c r="W115" s="26"/>
      <c r="X115" s="26"/>
      <c r="Y115" s="26"/>
      <c r="Z115" s="26"/>
    </row>
    <row r="116" ht="15.75" customHeight="1">
      <c r="A116" s="37" t="s">
        <v>144</v>
      </c>
      <c r="B116" s="14"/>
      <c r="C116" s="32"/>
      <c r="D116" s="14"/>
      <c r="E116" s="26"/>
      <c r="F116" s="26"/>
      <c r="G116" s="26"/>
      <c r="H116" s="26"/>
      <c r="I116" s="26"/>
      <c r="J116" s="26"/>
      <c r="K116" s="26"/>
      <c r="L116" s="26"/>
      <c r="M116" s="26"/>
      <c r="N116" s="26"/>
      <c r="O116" s="26"/>
      <c r="P116" s="26"/>
      <c r="Q116" s="26"/>
      <c r="R116" s="26"/>
      <c r="S116" s="26"/>
      <c r="T116" s="26"/>
      <c r="U116" s="26"/>
      <c r="V116" s="26"/>
      <c r="W116" s="26"/>
      <c r="X116" s="26"/>
      <c r="Y116" s="26"/>
      <c r="Z116" s="26"/>
    </row>
    <row r="117" ht="15.75" customHeight="1">
      <c r="A117" s="31" t="s">
        <v>145</v>
      </c>
      <c r="B117" s="14"/>
      <c r="C117" s="32"/>
      <c r="D117" s="14"/>
      <c r="E117" s="26"/>
      <c r="F117" s="26"/>
      <c r="G117" s="26"/>
      <c r="H117" s="26"/>
      <c r="I117" s="26"/>
      <c r="J117" s="26"/>
      <c r="K117" s="26"/>
      <c r="L117" s="26"/>
      <c r="M117" s="26"/>
      <c r="N117" s="26"/>
      <c r="O117" s="26"/>
      <c r="P117" s="26"/>
      <c r="Q117" s="26"/>
      <c r="R117" s="26"/>
      <c r="S117" s="26"/>
      <c r="T117" s="26"/>
      <c r="U117" s="26"/>
      <c r="V117" s="26"/>
      <c r="W117" s="26"/>
      <c r="X117" s="26"/>
      <c r="Y117" s="26"/>
      <c r="Z117" s="26"/>
    </row>
    <row r="118" ht="15.75" customHeight="1">
      <c r="A118" s="31" t="s">
        <v>146</v>
      </c>
      <c r="B118" s="14"/>
      <c r="C118" s="32"/>
      <c r="D118" s="14"/>
      <c r="E118" s="26"/>
      <c r="F118" s="26"/>
      <c r="G118" s="26"/>
      <c r="H118" s="26"/>
      <c r="I118" s="26"/>
      <c r="J118" s="26"/>
      <c r="K118" s="26"/>
      <c r="L118" s="26"/>
      <c r="M118" s="26"/>
      <c r="N118" s="26"/>
      <c r="O118" s="26"/>
      <c r="P118" s="26"/>
      <c r="Q118" s="26"/>
      <c r="R118" s="26"/>
      <c r="S118" s="26"/>
      <c r="T118" s="26"/>
      <c r="U118" s="26"/>
      <c r="V118" s="26"/>
      <c r="W118" s="26"/>
      <c r="X118" s="26"/>
      <c r="Y118" s="26"/>
      <c r="Z118" s="26"/>
    </row>
    <row r="119" ht="15.75" customHeight="1">
      <c r="A119" s="31" t="s">
        <v>147</v>
      </c>
      <c r="B119" s="14"/>
      <c r="C119" s="30"/>
      <c r="D119" s="30"/>
      <c r="E119" s="26">
        <f>if(C119="Yes",1,0)</f>
        <v>0</v>
      </c>
      <c r="F119" s="26"/>
      <c r="G119" s="26"/>
      <c r="H119" s="26"/>
      <c r="I119" s="26"/>
      <c r="J119" s="26"/>
      <c r="K119" s="26"/>
      <c r="L119" s="26"/>
      <c r="M119" s="26"/>
      <c r="N119" s="26"/>
      <c r="O119" s="26"/>
      <c r="P119" s="26"/>
      <c r="Q119" s="26"/>
      <c r="R119" s="26"/>
      <c r="S119" s="26"/>
      <c r="T119" s="26"/>
      <c r="U119" s="26"/>
      <c r="V119" s="26"/>
      <c r="W119" s="26"/>
      <c r="X119" s="26"/>
      <c r="Y119" s="26"/>
      <c r="Z119" s="26"/>
    </row>
    <row r="120" ht="15.75" customHeight="1">
      <c r="A120" s="31" t="s">
        <v>148</v>
      </c>
      <c r="B120" s="14"/>
      <c r="C120" s="30"/>
      <c r="D120" s="30"/>
      <c r="E120" s="26"/>
      <c r="F120" s="26" t="s">
        <v>95</v>
      </c>
      <c r="G120" s="26"/>
      <c r="H120" s="26"/>
      <c r="I120" s="26"/>
      <c r="J120" s="26"/>
      <c r="K120" s="26"/>
      <c r="L120" s="26"/>
      <c r="M120" s="26"/>
      <c r="N120" s="26"/>
      <c r="O120" s="26"/>
      <c r="P120" s="26"/>
      <c r="Q120" s="26"/>
      <c r="R120" s="26"/>
      <c r="S120" s="26"/>
      <c r="T120" s="26"/>
      <c r="U120" s="26"/>
      <c r="V120" s="26"/>
      <c r="W120" s="26"/>
      <c r="X120" s="26"/>
      <c r="Y120" s="26"/>
      <c r="Z120" s="26"/>
    </row>
    <row r="121" ht="15.75" customHeight="1">
      <c r="A121" s="31" t="s">
        <v>149</v>
      </c>
      <c r="B121" s="14"/>
      <c r="C121" s="30"/>
      <c r="D121" s="30"/>
      <c r="E121" s="26">
        <f>if(C121="Yes",1,0)</f>
        <v>0</v>
      </c>
      <c r="F121" s="26"/>
      <c r="G121" s="26"/>
      <c r="H121" s="26"/>
      <c r="I121" s="26"/>
      <c r="J121" s="26"/>
      <c r="K121" s="26"/>
      <c r="L121" s="26"/>
      <c r="M121" s="26"/>
      <c r="N121" s="26"/>
      <c r="O121" s="26"/>
      <c r="P121" s="26"/>
      <c r="Q121" s="26"/>
      <c r="R121" s="26"/>
      <c r="S121" s="26"/>
      <c r="T121" s="26"/>
      <c r="U121" s="26"/>
      <c r="V121" s="26"/>
      <c r="W121" s="26"/>
      <c r="X121" s="26"/>
      <c r="Y121" s="26"/>
      <c r="Z121" s="26"/>
    </row>
    <row r="122" ht="15.75" customHeight="1">
      <c r="A122" s="31" t="s">
        <v>150</v>
      </c>
      <c r="B122" s="14"/>
      <c r="C122" s="32"/>
      <c r="D122" s="14"/>
      <c r="E122" s="26"/>
      <c r="F122" s="26"/>
      <c r="G122" s="26"/>
      <c r="H122" s="26"/>
      <c r="I122" s="26"/>
      <c r="J122" s="26"/>
      <c r="K122" s="26"/>
      <c r="L122" s="26"/>
      <c r="M122" s="26"/>
      <c r="N122" s="26"/>
      <c r="O122" s="26"/>
      <c r="P122" s="26"/>
      <c r="Q122" s="26"/>
      <c r="R122" s="26"/>
      <c r="S122" s="26"/>
      <c r="T122" s="26"/>
      <c r="U122" s="26"/>
      <c r="V122" s="26"/>
      <c r="W122" s="26"/>
      <c r="X122" s="26"/>
      <c r="Y122" s="26"/>
      <c r="Z122" s="26"/>
    </row>
    <row r="123" ht="15.75" customHeight="1">
      <c r="A123" s="40" t="s">
        <v>151</v>
      </c>
      <c r="B123" s="19"/>
      <c r="C123" s="19"/>
      <c r="D123" s="14"/>
      <c r="E123" s="26"/>
      <c r="F123" s="26"/>
      <c r="G123" s="26"/>
      <c r="H123" s="26"/>
      <c r="I123" s="26"/>
      <c r="J123" s="26"/>
      <c r="K123" s="26"/>
      <c r="L123" s="26"/>
      <c r="M123" s="26"/>
      <c r="N123" s="26"/>
      <c r="O123" s="26"/>
      <c r="P123" s="26"/>
      <c r="Q123" s="26"/>
      <c r="R123" s="26"/>
      <c r="S123" s="26"/>
      <c r="T123" s="26"/>
      <c r="U123" s="26"/>
      <c r="V123" s="26"/>
      <c r="W123" s="26"/>
      <c r="X123" s="26"/>
      <c r="Y123" s="26"/>
      <c r="Z123" s="26"/>
    </row>
    <row r="124" ht="15.75" customHeight="1">
      <c r="A124" s="31" t="s">
        <v>152</v>
      </c>
      <c r="B124" s="14"/>
      <c r="C124" s="30"/>
      <c r="D124" s="30"/>
      <c r="E124" s="26">
        <f t="shared" ref="E124:E127" si="8">if(C124="Yes",1,0)</f>
        <v>0</v>
      </c>
      <c r="F124" s="26"/>
      <c r="G124" s="26"/>
      <c r="H124" s="26"/>
      <c r="I124" s="26"/>
      <c r="J124" s="26"/>
      <c r="K124" s="26"/>
      <c r="L124" s="26"/>
      <c r="M124" s="26"/>
      <c r="N124" s="26"/>
      <c r="O124" s="26"/>
      <c r="P124" s="26"/>
      <c r="Q124" s="26"/>
      <c r="R124" s="26"/>
      <c r="S124" s="26"/>
      <c r="T124" s="26"/>
      <c r="U124" s="26"/>
      <c r="V124" s="26"/>
      <c r="W124" s="26"/>
      <c r="X124" s="26"/>
      <c r="Y124" s="26"/>
      <c r="Z124" s="26"/>
    </row>
    <row r="125" ht="15.75" customHeight="1">
      <c r="A125" s="31" t="s">
        <v>153</v>
      </c>
      <c r="B125" s="14"/>
      <c r="C125" s="30"/>
      <c r="D125" s="30"/>
      <c r="E125" s="26">
        <f t="shared" si="8"/>
        <v>0</v>
      </c>
      <c r="F125" s="26"/>
      <c r="G125" s="26"/>
      <c r="H125" s="26"/>
      <c r="I125" s="26"/>
      <c r="J125" s="26"/>
      <c r="K125" s="26"/>
      <c r="L125" s="26"/>
      <c r="M125" s="26"/>
      <c r="N125" s="26"/>
      <c r="O125" s="26"/>
      <c r="P125" s="26"/>
      <c r="Q125" s="26"/>
      <c r="R125" s="26"/>
      <c r="S125" s="26"/>
      <c r="T125" s="26"/>
      <c r="U125" s="26"/>
      <c r="V125" s="26"/>
      <c r="W125" s="26"/>
      <c r="X125" s="26"/>
      <c r="Y125" s="26"/>
      <c r="Z125" s="26"/>
    </row>
    <row r="126" ht="15.75" customHeight="1">
      <c r="A126" s="31" t="s">
        <v>154</v>
      </c>
      <c r="B126" s="14"/>
      <c r="C126" s="30"/>
      <c r="D126" s="30"/>
      <c r="E126" s="26">
        <f t="shared" si="8"/>
        <v>0</v>
      </c>
      <c r="F126" s="26"/>
      <c r="G126" s="26"/>
      <c r="H126" s="26"/>
      <c r="I126" s="26"/>
      <c r="J126" s="26"/>
      <c r="K126" s="26"/>
      <c r="L126" s="26"/>
      <c r="M126" s="26"/>
      <c r="N126" s="26"/>
      <c r="O126" s="26"/>
      <c r="P126" s="26"/>
      <c r="Q126" s="26"/>
      <c r="R126" s="26"/>
      <c r="S126" s="26"/>
      <c r="T126" s="26"/>
      <c r="U126" s="26"/>
      <c r="V126" s="26"/>
      <c r="W126" s="26"/>
      <c r="X126" s="26"/>
      <c r="Y126" s="26"/>
      <c r="Z126" s="26"/>
    </row>
    <row r="127" ht="15.75" customHeight="1">
      <c r="A127" s="31" t="s">
        <v>155</v>
      </c>
      <c r="B127" s="14"/>
      <c r="C127" s="30"/>
      <c r="D127" s="30"/>
      <c r="E127" s="26">
        <f t="shared" si="8"/>
        <v>0</v>
      </c>
      <c r="F127" s="26"/>
      <c r="G127" s="26"/>
      <c r="H127" s="26"/>
      <c r="I127" s="26"/>
      <c r="J127" s="26"/>
      <c r="K127" s="26"/>
      <c r="L127" s="26"/>
      <c r="M127" s="26"/>
      <c r="N127" s="26"/>
      <c r="O127" s="26"/>
      <c r="P127" s="26"/>
      <c r="Q127" s="26"/>
      <c r="R127" s="26"/>
      <c r="S127" s="26"/>
      <c r="T127" s="26"/>
      <c r="U127" s="26"/>
      <c r="V127" s="26"/>
      <c r="W127" s="26"/>
      <c r="X127" s="26"/>
      <c r="Y127" s="26"/>
      <c r="Z127" s="26"/>
    </row>
    <row r="128" ht="15.75" customHeight="1">
      <c r="A128" s="38" t="s">
        <v>156</v>
      </c>
      <c r="B128" s="19"/>
      <c r="C128" s="19"/>
      <c r="D128" s="14"/>
      <c r="E128" s="26"/>
      <c r="F128" s="26"/>
      <c r="G128" s="26"/>
      <c r="H128" s="26"/>
      <c r="I128" s="26"/>
      <c r="J128" s="26"/>
      <c r="K128" s="26"/>
      <c r="L128" s="26"/>
      <c r="M128" s="26"/>
      <c r="N128" s="26"/>
      <c r="O128" s="26"/>
      <c r="P128" s="26"/>
      <c r="Q128" s="26"/>
      <c r="R128" s="26"/>
      <c r="S128" s="26"/>
      <c r="T128" s="26"/>
      <c r="U128" s="26"/>
      <c r="V128" s="26"/>
      <c r="W128" s="26"/>
      <c r="X128" s="26"/>
      <c r="Y128" s="26"/>
      <c r="Z128" s="26"/>
    </row>
    <row r="129" ht="15.75" customHeight="1">
      <c r="A129" s="31" t="s">
        <v>157</v>
      </c>
      <c r="B129" s="14"/>
      <c r="C129" s="30"/>
      <c r="D129" s="30"/>
      <c r="E129" s="26">
        <f t="shared" ref="E129:E130" si="9">if(C129="Yes",1,0)</f>
        <v>0</v>
      </c>
      <c r="F129" s="26"/>
      <c r="G129" s="26"/>
      <c r="H129" s="26"/>
      <c r="I129" s="26"/>
      <c r="J129" s="26"/>
      <c r="K129" s="26"/>
      <c r="L129" s="26"/>
      <c r="M129" s="26"/>
      <c r="N129" s="26"/>
      <c r="O129" s="26"/>
      <c r="P129" s="26"/>
      <c r="Q129" s="26"/>
      <c r="R129" s="26"/>
      <c r="S129" s="26"/>
      <c r="T129" s="26"/>
      <c r="U129" s="26"/>
      <c r="V129" s="26"/>
      <c r="W129" s="26"/>
      <c r="X129" s="26"/>
      <c r="Y129" s="26"/>
      <c r="Z129" s="26"/>
    </row>
    <row r="130" ht="15.75" customHeight="1">
      <c r="A130" s="31" t="s">
        <v>158</v>
      </c>
      <c r="B130" s="14"/>
      <c r="C130" s="30"/>
      <c r="D130" s="30"/>
      <c r="E130" s="26">
        <f t="shared" si="9"/>
        <v>0</v>
      </c>
      <c r="F130" s="26"/>
      <c r="G130" s="26"/>
      <c r="H130" s="26"/>
      <c r="I130" s="26"/>
      <c r="J130" s="26"/>
      <c r="K130" s="26"/>
      <c r="L130" s="26"/>
      <c r="M130" s="26"/>
      <c r="N130" s="26"/>
      <c r="O130" s="26"/>
      <c r="P130" s="26"/>
      <c r="Q130" s="26"/>
      <c r="R130" s="26"/>
      <c r="S130" s="26"/>
      <c r="T130" s="26"/>
      <c r="U130" s="26"/>
      <c r="V130" s="26"/>
      <c r="W130" s="26"/>
      <c r="X130" s="26"/>
      <c r="Y130" s="26"/>
      <c r="Z130" s="26"/>
    </row>
    <row r="131" ht="15.75" customHeight="1">
      <c r="A131" s="31" t="s">
        <v>159</v>
      </c>
      <c r="B131" s="14"/>
      <c r="C131" s="32"/>
      <c r="D131" s="14"/>
      <c r="E131" s="26"/>
      <c r="F131" s="26"/>
      <c r="G131" s="26"/>
      <c r="H131" s="26"/>
      <c r="I131" s="26"/>
      <c r="J131" s="26"/>
      <c r="K131" s="26"/>
      <c r="L131" s="26"/>
      <c r="M131" s="26"/>
      <c r="N131" s="26"/>
      <c r="O131" s="26"/>
      <c r="P131" s="26"/>
      <c r="Q131" s="26"/>
      <c r="R131" s="26"/>
      <c r="S131" s="26"/>
      <c r="T131" s="26"/>
      <c r="U131" s="26"/>
      <c r="V131" s="26"/>
      <c r="W131" s="26"/>
      <c r="X131" s="26"/>
      <c r="Y131" s="26"/>
      <c r="Z131" s="26"/>
    </row>
    <row r="132" ht="15.75" customHeight="1">
      <c r="A132" s="38" t="s">
        <v>160</v>
      </c>
      <c r="B132" s="19"/>
      <c r="C132" s="19"/>
      <c r="D132" s="14"/>
      <c r="E132" s="26"/>
      <c r="F132" s="26"/>
      <c r="G132" s="26"/>
      <c r="H132" s="26"/>
      <c r="I132" s="26"/>
      <c r="J132" s="26"/>
      <c r="K132" s="26"/>
      <c r="L132" s="26"/>
      <c r="M132" s="26"/>
      <c r="N132" s="26"/>
      <c r="O132" s="26"/>
      <c r="P132" s="26"/>
      <c r="Q132" s="26"/>
      <c r="R132" s="26"/>
      <c r="S132" s="26"/>
      <c r="T132" s="26"/>
      <c r="U132" s="26"/>
      <c r="V132" s="26"/>
      <c r="W132" s="26"/>
      <c r="X132" s="26"/>
      <c r="Y132" s="26"/>
      <c r="Z132" s="26"/>
    </row>
    <row r="133" ht="15.75" customHeight="1">
      <c r="A133" s="31" t="s">
        <v>161</v>
      </c>
      <c r="B133" s="14"/>
      <c r="C133" s="32"/>
      <c r="D133" s="14"/>
      <c r="E133" s="26"/>
      <c r="F133" s="26"/>
      <c r="G133" s="26"/>
      <c r="H133" s="26"/>
      <c r="I133" s="26"/>
      <c r="J133" s="26"/>
      <c r="K133" s="26"/>
      <c r="L133" s="26"/>
      <c r="M133" s="26"/>
      <c r="N133" s="26"/>
      <c r="O133" s="26"/>
      <c r="P133" s="26"/>
      <c r="Q133" s="26"/>
      <c r="R133" s="26"/>
      <c r="S133" s="26"/>
      <c r="T133" s="26"/>
      <c r="U133" s="26"/>
      <c r="V133" s="26"/>
      <c r="W133" s="26"/>
      <c r="X133" s="26"/>
      <c r="Y133" s="26"/>
      <c r="Z133" s="26"/>
    </row>
    <row r="134" ht="15.75" customHeight="1">
      <c r="A134" s="31" t="s">
        <v>162</v>
      </c>
      <c r="B134" s="14"/>
      <c r="C134" s="30"/>
      <c r="D134" s="30"/>
      <c r="E134" s="26">
        <f>if(C134="Yes",1,0)</f>
        <v>0</v>
      </c>
      <c r="F134" s="26"/>
      <c r="G134" s="26"/>
      <c r="H134" s="26"/>
      <c r="I134" s="26"/>
      <c r="J134" s="26"/>
      <c r="K134" s="26"/>
      <c r="L134" s="26"/>
      <c r="M134" s="26"/>
      <c r="N134" s="26"/>
      <c r="O134" s="26"/>
      <c r="P134" s="26"/>
      <c r="Q134" s="26"/>
      <c r="R134" s="26"/>
      <c r="S134" s="26"/>
      <c r="T134" s="26"/>
      <c r="U134" s="26"/>
      <c r="V134" s="26"/>
      <c r="W134" s="26"/>
      <c r="X134" s="26"/>
      <c r="Y134" s="26"/>
      <c r="Z134" s="26"/>
    </row>
    <row r="135" ht="15.75" customHeight="1">
      <c r="A135" s="31" t="s">
        <v>163</v>
      </c>
      <c r="B135" s="14"/>
      <c r="C135" s="32"/>
      <c r="D135" s="14"/>
      <c r="E135" s="26"/>
      <c r="F135" s="26"/>
      <c r="G135" s="26"/>
      <c r="H135" s="26"/>
      <c r="I135" s="26"/>
      <c r="J135" s="26"/>
      <c r="K135" s="26"/>
      <c r="L135" s="26"/>
      <c r="M135" s="26"/>
      <c r="N135" s="26"/>
      <c r="O135" s="26"/>
      <c r="P135" s="26"/>
      <c r="Q135" s="26"/>
      <c r="R135" s="26"/>
      <c r="S135" s="26"/>
      <c r="T135" s="26"/>
      <c r="U135" s="26"/>
      <c r="V135" s="26"/>
      <c r="W135" s="26"/>
      <c r="X135" s="26"/>
      <c r="Y135" s="26"/>
      <c r="Z135" s="26"/>
    </row>
    <row r="136" ht="15.75" customHeight="1">
      <c r="A136" s="33" t="s">
        <v>164</v>
      </c>
      <c r="B136" s="14"/>
      <c r="C136" s="34"/>
      <c r="D136" s="30"/>
      <c r="E136" s="26"/>
      <c r="F136" s="26"/>
      <c r="G136" s="26"/>
      <c r="H136" s="26"/>
      <c r="I136" s="26"/>
      <c r="J136" s="26"/>
      <c r="K136" s="26"/>
      <c r="L136" s="26"/>
      <c r="M136" s="26"/>
      <c r="N136" s="26"/>
      <c r="O136" s="26"/>
      <c r="P136" s="26"/>
      <c r="Q136" s="26"/>
      <c r="R136" s="26"/>
      <c r="S136" s="26"/>
      <c r="T136" s="26"/>
      <c r="U136" s="26"/>
      <c r="V136" s="26"/>
      <c r="W136" s="26"/>
      <c r="X136" s="26"/>
      <c r="Y136" s="26"/>
      <c r="Z136" s="26"/>
    </row>
    <row r="137" ht="15.75" customHeight="1">
      <c r="A137" s="35"/>
      <c r="B137" s="36" t="s">
        <v>165</v>
      </c>
      <c r="C137" s="30"/>
      <c r="D137" s="30"/>
      <c r="E137" s="26">
        <f t="shared" ref="E137:E143" si="10">if(C137="Yes",1,0)</f>
        <v>0</v>
      </c>
      <c r="F137" s="26"/>
      <c r="G137" s="26"/>
      <c r="H137" s="26"/>
      <c r="I137" s="26"/>
      <c r="J137" s="26"/>
      <c r="K137" s="26"/>
      <c r="L137" s="26"/>
      <c r="M137" s="26"/>
      <c r="N137" s="26"/>
      <c r="O137" s="26"/>
      <c r="P137" s="26"/>
      <c r="Q137" s="26"/>
      <c r="R137" s="26"/>
      <c r="S137" s="26"/>
      <c r="T137" s="26"/>
      <c r="U137" s="26"/>
      <c r="V137" s="26"/>
      <c r="W137" s="26"/>
      <c r="X137" s="26"/>
      <c r="Y137" s="26"/>
      <c r="Z137" s="26"/>
    </row>
    <row r="138" ht="15.75" customHeight="1">
      <c r="A138" s="35"/>
      <c r="B138" s="36" t="s">
        <v>166</v>
      </c>
      <c r="C138" s="30"/>
      <c r="D138" s="30"/>
      <c r="E138" s="26">
        <f t="shared" si="10"/>
        <v>0</v>
      </c>
      <c r="F138" s="26"/>
      <c r="G138" s="26"/>
      <c r="H138" s="26"/>
      <c r="I138" s="26"/>
      <c r="J138" s="26"/>
      <c r="K138" s="26"/>
      <c r="L138" s="26"/>
      <c r="M138" s="26"/>
      <c r="N138" s="26"/>
      <c r="O138" s="26"/>
      <c r="P138" s="26"/>
      <c r="Q138" s="26"/>
      <c r="R138" s="26"/>
      <c r="S138" s="26"/>
      <c r="T138" s="26"/>
      <c r="U138" s="26"/>
      <c r="V138" s="26"/>
      <c r="W138" s="26"/>
      <c r="X138" s="26"/>
      <c r="Y138" s="26"/>
      <c r="Z138" s="26"/>
    </row>
    <row r="139" ht="15.75" customHeight="1">
      <c r="A139" s="35"/>
      <c r="B139" s="36" t="s">
        <v>167</v>
      </c>
      <c r="C139" s="30"/>
      <c r="D139" s="30"/>
      <c r="E139" s="26">
        <f t="shared" si="10"/>
        <v>0</v>
      </c>
      <c r="F139" s="26"/>
      <c r="G139" s="26"/>
      <c r="H139" s="26"/>
      <c r="I139" s="26"/>
      <c r="J139" s="26"/>
      <c r="K139" s="26"/>
      <c r="L139" s="26"/>
      <c r="M139" s="26"/>
      <c r="N139" s="26"/>
      <c r="O139" s="26"/>
      <c r="P139" s="26"/>
      <c r="Q139" s="26"/>
      <c r="R139" s="26"/>
      <c r="S139" s="26"/>
      <c r="T139" s="26"/>
      <c r="U139" s="26"/>
      <c r="V139" s="26"/>
      <c r="W139" s="26"/>
      <c r="X139" s="26"/>
      <c r="Y139" s="26"/>
      <c r="Z139" s="26"/>
    </row>
    <row r="140" ht="15.75" customHeight="1">
      <c r="A140" s="35"/>
      <c r="B140" s="36" t="s">
        <v>168</v>
      </c>
      <c r="C140" s="30"/>
      <c r="D140" s="30"/>
      <c r="E140" s="26">
        <f t="shared" si="10"/>
        <v>0</v>
      </c>
      <c r="F140" s="26"/>
      <c r="G140" s="26"/>
      <c r="H140" s="26"/>
      <c r="I140" s="26"/>
      <c r="J140" s="26"/>
      <c r="K140" s="26"/>
      <c r="L140" s="26"/>
      <c r="M140" s="26"/>
      <c r="N140" s="26"/>
      <c r="O140" s="26"/>
      <c r="P140" s="26"/>
      <c r="Q140" s="26"/>
      <c r="R140" s="26"/>
      <c r="S140" s="26"/>
      <c r="T140" s="26"/>
      <c r="U140" s="26"/>
      <c r="V140" s="26"/>
      <c r="W140" s="26"/>
      <c r="X140" s="26"/>
      <c r="Y140" s="26"/>
      <c r="Z140" s="26"/>
    </row>
    <row r="141" ht="15.75" customHeight="1">
      <c r="A141" s="35"/>
      <c r="B141" s="36" t="s">
        <v>169</v>
      </c>
      <c r="C141" s="30"/>
      <c r="D141" s="30"/>
      <c r="E141" s="26">
        <f t="shared" si="10"/>
        <v>0</v>
      </c>
      <c r="F141" s="26"/>
      <c r="G141" s="26"/>
      <c r="H141" s="26"/>
      <c r="I141" s="26"/>
      <c r="J141" s="26"/>
      <c r="K141" s="26"/>
      <c r="L141" s="26"/>
      <c r="M141" s="26"/>
      <c r="N141" s="26"/>
      <c r="O141" s="26"/>
      <c r="P141" s="26"/>
      <c r="Q141" s="26"/>
      <c r="R141" s="26"/>
      <c r="S141" s="26"/>
      <c r="T141" s="26"/>
      <c r="U141" s="26"/>
      <c r="V141" s="26"/>
      <c r="W141" s="26"/>
      <c r="X141" s="26"/>
      <c r="Y141" s="26"/>
      <c r="Z141" s="26"/>
    </row>
    <row r="142" ht="15.75" customHeight="1">
      <c r="A142" s="35"/>
      <c r="B142" s="36" t="s">
        <v>29</v>
      </c>
      <c r="C142" s="30"/>
      <c r="D142" s="30"/>
      <c r="E142" s="26">
        <f t="shared" si="10"/>
        <v>0</v>
      </c>
      <c r="F142" s="26"/>
      <c r="G142" s="26"/>
      <c r="H142" s="26"/>
      <c r="I142" s="26"/>
      <c r="J142" s="26"/>
      <c r="K142" s="26"/>
      <c r="L142" s="26"/>
      <c r="M142" s="26"/>
      <c r="N142" s="26"/>
      <c r="O142" s="26"/>
      <c r="P142" s="26"/>
      <c r="Q142" s="26"/>
      <c r="R142" s="26"/>
      <c r="S142" s="26"/>
      <c r="T142" s="26"/>
      <c r="U142" s="26"/>
      <c r="V142" s="26"/>
      <c r="W142" s="26"/>
      <c r="X142" s="26"/>
      <c r="Y142" s="26"/>
      <c r="Z142" s="26"/>
    </row>
    <row r="143" ht="15.75" customHeight="1">
      <c r="A143" s="31" t="s">
        <v>170</v>
      </c>
      <c r="B143" s="14"/>
      <c r="C143" s="30"/>
      <c r="D143" s="30"/>
      <c r="E143" s="26">
        <f t="shared" si="10"/>
        <v>0</v>
      </c>
      <c r="F143" s="26"/>
      <c r="G143" s="26"/>
      <c r="H143" s="26"/>
      <c r="I143" s="26"/>
      <c r="J143" s="26"/>
      <c r="K143" s="26"/>
      <c r="L143" s="26"/>
      <c r="M143" s="26"/>
      <c r="N143" s="26"/>
      <c r="O143" s="26"/>
      <c r="P143" s="26"/>
      <c r="Q143" s="26"/>
      <c r="R143" s="26"/>
      <c r="S143" s="26"/>
      <c r="T143" s="26"/>
      <c r="U143" s="26"/>
      <c r="V143" s="26"/>
      <c r="W143" s="26"/>
      <c r="X143" s="26"/>
      <c r="Y143" s="26"/>
      <c r="Z143" s="26"/>
    </row>
    <row r="144" ht="15.75" customHeight="1">
      <c r="A144" s="31" t="s">
        <v>171</v>
      </c>
      <c r="B144" s="14"/>
      <c r="C144" s="32"/>
      <c r="D144" s="14"/>
      <c r="E144" s="26"/>
      <c r="F144" s="26"/>
      <c r="G144" s="26"/>
      <c r="H144" s="26"/>
      <c r="I144" s="26"/>
      <c r="J144" s="26"/>
      <c r="K144" s="26"/>
      <c r="L144" s="26"/>
      <c r="M144" s="26"/>
      <c r="N144" s="26"/>
      <c r="O144" s="26"/>
      <c r="P144" s="26"/>
      <c r="Q144" s="26"/>
      <c r="R144" s="26"/>
      <c r="S144" s="26"/>
      <c r="T144" s="26"/>
      <c r="U144" s="26"/>
      <c r="V144" s="26"/>
      <c r="W144" s="26"/>
      <c r="X144" s="26"/>
      <c r="Y144" s="26"/>
      <c r="Z144" s="26"/>
    </row>
    <row r="145" ht="15.75" customHeight="1">
      <c r="A145" s="31" t="s">
        <v>172</v>
      </c>
      <c r="B145" s="14"/>
      <c r="C145" s="32"/>
      <c r="D145" s="14"/>
      <c r="E145" s="26"/>
      <c r="F145" s="26"/>
      <c r="G145" s="26"/>
      <c r="H145" s="26"/>
      <c r="I145" s="26"/>
      <c r="J145" s="26"/>
      <c r="K145" s="26"/>
      <c r="L145" s="26"/>
      <c r="M145" s="26"/>
      <c r="N145" s="26"/>
      <c r="O145" s="26"/>
      <c r="P145" s="26"/>
      <c r="Q145" s="26"/>
      <c r="R145" s="26"/>
      <c r="S145" s="26"/>
      <c r="T145" s="26"/>
      <c r="U145" s="26"/>
      <c r="V145" s="26"/>
      <c r="W145" s="26"/>
      <c r="X145" s="26"/>
      <c r="Y145" s="26"/>
      <c r="Z145" s="26"/>
    </row>
    <row r="146" ht="15.75" customHeight="1">
      <c r="A146" s="33" t="s">
        <v>173</v>
      </c>
      <c r="B146" s="14"/>
      <c r="C146" s="34"/>
      <c r="D146" s="30"/>
      <c r="E146" s="26"/>
      <c r="F146" s="26"/>
      <c r="G146" s="26"/>
      <c r="H146" s="26"/>
      <c r="I146" s="26"/>
      <c r="J146" s="26"/>
      <c r="K146" s="26"/>
      <c r="L146" s="26"/>
      <c r="M146" s="26"/>
      <c r="N146" s="26"/>
      <c r="O146" s="26"/>
      <c r="P146" s="26"/>
      <c r="Q146" s="26"/>
      <c r="R146" s="26"/>
      <c r="S146" s="26"/>
      <c r="T146" s="26"/>
      <c r="U146" s="26"/>
      <c r="V146" s="26"/>
      <c r="W146" s="26"/>
      <c r="X146" s="26"/>
      <c r="Y146" s="26"/>
      <c r="Z146" s="26"/>
    </row>
    <row r="147" ht="15.75" customHeight="1">
      <c r="A147" s="35"/>
      <c r="B147" s="36" t="s">
        <v>174</v>
      </c>
      <c r="C147" s="30"/>
      <c r="D147" s="30"/>
      <c r="E147" s="26">
        <f t="shared" ref="E147:E152" si="11">if(C147="Yes",1,0)</f>
        <v>0</v>
      </c>
      <c r="F147" s="26"/>
      <c r="G147" s="26"/>
      <c r="H147" s="26"/>
      <c r="I147" s="26"/>
      <c r="J147" s="26"/>
      <c r="K147" s="26"/>
      <c r="L147" s="26"/>
      <c r="M147" s="26"/>
      <c r="N147" s="26"/>
      <c r="O147" s="26"/>
      <c r="P147" s="26"/>
      <c r="Q147" s="26"/>
      <c r="R147" s="26"/>
      <c r="S147" s="26"/>
      <c r="T147" s="26"/>
      <c r="U147" s="26"/>
      <c r="V147" s="26"/>
      <c r="W147" s="26"/>
      <c r="X147" s="26"/>
      <c r="Y147" s="26"/>
      <c r="Z147" s="26"/>
    </row>
    <row r="148" ht="15.75" customHeight="1">
      <c r="A148" s="35"/>
      <c r="B148" s="29" t="s">
        <v>175</v>
      </c>
      <c r="C148" s="30"/>
      <c r="D148" s="30"/>
      <c r="E148" s="26">
        <f t="shared" si="11"/>
        <v>0</v>
      </c>
      <c r="F148" s="26"/>
      <c r="G148" s="26"/>
      <c r="H148" s="26"/>
      <c r="I148" s="26"/>
      <c r="J148" s="26"/>
      <c r="K148" s="26"/>
      <c r="L148" s="26"/>
      <c r="M148" s="26"/>
      <c r="N148" s="26"/>
      <c r="O148" s="26"/>
      <c r="P148" s="26"/>
      <c r="Q148" s="26"/>
      <c r="R148" s="26"/>
      <c r="S148" s="26"/>
      <c r="T148" s="26"/>
      <c r="U148" s="26"/>
      <c r="V148" s="26"/>
      <c r="W148" s="26"/>
      <c r="X148" s="26"/>
      <c r="Y148" s="26"/>
      <c r="Z148" s="26"/>
    </row>
    <row r="149" ht="15.75" customHeight="1">
      <c r="A149" s="35"/>
      <c r="B149" s="29" t="s">
        <v>176</v>
      </c>
      <c r="C149" s="30"/>
      <c r="D149" s="30"/>
      <c r="E149" s="26">
        <f t="shared" si="11"/>
        <v>0</v>
      </c>
      <c r="F149" s="26"/>
      <c r="G149" s="26"/>
      <c r="H149" s="26"/>
      <c r="I149" s="26"/>
      <c r="J149" s="26"/>
      <c r="K149" s="26"/>
      <c r="L149" s="26"/>
      <c r="M149" s="26"/>
      <c r="N149" s="26"/>
      <c r="O149" s="26"/>
      <c r="P149" s="26"/>
      <c r="Q149" s="26"/>
      <c r="R149" s="26"/>
      <c r="S149" s="26"/>
      <c r="T149" s="26"/>
      <c r="U149" s="26"/>
      <c r="V149" s="26"/>
      <c r="W149" s="26"/>
      <c r="X149" s="26"/>
      <c r="Y149" s="26"/>
      <c r="Z149" s="26"/>
    </row>
    <row r="150" ht="15.75" customHeight="1">
      <c r="A150" s="35"/>
      <c r="B150" s="36" t="s">
        <v>29</v>
      </c>
      <c r="C150" s="30"/>
      <c r="D150" s="30"/>
      <c r="E150" s="26">
        <f t="shared" si="11"/>
        <v>0</v>
      </c>
      <c r="F150" s="26"/>
      <c r="G150" s="26"/>
      <c r="H150" s="26"/>
      <c r="I150" s="26"/>
      <c r="J150" s="26"/>
      <c r="K150" s="26"/>
      <c r="L150" s="26"/>
      <c r="M150" s="26"/>
      <c r="N150" s="26"/>
      <c r="O150" s="26"/>
      <c r="P150" s="26"/>
      <c r="Q150" s="26"/>
      <c r="R150" s="26"/>
      <c r="S150" s="26"/>
      <c r="T150" s="26"/>
      <c r="U150" s="26"/>
      <c r="V150" s="26"/>
      <c r="W150" s="26"/>
      <c r="X150" s="26"/>
      <c r="Y150" s="26"/>
      <c r="Z150" s="26"/>
    </row>
    <row r="151" ht="15.75" customHeight="1">
      <c r="A151" s="31" t="s">
        <v>177</v>
      </c>
      <c r="B151" s="14"/>
      <c r="C151" s="30"/>
      <c r="D151" s="30"/>
      <c r="E151" s="26">
        <f t="shared" si="11"/>
        <v>0</v>
      </c>
      <c r="F151" s="26"/>
      <c r="G151" s="26"/>
      <c r="H151" s="26"/>
      <c r="I151" s="26"/>
      <c r="J151" s="26"/>
      <c r="K151" s="26"/>
      <c r="L151" s="26"/>
      <c r="M151" s="26"/>
      <c r="N151" s="26"/>
      <c r="O151" s="26"/>
      <c r="P151" s="26"/>
      <c r="Q151" s="26"/>
      <c r="R151" s="26"/>
      <c r="S151" s="26"/>
      <c r="T151" s="26"/>
      <c r="U151" s="26"/>
      <c r="V151" s="26"/>
      <c r="W151" s="26"/>
      <c r="X151" s="26"/>
      <c r="Y151" s="26"/>
      <c r="Z151" s="26"/>
    </row>
    <row r="152" ht="15.75" customHeight="1">
      <c r="A152" s="31" t="s">
        <v>178</v>
      </c>
      <c r="B152" s="14"/>
      <c r="C152" s="30"/>
      <c r="D152" s="30"/>
      <c r="E152" s="26">
        <f t="shared" si="11"/>
        <v>0</v>
      </c>
      <c r="F152" s="26"/>
      <c r="G152" s="26"/>
      <c r="H152" s="26"/>
      <c r="I152" s="26"/>
      <c r="J152" s="26"/>
      <c r="K152" s="26"/>
      <c r="L152" s="26"/>
      <c r="M152" s="26"/>
      <c r="N152" s="26"/>
      <c r="O152" s="26"/>
      <c r="P152" s="26"/>
      <c r="Q152" s="26"/>
      <c r="R152" s="26"/>
      <c r="S152" s="26"/>
      <c r="T152" s="26"/>
      <c r="U152" s="26"/>
      <c r="V152" s="26"/>
      <c r="W152" s="26"/>
      <c r="X152" s="26"/>
      <c r="Y152" s="26"/>
      <c r="Z152" s="26"/>
    </row>
    <row r="153" ht="15.75" customHeight="1">
      <c r="A153" s="27" t="s">
        <v>179</v>
      </c>
      <c r="B153" s="19"/>
      <c r="C153" s="19"/>
      <c r="D153" s="14"/>
      <c r="E153" s="26"/>
      <c r="F153" s="26"/>
      <c r="G153" s="26"/>
      <c r="H153" s="26"/>
      <c r="I153" s="26"/>
      <c r="J153" s="26"/>
      <c r="K153" s="26"/>
      <c r="L153" s="26"/>
      <c r="M153" s="26"/>
      <c r="N153" s="26"/>
      <c r="O153" s="26"/>
      <c r="P153" s="26"/>
      <c r="Q153" s="26"/>
      <c r="R153" s="26"/>
      <c r="S153" s="26"/>
      <c r="T153" s="26"/>
      <c r="U153" s="26"/>
      <c r="V153" s="26"/>
      <c r="W153" s="26"/>
      <c r="X153" s="26"/>
      <c r="Y153" s="26"/>
      <c r="Z153" s="26"/>
    </row>
    <row r="154" ht="15.75" customHeight="1">
      <c r="A154" s="31" t="s">
        <v>180</v>
      </c>
      <c r="B154" s="14"/>
      <c r="C154" s="30"/>
      <c r="D154" s="30"/>
      <c r="E154" s="26">
        <f>if(C154="Yes",1,0)</f>
        <v>0</v>
      </c>
      <c r="F154" s="26"/>
      <c r="G154" s="26"/>
      <c r="H154" s="26"/>
      <c r="I154" s="26"/>
      <c r="J154" s="26"/>
      <c r="K154" s="26"/>
      <c r="L154" s="26"/>
      <c r="M154" s="26"/>
      <c r="N154" s="26"/>
      <c r="O154" s="26"/>
      <c r="P154" s="26"/>
      <c r="Q154" s="26"/>
      <c r="R154" s="26"/>
      <c r="S154" s="26"/>
      <c r="T154" s="26"/>
      <c r="U154" s="26"/>
      <c r="V154" s="26"/>
      <c r="W154" s="26"/>
      <c r="X154" s="26"/>
      <c r="Y154" s="26"/>
      <c r="Z154" s="26"/>
    </row>
    <row r="155" ht="15.75" customHeight="1">
      <c r="A155" s="31" t="s">
        <v>181</v>
      </c>
      <c r="B155" s="14"/>
      <c r="C155" s="32"/>
      <c r="D155" s="14"/>
      <c r="E155" s="26"/>
      <c r="F155" s="26"/>
      <c r="G155" s="26"/>
      <c r="H155" s="26"/>
      <c r="I155" s="26"/>
      <c r="J155" s="26"/>
      <c r="K155" s="26"/>
      <c r="L155" s="26"/>
      <c r="M155" s="26"/>
      <c r="N155" s="26"/>
      <c r="O155" s="26"/>
      <c r="P155" s="26"/>
      <c r="Q155" s="26"/>
      <c r="R155" s="26"/>
      <c r="S155" s="26"/>
      <c r="T155" s="26"/>
      <c r="U155" s="26"/>
      <c r="V155" s="26"/>
      <c r="W155" s="26"/>
      <c r="X155" s="26"/>
      <c r="Y155" s="26"/>
      <c r="Z155" s="26"/>
    </row>
    <row r="156" ht="15.75" customHeight="1">
      <c r="A156" s="31" t="s">
        <v>182</v>
      </c>
      <c r="B156" s="14"/>
      <c r="C156" s="32"/>
      <c r="D156" s="14"/>
      <c r="E156" s="26"/>
      <c r="F156" s="26"/>
      <c r="G156" s="26"/>
      <c r="H156" s="26"/>
      <c r="I156" s="26"/>
      <c r="J156" s="26"/>
      <c r="K156" s="26"/>
      <c r="L156" s="26"/>
      <c r="M156" s="26"/>
      <c r="N156" s="26"/>
      <c r="O156" s="26"/>
      <c r="P156" s="26"/>
      <c r="Q156" s="26"/>
      <c r="R156" s="26"/>
      <c r="S156" s="26"/>
      <c r="T156" s="26"/>
      <c r="U156" s="26"/>
      <c r="V156" s="26"/>
      <c r="W156" s="26"/>
      <c r="X156" s="26"/>
      <c r="Y156" s="26"/>
      <c r="Z156" s="26"/>
    </row>
    <row r="157" ht="15.75" customHeight="1">
      <c r="A157" s="31" t="s">
        <v>183</v>
      </c>
      <c r="B157" s="14"/>
      <c r="C157" s="30"/>
      <c r="D157" s="30"/>
      <c r="E157" s="26">
        <f>if(C157="Yes",1,0)</f>
        <v>0</v>
      </c>
      <c r="F157" s="26"/>
      <c r="G157" s="26"/>
      <c r="H157" s="26"/>
      <c r="I157" s="26"/>
      <c r="J157" s="26"/>
      <c r="K157" s="26"/>
      <c r="L157" s="26"/>
      <c r="M157" s="26"/>
      <c r="N157" s="26"/>
      <c r="O157" s="26"/>
      <c r="P157" s="26"/>
      <c r="Q157" s="26"/>
      <c r="R157" s="26"/>
      <c r="S157" s="26"/>
      <c r="T157" s="26"/>
      <c r="U157" s="26"/>
      <c r="V157" s="26"/>
      <c r="W157" s="26"/>
      <c r="X157" s="26"/>
      <c r="Y157" s="26"/>
      <c r="Z157" s="26"/>
    </row>
    <row r="158" ht="15.75" customHeight="1">
      <c r="A158" s="31" t="s">
        <v>184</v>
      </c>
      <c r="B158" s="14"/>
      <c r="C158" s="32"/>
      <c r="D158" s="14"/>
      <c r="E158" s="26"/>
      <c r="F158" s="26"/>
      <c r="G158" s="26"/>
      <c r="H158" s="26"/>
      <c r="I158" s="26"/>
      <c r="J158" s="26"/>
      <c r="K158" s="26"/>
      <c r="L158" s="26"/>
      <c r="M158" s="26"/>
      <c r="N158" s="26"/>
      <c r="O158" s="26"/>
      <c r="P158" s="26"/>
      <c r="Q158" s="26"/>
      <c r="R158" s="26"/>
      <c r="S158" s="26"/>
      <c r="T158" s="26"/>
      <c r="U158" s="26"/>
      <c r="V158" s="26"/>
      <c r="W158" s="26"/>
      <c r="X158" s="26"/>
      <c r="Y158" s="26"/>
      <c r="Z158" s="26"/>
    </row>
    <row r="159" ht="15.75" customHeight="1">
      <c r="A159" s="31" t="s">
        <v>185</v>
      </c>
      <c r="B159" s="14"/>
      <c r="C159" s="30"/>
      <c r="D159" s="30"/>
      <c r="E159" s="26">
        <f>if(C159="Yes",1,0)</f>
        <v>0</v>
      </c>
      <c r="F159" s="26"/>
      <c r="G159" s="26"/>
      <c r="H159" s="26"/>
      <c r="I159" s="26"/>
      <c r="J159" s="26"/>
      <c r="K159" s="26"/>
      <c r="L159" s="26"/>
      <c r="M159" s="26"/>
      <c r="N159" s="26"/>
      <c r="O159" s="26"/>
      <c r="P159" s="26"/>
      <c r="Q159" s="26"/>
      <c r="R159" s="26"/>
      <c r="S159" s="26"/>
      <c r="T159" s="26"/>
      <c r="U159" s="26"/>
      <c r="V159" s="26"/>
      <c r="W159" s="26"/>
      <c r="X159" s="26"/>
      <c r="Y159" s="26"/>
      <c r="Z159" s="26"/>
    </row>
    <row r="160" ht="15.75" customHeight="1">
      <c r="A160" s="38" t="s">
        <v>186</v>
      </c>
      <c r="B160" s="19"/>
      <c r="C160" s="19"/>
      <c r="D160" s="14"/>
      <c r="E160" s="26"/>
      <c r="F160" s="26"/>
      <c r="G160" s="26"/>
      <c r="H160" s="26"/>
      <c r="I160" s="26"/>
      <c r="J160" s="26"/>
      <c r="K160" s="26"/>
      <c r="L160" s="26"/>
      <c r="M160" s="26"/>
      <c r="N160" s="26"/>
      <c r="O160" s="26"/>
      <c r="P160" s="26"/>
      <c r="Q160" s="26"/>
      <c r="R160" s="26"/>
      <c r="S160" s="26"/>
      <c r="T160" s="26"/>
      <c r="U160" s="26"/>
      <c r="V160" s="26"/>
      <c r="W160" s="26"/>
      <c r="X160" s="26"/>
      <c r="Y160" s="26"/>
      <c r="Z160" s="26"/>
    </row>
    <row r="161" ht="15.75" customHeight="1">
      <c r="A161" s="40" t="s">
        <v>187</v>
      </c>
      <c r="B161" s="19"/>
      <c r="C161" s="19"/>
      <c r="D161" s="14"/>
      <c r="E161" s="26"/>
      <c r="F161" s="26"/>
      <c r="G161" s="26"/>
      <c r="H161" s="26"/>
      <c r="I161" s="26"/>
      <c r="J161" s="26"/>
      <c r="K161" s="26"/>
      <c r="L161" s="26"/>
      <c r="M161" s="26"/>
      <c r="N161" s="26"/>
      <c r="O161" s="26"/>
      <c r="P161" s="26"/>
      <c r="Q161" s="26"/>
      <c r="R161" s="26"/>
      <c r="S161" s="26"/>
      <c r="T161" s="26"/>
      <c r="U161" s="26"/>
      <c r="V161" s="26"/>
      <c r="W161" s="26"/>
      <c r="X161" s="26"/>
      <c r="Y161" s="26"/>
      <c r="Z161" s="26"/>
    </row>
    <row r="162" ht="15.75" customHeight="1">
      <c r="A162" s="31" t="s">
        <v>188</v>
      </c>
      <c r="B162" s="14"/>
      <c r="C162" s="32"/>
      <c r="D162" s="14"/>
      <c r="E162" s="26"/>
      <c r="F162" s="26"/>
      <c r="G162" s="26"/>
      <c r="H162" s="26"/>
      <c r="I162" s="26"/>
      <c r="J162" s="26"/>
      <c r="K162" s="26"/>
      <c r="L162" s="26"/>
      <c r="M162" s="26"/>
      <c r="N162" s="26"/>
      <c r="O162" s="26"/>
      <c r="P162" s="26"/>
      <c r="Q162" s="26"/>
      <c r="R162" s="26"/>
      <c r="S162" s="26"/>
      <c r="T162" s="26"/>
      <c r="U162" s="26"/>
      <c r="V162" s="26"/>
      <c r="W162" s="26"/>
      <c r="X162" s="26"/>
      <c r="Y162" s="26"/>
      <c r="Z162" s="26"/>
    </row>
    <row r="163" ht="15.75" customHeight="1">
      <c r="A163" s="31" t="s">
        <v>189</v>
      </c>
      <c r="B163" s="14"/>
      <c r="C163" s="32"/>
      <c r="D163" s="14"/>
      <c r="E163" s="26"/>
      <c r="F163" s="26"/>
      <c r="G163" s="26"/>
      <c r="H163" s="26"/>
      <c r="I163" s="26"/>
      <c r="J163" s="26"/>
      <c r="K163" s="26"/>
      <c r="L163" s="26"/>
      <c r="M163" s="26"/>
      <c r="N163" s="26"/>
      <c r="O163" s="26"/>
      <c r="P163" s="26"/>
      <c r="Q163" s="26"/>
      <c r="R163" s="26"/>
      <c r="S163" s="26"/>
      <c r="T163" s="26"/>
      <c r="U163" s="26"/>
      <c r="V163" s="26"/>
      <c r="W163" s="26"/>
      <c r="X163" s="26"/>
      <c r="Y163" s="26"/>
      <c r="Z163" s="26"/>
    </row>
    <row r="164" ht="15.75" customHeight="1">
      <c r="A164" s="33" t="s">
        <v>190</v>
      </c>
      <c r="B164" s="14"/>
      <c r="C164" s="30"/>
      <c r="D164" s="30"/>
      <c r="E164" s="26">
        <f t="shared" ref="E164:E175" si="12">if(C164="Yes",1,0)</f>
        <v>0</v>
      </c>
      <c r="F164" s="26"/>
      <c r="G164" s="26"/>
      <c r="H164" s="26"/>
      <c r="I164" s="26"/>
      <c r="J164" s="26"/>
      <c r="K164" s="26"/>
      <c r="L164" s="26"/>
      <c r="M164" s="26"/>
      <c r="N164" s="26"/>
      <c r="O164" s="26"/>
      <c r="P164" s="26"/>
      <c r="Q164" s="26"/>
      <c r="R164" s="26"/>
      <c r="S164" s="26"/>
      <c r="T164" s="26"/>
      <c r="U164" s="26"/>
      <c r="V164" s="26"/>
      <c r="W164" s="26"/>
      <c r="X164" s="26"/>
      <c r="Y164" s="26"/>
      <c r="Z164" s="26"/>
    </row>
    <row r="165" ht="15.75" customHeight="1">
      <c r="A165" s="35"/>
      <c r="B165" s="36" t="s">
        <v>191</v>
      </c>
      <c r="C165" s="30"/>
      <c r="D165" s="30"/>
      <c r="E165" s="26">
        <f t="shared" si="12"/>
        <v>0</v>
      </c>
      <c r="F165" s="26"/>
      <c r="G165" s="26"/>
      <c r="H165" s="26"/>
      <c r="I165" s="26"/>
      <c r="J165" s="26"/>
      <c r="K165" s="26"/>
      <c r="L165" s="26"/>
      <c r="M165" s="26"/>
      <c r="N165" s="26"/>
      <c r="O165" s="26"/>
      <c r="P165" s="26"/>
      <c r="Q165" s="26"/>
      <c r="R165" s="26"/>
      <c r="S165" s="26"/>
      <c r="T165" s="26"/>
      <c r="U165" s="26"/>
      <c r="V165" s="26"/>
      <c r="W165" s="26"/>
      <c r="X165" s="26"/>
      <c r="Y165" s="26"/>
      <c r="Z165" s="26"/>
    </row>
    <row r="166" ht="15.75" customHeight="1">
      <c r="A166" s="35"/>
      <c r="B166" s="36" t="s">
        <v>192</v>
      </c>
      <c r="C166" s="30"/>
      <c r="D166" s="30"/>
      <c r="E166" s="26">
        <f t="shared" si="12"/>
        <v>0</v>
      </c>
      <c r="F166" s="26"/>
      <c r="G166" s="26"/>
      <c r="H166" s="26"/>
      <c r="I166" s="26"/>
      <c r="J166" s="26"/>
      <c r="K166" s="26"/>
      <c r="L166" s="26"/>
      <c r="M166" s="26"/>
      <c r="N166" s="26"/>
      <c r="O166" s="26"/>
      <c r="P166" s="26"/>
      <c r="Q166" s="26"/>
      <c r="R166" s="26"/>
      <c r="S166" s="26"/>
      <c r="T166" s="26"/>
      <c r="U166" s="26"/>
      <c r="V166" s="26"/>
      <c r="W166" s="26"/>
      <c r="X166" s="26"/>
      <c r="Y166" s="26"/>
      <c r="Z166" s="26"/>
    </row>
    <row r="167" ht="15.75" customHeight="1">
      <c r="A167" s="35"/>
      <c r="B167" s="36" t="s">
        <v>193</v>
      </c>
      <c r="C167" s="30"/>
      <c r="D167" s="30"/>
      <c r="E167" s="26">
        <f t="shared" si="12"/>
        <v>0</v>
      </c>
      <c r="F167" s="26"/>
      <c r="G167" s="26"/>
      <c r="H167" s="26"/>
      <c r="I167" s="26"/>
      <c r="J167" s="26"/>
      <c r="K167" s="26"/>
      <c r="L167" s="26"/>
      <c r="M167" s="26"/>
      <c r="N167" s="26"/>
      <c r="O167" s="26"/>
      <c r="P167" s="26"/>
      <c r="Q167" s="26"/>
      <c r="R167" s="26"/>
      <c r="S167" s="26"/>
      <c r="T167" s="26"/>
      <c r="U167" s="26"/>
      <c r="V167" s="26"/>
      <c r="W167" s="26"/>
      <c r="X167" s="26"/>
      <c r="Y167" s="26"/>
      <c r="Z167" s="26"/>
    </row>
    <row r="168" ht="15.75" customHeight="1">
      <c r="A168" s="35"/>
      <c r="B168" s="36" t="s">
        <v>194</v>
      </c>
      <c r="C168" s="30"/>
      <c r="D168" s="30"/>
      <c r="E168" s="26">
        <f t="shared" si="12"/>
        <v>0</v>
      </c>
      <c r="F168" s="26"/>
      <c r="G168" s="26"/>
      <c r="H168" s="26"/>
      <c r="I168" s="26"/>
      <c r="J168" s="26"/>
      <c r="K168" s="26"/>
      <c r="L168" s="26"/>
      <c r="M168" s="26"/>
      <c r="N168" s="26"/>
      <c r="O168" s="26"/>
      <c r="P168" s="26"/>
      <c r="Q168" s="26"/>
      <c r="R168" s="26"/>
      <c r="S168" s="26"/>
      <c r="T168" s="26"/>
      <c r="U168" s="26"/>
      <c r="V168" s="26"/>
      <c r="W168" s="26"/>
      <c r="X168" s="26"/>
      <c r="Y168" s="26"/>
      <c r="Z168" s="26"/>
    </row>
    <row r="169" ht="15.75" customHeight="1">
      <c r="A169" s="35"/>
      <c r="B169" s="29" t="s">
        <v>195</v>
      </c>
      <c r="C169" s="30"/>
      <c r="D169" s="30"/>
      <c r="E169" s="26">
        <f t="shared" si="12"/>
        <v>0</v>
      </c>
      <c r="F169" s="26"/>
      <c r="G169" s="26"/>
      <c r="H169" s="26"/>
      <c r="I169" s="26"/>
      <c r="J169" s="26"/>
      <c r="K169" s="26"/>
      <c r="L169" s="26"/>
      <c r="M169" s="26"/>
      <c r="N169" s="26"/>
      <c r="O169" s="26"/>
      <c r="P169" s="26"/>
      <c r="Q169" s="26"/>
      <c r="R169" s="26"/>
      <c r="S169" s="26"/>
      <c r="T169" s="26"/>
      <c r="U169" s="26"/>
      <c r="V169" s="26"/>
      <c r="W169" s="26"/>
      <c r="X169" s="26"/>
      <c r="Y169" s="26"/>
      <c r="Z169" s="26"/>
    </row>
    <row r="170" ht="15.75" customHeight="1">
      <c r="A170" s="35"/>
      <c r="B170" s="36" t="s">
        <v>196</v>
      </c>
      <c r="C170" s="30"/>
      <c r="D170" s="30"/>
      <c r="E170" s="26">
        <f t="shared" si="12"/>
        <v>0</v>
      </c>
      <c r="F170" s="26"/>
      <c r="G170" s="26"/>
      <c r="H170" s="26"/>
      <c r="I170" s="26"/>
      <c r="J170" s="26"/>
      <c r="K170" s="26"/>
      <c r="L170" s="26"/>
      <c r="M170" s="26"/>
      <c r="N170" s="26"/>
      <c r="O170" s="26"/>
      <c r="P170" s="26"/>
      <c r="Q170" s="26"/>
      <c r="R170" s="26"/>
      <c r="S170" s="26"/>
      <c r="T170" s="26"/>
      <c r="U170" s="26"/>
      <c r="V170" s="26"/>
      <c r="W170" s="26"/>
      <c r="X170" s="26"/>
      <c r="Y170" s="26"/>
      <c r="Z170" s="26"/>
    </row>
    <row r="171" ht="15.75" customHeight="1">
      <c r="A171" s="35"/>
      <c r="B171" s="36" t="s">
        <v>197</v>
      </c>
      <c r="C171" s="30"/>
      <c r="D171" s="30"/>
      <c r="E171" s="26">
        <f t="shared" si="12"/>
        <v>0</v>
      </c>
      <c r="F171" s="26"/>
      <c r="G171" s="26"/>
      <c r="H171" s="26"/>
      <c r="I171" s="26"/>
      <c r="J171" s="26"/>
      <c r="K171" s="26"/>
      <c r="L171" s="26"/>
      <c r="M171" s="26"/>
      <c r="N171" s="26"/>
      <c r="O171" s="26"/>
      <c r="P171" s="26"/>
      <c r="Q171" s="26"/>
      <c r="R171" s="26"/>
      <c r="S171" s="26"/>
      <c r="T171" s="26"/>
      <c r="U171" s="26"/>
      <c r="V171" s="26"/>
      <c r="W171" s="26"/>
      <c r="X171" s="26"/>
      <c r="Y171" s="26"/>
      <c r="Z171" s="26"/>
    </row>
    <row r="172" ht="15.75" customHeight="1">
      <c r="A172" s="35"/>
      <c r="B172" s="36" t="s">
        <v>198</v>
      </c>
      <c r="C172" s="30"/>
      <c r="D172" s="30"/>
      <c r="E172" s="26">
        <f t="shared" si="12"/>
        <v>0</v>
      </c>
      <c r="F172" s="26"/>
      <c r="G172" s="26"/>
      <c r="H172" s="26"/>
      <c r="I172" s="26"/>
      <c r="J172" s="26"/>
      <c r="K172" s="26"/>
      <c r="L172" s="26"/>
      <c r="M172" s="26"/>
      <c r="N172" s="26"/>
      <c r="O172" s="26"/>
      <c r="P172" s="26"/>
      <c r="Q172" s="26"/>
      <c r="R172" s="26"/>
      <c r="S172" s="26"/>
      <c r="T172" s="26"/>
      <c r="U172" s="26"/>
      <c r="V172" s="26"/>
      <c r="W172" s="26"/>
      <c r="X172" s="26"/>
      <c r="Y172" s="26"/>
      <c r="Z172" s="26"/>
    </row>
    <row r="173" ht="15.75" customHeight="1">
      <c r="A173" s="35"/>
      <c r="B173" s="36" t="s">
        <v>199</v>
      </c>
      <c r="C173" s="30"/>
      <c r="D173" s="30"/>
      <c r="E173" s="26">
        <f t="shared" si="12"/>
        <v>0</v>
      </c>
      <c r="F173" s="26"/>
      <c r="G173" s="26"/>
      <c r="H173" s="26"/>
      <c r="I173" s="26"/>
      <c r="J173" s="26"/>
      <c r="K173" s="26"/>
      <c r="L173" s="26"/>
      <c r="M173" s="26"/>
      <c r="N173" s="26"/>
      <c r="O173" s="26"/>
      <c r="P173" s="26"/>
      <c r="Q173" s="26"/>
      <c r="R173" s="26"/>
      <c r="S173" s="26"/>
      <c r="T173" s="26"/>
      <c r="U173" s="26"/>
      <c r="V173" s="26"/>
      <c r="W173" s="26"/>
      <c r="X173" s="26"/>
      <c r="Y173" s="26"/>
      <c r="Z173" s="26"/>
    </row>
    <row r="174" ht="15.75" customHeight="1">
      <c r="A174" s="35"/>
      <c r="B174" s="36" t="s">
        <v>29</v>
      </c>
      <c r="C174" s="30"/>
      <c r="D174" s="30"/>
      <c r="E174" s="26">
        <f t="shared" si="12"/>
        <v>0</v>
      </c>
      <c r="F174" s="26"/>
      <c r="G174" s="26"/>
      <c r="H174" s="26"/>
      <c r="I174" s="26"/>
      <c r="J174" s="26"/>
      <c r="K174" s="26"/>
      <c r="L174" s="26"/>
      <c r="M174" s="26"/>
      <c r="N174" s="26"/>
      <c r="O174" s="26"/>
      <c r="P174" s="26"/>
      <c r="Q174" s="26"/>
      <c r="R174" s="26"/>
      <c r="S174" s="26"/>
      <c r="T174" s="26"/>
      <c r="U174" s="26"/>
      <c r="V174" s="26"/>
      <c r="W174" s="26"/>
      <c r="X174" s="26"/>
      <c r="Y174" s="26"/>
      <c r="Z174" s="26"/>
    </row>
    <row r="175" ht="15.75" customHeight="1">
      <c r="A175" s="31" t="s">
        <v>200</v>
      </c>
      <c r="B175" s="14"/>
      <c r="C175" s="30"/>
      <c r="D175" s="30"/>
      <c r="E175" s="26">
        <f t="shared" si="12"/>
        <v>0</v>
      </c>
      <c r="F175" s="26"/>
      <c r="G175" s="26"/>
      <c r="H175" s="26"/>
      <c r="I175" s="26"/>
      <c r="J175" s="26"/>
      <c r="K175" s="26"/>
      <c r="L175" s="26"/>
      <c r="M175" s="26"/>
      <c r="N175" s="26"/>
      <c r="O175" s="26"/>
      <c r="P175" s="26"/>
      <c r="Q175" s="26"/>
      <c r="R175" s="26"/>
      <c r="S175" s="26"/>
      <c r="T175" s="26"/>
      <c r="U175" s="26"/>
      <c r="V175" s="26"/>
      <c r="W175" s="26"/>
      <c r="X175" s="26"/>
      <c r="Y175" s="26"/>
      <c r="Z175" s="26"/>
    </row>
    <row r="176" ht="15.75" customHeight="1">
      <c r="A176" s="31" t="s">
        <v>201</v>
      </c>
      <c r="B176" s="14"/>
      <c r="C176" s="32"/>
      <c r="D176" s="14"/>
      <c r="E176" s="26"/>
      <c r="F176" s="26"/>
      <c r="G176" s="26"/>
      <c r="H176" s="26"/>
      <c r="I176" s="26"/>
      <c r="J176" s="26"/>
      <c r="K176" s="26"/>
      <c r="L176" s="26"/>
      <c r="M176" s="26"/>
      <c r="N176" s="26"/>
      <c r="O176" s="26"/>
      <c r="P176" s="26"/>
      <c r="Q176" s="26"/>
      <c r="R176" s="26"/>
      <c r="S176" s="26"/>
      <c r="T176" s="26"/>
      <c r="U176" s="26"/>
      <c r="V176" s="26"/>
      <c r="W176" s="26"/>
      <c r="X176" s="26"/>
      <c r="Y176" s="26"/>
      <c r="Z176" s="26"/>
    </row>
    <row r="177" ht="15.75" customHeight="1">
      <c r="A177" s="40" t="s">
        <v>202</v>
      </c>
      <c r="B177" s="19"/>
      <c r="C177" s="19"/>
      <c r="D177" s="14"/>
      <c r="E177" s="26"/>
      <c r="F177" s="26"/>
      <c r="G177" s="26"/>
      <c r="H177" s="26"/>
      <c r="I177" s="26"/>
      <c r="J177" s="26"/>
      <c r="K177" s="26"/>
      <c r="L177" s="26"/>
      <c r="M177" s="26"/>
      <c r="N177" s="26"/>
      <c r="O177" s="26"/>
      <c r="P177" s="26"/>
      <c r="Q177" s="26"/>
      <c r="R177" s="26"/>
      <c r="S177" s="26"/>
      <c r="T177" s="26"/>
      <c r="U177" s="26"/>
      <c r="V177" s="26"/>
      <c r="W177" s="26"/>
      <c r="X177" s="26"/>
      <c r="Y177" s="26"/>
      <c r="Z177" s="26"/>
    </row>
    <row r="178" ht="15.75" customHeight="1">
      <c r="A178" s="31" t="s">
        <v>203</v>
      </c>
      <c r="B178" s="14"/>
      <c r="C178" s="30"/>
      <c r="D178" s="30"/>
      <c r="E178" s="26">
        <f t="shared" ref="E178:E179" si="13">if(C178="Yes",1,0)</f>
        <v>0</v>
      </c>
      <c r="F178" s="26"/>
      <c r="G178" s="26"/>
      <c r="H178" s="26"/>
      <c r="I178" s="26"/>
      <c r="J178" s="26"/>
      <c r="K178" s="26"/>
      <c r="L178" s="26"/>
      <c r="M178" s="26"/>
      <c r="N178" s="26"/>
      <c r="O178" s="26"/>
      <c r="P178" s="26"/>
      <c r="Q178" s="26"/>
      <c r="R178" s="26"/>
      <c r="S178" s="26"/>
      <c r="T178" s="26"/>
      <c r="U178" s="26"/>
      <c r="V178" s="26"/>
      <c r="W178" s="26"/>
      <c r="X178" s="26"/>
      <c r="Y178" s="26"/>
      <c r="Z178" s="26"/>
    </row>
    <row r="179" ht="15.75" customHeight="1">
      <c r="A179" s="31" t="s">
        <v>204</v>
      </c>
      <c r="B179" s="14"/>
      <c r="C179" s="30"/>
      <c r="D179" s="30"/>
      <c r="E179" s="26">
        <f t="shared" si="13"/>
        <v>0</v>
      </c>
      <c r="F179" s="26"/>
      <c r="G179" s="26"/>
      <c r="H179" s="26"/>
      <c r="I179" s="26"/>
      <c r="J179" s="26"/>
      <c r="K179" s="26"/>
      <c r="L179" s="26"/>
      <c r="M179" s="26"/>
      <c r="N179" s="26"/>
      <c r="O179" s="26"/>
      <c r="P179" s="26"/>
      <c r="Q179" s="26"/>
      <c r="R179" s="26"/>
      <c r="S179" s="26"/>
      <c r="T179" s="26"/>
      <c r="U179" s="26"/>
      <c r="V179" s="26"/>
      <c r="W179" s="26"/>
      <c r="X179" s="26"/>
      <c r="Y179" s="26"/>
      <c r="Z179" s="26"/>
    </row>
    <row r="180" ht="15.75" customHeight="1">
      <c r="A180" s="31" t="s">
        <v>205</v>
      </c>
      <c r="B180" s="14"/>
      <c r="C180" s="32"/>
      <c r="D180" s="14"/>
      <c r="E180" s="26"/>
      <c r="F180" s="26"/>
      <c r="G180" s="26"/>
      <c r="H180" s="26"/>
      <c r="I180" s="26"/>
      <c r="J180" s="26"/>
      <c r="K180" s="26"/>
      <c r="L180" s="26"/>
      <c r="M180" s="26"/>
      <c r="N180" s="26"/>
      <c r="O180" s="26"/>
      <c r="P180" s="26"/>
      <c r="Q180" s="26"/>
      <c r="R180" s="26"/>
      <c r="S180" s="26"/>
      <c r="T180" s="26"/>
      <c r="U180" s="26"/>
      <c r="V180" s="26"/>
      <c r="W180" s="26"/>
      <c r="X180" s="26"/>
      <c r="Y180" s="26"/>
      <c r="Z180" s="26"/>
    </row>
    <row r="181" ht="15.75" customHeight="1">
      <c r="A181" s="31" t="s">
        <v>206</v>
      </c>
      <c r="B181" s="14"/>
      <c r="C181" s="32"/>
      <c r="D181" s="14"/>
      <c r="E181" s="26"/>
      <c r="F181" s="26"/>
      <c r="G181" s="26"/>
      <c r="H181" s="26"/>
      <c r="I181" s="26"/>
      <c r="J181" s="26"/>
      <c r="K181" s="26"/>
      <c r="L181" s="26"/>
      <c r="M181" s="26"/>
      <c r="N181" s="26"/>
      <c r="O181" s="26"/>
      <c r="P181" s="26"/>
      <c r="Q181" s="26"/>
      <c r="R181" s="26"/>
      <c r="S181" s="26"/>
      <c r="T181" s="26"/>
      <c r="U181" s="26"/>
      <c r="V181" s="26"/>
      <c r="W181" s="26"/>
      <c r="X181" s="26"/>
      <c r="Y181" s="26"/>
      <c r="Z181" s="26"/>
    </row>
    <row r="182" ht="15.75" customHeight="1">
      <c r="A182" s="31" t="s">
        <v>207</v>
      </c>
      <c r="B182" s="14"/>
      <c r="C182" s="30"/>
      <c r="D182" s="30"/>
      <c r="E182" s="26">
        <f>if(C182="Yes",1,0)</f>
        <v>0</v>
      </c>
      <c r="F182" s="26"/>
      <c r="G182" s="26"/>
      <c r="H182" s="26"/>
      <c r="I182" s="26"/>
      <c r="J182" s="26"/>
      <c r="K182" s="26"/>
      <c r="L182" s="26"/>
      <c r="M182" s="26"/>
      <c r="N182" s="26"/>
      <c r="O182" s="26"/>
      <c r="P182" s="26"/>
      <c r="Q182" s="26"/>
      <c r="R182" s="26"/>
      <c r="S182" s="26"/>
      <c r="T182" s="26"/>
      <c r="U182" s="26"/>
      <c r="V182" s="26"/>
      <c r="W182" s="26"/>
      <c r="X182" s="26"/>
      <c r="Y182" s="26"/>
      <c r="Z182" s="26"/>
    </row>
    <row r="183" ht="15.75" customHeight="1">
      <c r="A183" s="31" t="s">
        <v>208</v>
      </c>
      <c r="B183" s="14"/>
      <c r="C183" s="32"/>
      <c r="D183" s="14"/>
      <c r="E183" s="26"/>
      <c r="F183" s="26"/>
      <c r="G183" s="26"/>
      <c r="H183" s="26"/>
      <c r="I183" s="26"/>
      <c r="J183" s="26"/>
      <c r="K183" s="26"/>
      <c r="L183" s="26"/>
      <c r="M183" s="26"/>
      <c r="N183" s="26"/>
      <c r="O183" s="26"/>
      <c r="P183" s="26"/>
      <c r="Q183" s="26"/>
      <c r="R183" s="26"/>
      <c r="S183" s="26"/>
      <c r="T183" s="26"/>
      <c r="U183" s="26"/>
      <c r="V183" s="26"/>
      <c r="W183" s="26"/>
      <c r="X183" s="26"/>
      <c r="Y183" s="26"/>
      <c r="Z183" s="26"/>
    </row>
    <row r="184" ht="15.75" customHeight="1">
      <c r="A184" s="31" t="s">
        <v>209</v>
      </c>
      <c r="B184" s="14"/>
      <c r="C184" s="30"/>
      <c r="D184" s="30"/>
      <c r="E184" s="26">
        <f t="shared" ref="E184:E185" si="14">if(C184="Yes",1,0)</f>
        <v>0</v>
      </c>
      <c r="F184" s="26"/>
      <c r="G184" s="26"/>
      <c r="H184" s="26"/>
      <c r="I184" s="26"/>
      <c r="J184" s="26"/>
      <c r="K184" s="26"/>
      <c r="L184" s="26"/>
      <c r="M184" s="26"/>
      <c r="N184" s="26"/>
      <c r="O184" s="26"/>
      <c r="P184" s="26"/>
      <c r="Q184" s="26"/>
      <c r="R184" s="26"/>
      <c r="S184" s="26"/>
      <c r="T184" s="26"/>
      <c r="U184" s="26"/>
      <c r="V184" s="26"/>
      <c r="W184" s="26"/>
      <c r="X184" s="26"/>
      <c r="Y184" s="26"/>
      <c r="Z184" s="26"/>
    </row>
    <row r="185" ht="15.75" customHeight="1">
      <c r="A185" s="31" t="s">
        <v>210</v>
      </c>
      <c r="B185" s="14"/>
      <c r="C185" s="30"/>
      <c r="D185" s="30"/>
      <c r="E185" s="26">
        <f t="shared" si="14"/>
        <v>0</v>
      </c>
      <c r="F185" s="26"/>
      <c r="G185" s="26"/>
      <c r="H185" s="26"/>
      <c r="I185" s="26"/>
      <c r="J185" s="26"/>
      <c r="K185" s="26"/>
      <c r="L185" s="26"/>
      <c r="M185" s="26"/>
      <c r="N185" s="26"/>
      <c r="O185" s="26"/>
      <c r="P185" s="26"/>
      <c r="Q185" s="26"/>
      <c r="R185" s="26"/>
      <c r="S185" s="26"/>
      <c r="T185" s="26"/>
      <c r="U185" s="26"/>
      <c r="V185" s="26"/>
      <c r="W185" s="26"/>
      <c r="X185" s="26"/>
      <c r="Y185" s="26"/>
      <c r="Z185" s="26"/>
    </row>
    <row r="186" ht="15.75" customHeight="1">
      <c r="A186" s="31" t="s">
        <v>211</v>
      </c>
      <c r="B186" s="14"/>
      <c r="C186" s="32"/>
      <c r="D186" s="14"/>
      <c r="E186" s="26"/>
      <c r="F186" s="26"/>
      <c r="G186" s="26"/>
      <c r="H186" s="26"/>
      <c r="I186" s="26"/>
      <c r="J186" s="26"/>
      <c r="K186" s="26"/>
      <c r="L186" s="26"/>
      <c r="M186" s="26"/>
      <c r="N186" s="26"/>
      <c r="O186" s="26"/>
      <c r="P186" s="26"/>
      <c r="Q186" s="26"/>
      <c r="R186" s="26"/>
      <c r="S186" s="26"/>
      <c r="T186" s="26"/>
      <c r="U186" s="26"/>
      <c r="V186" s="26"/>
      <c r="W186" s="26"/>
      <c r="X186" s="26"/>
      <c r="Y186" s="26"/>
      <c r="Z186" s="26"/>
    </row>
    <row r="187" ht="15.75" customHeight="1">
      <c r="A187" s="31" t="s">
        <v>212</v>
      </c>
      <c r="B187" s="14"/>
      <c r="C187" s="30"/>
      <c r="D187" s="30"/>
      <c r="E187" s="26">
        <f>if(C187="Yes",1,0)</f>
        <v>0</v>
      </c>
      <c r="F187" s="26"/>
      <c r="G187" s="26"/>
      <c r="H187" s="26"/>
      <c r="I187" s="26"/>
      <c r="J187" s="26"/>
      <c r="K187" s="26"/>
      <c r="L187" s="26"/>
      <c r="M187" s="26"/>
      <c r="N187" s="26"/>
      <c r="O187" s="26"/>
      <c r="P187" s="26"/>
      <c r="Q187" s="26"/>
      <c r="R187" s="26"/>
      <c r="S187" s="26"/>
      <c r="T187" s="26"/>
      <c r="U187" s="26"/>
      <c r="V187" s="26"/>
      <c r="W187" s="26"/>
      <c r="X187" s="26"/>
      <c r="Y187" s="26"/>
      <c r="Z187" s="26"/>
    </row>
    <row r="188" ht="15.75" customHeight="1">
      <c r="A188" s="31" t="s">
        <v>213</v>
      </c>
      <c r="B188" s="14"/>
      <c r="C188" s="32"/>
      <c r="D188" s="14"/>
      <c r="E188" s="26"/>
      <c r="F188" s="26"/>
      <c r="G188" s="26"/>
      <c r="H188" s="26"/>
      <c r="I188" s="26"/>
      <c r="J188" s="26"/>
      <c r="K188" s="26"/>
      <c r="L188" s="26"/>
      <c r="M188" s="26"/>
      <c r="N188" s="26"/>
      <c r="O188" s="26"/>
      <c r="P188" s="26"/>
      <c r="Q188" s="26"/>
      <c r="R188" s="26"/>
      <c r="S188" s="26"/>
      <c r="T188" s="26"/>
      <c r="U188" s="26"/>
      <c r="V188" s="26"/>
      <c r="W188" s="26"/>
      <c r="X188" s="26"/>
      <c r="Y188" s="26"/>
      <c r="Z188" s="26"/>
    </row>
    <row r="189" ht="15.75" customHeight="1">
      <c r="A189" s="40" t="s">
        <v>214</v>
      </c>
      <c r="B189" s="19"/>
      <c r="C189" s="19"/>
      <c r="D189" s="14"/>
      <c r="E189" s="26"/>
      <c r="F189" s="26"/>
      <c r="G189" s="26"/>
      <c r="H189" s="26"/>
      <c r="I189" s="26"/>
      <c r="J189" s="26"/>
      <c r="K189" s="26"/>
      <c r="L189" s="26"/>
      <c r="M189" s="26"/>
      <c r="N189" s="26"/>
      <c r="O189" s="26"/>
      <c r="P189" s="26"/>
      <c r="Q189" s="26"/>
      <c r="R189" s="26"/>
      <c r="S189" s="26"/>
      <c r="T189" s="26"/>
      <c r="U189" s="26"/>
      <c r="V189" s="26"/>
      <c r="W189" s="26"/>
      <c r="X189" s="26"/>
      <c r="Y189" s="26"/>
      <c r="Z189" s="26"/>
    </row>
    <row r="190" ht="15.75" customHeight="1">
      <c r="A190" s="31" t="s">
        <v>215</v>
      </c>
      <c r="B190" s="14"/>
      <c r="C190" s="32"/>
      <c r="D190" s="14"/>
      <c r="E190" s="26"/>
      <c r="F190" s="26"/>
      <c r="G190" s="26"/>
      <c r="H190" s="26"/>
      <c r="I190" s="26"/>
      <c r="J190" s="26"/>
      <c r="K190" s="26"/>
      <c r="L190" s="26"/>
      <c r="M190" s="26"/>
      <c r="N190" s="26"/>
      <c r="O190" s="26"/>
      <c r="P190" s="26"/>
      <c r="Q190" s="26"/>
      <c r="R190" s="26"/>
      <c r="S190" s="26"/>
      <c r="T190" s="26"/>
      <c r="U190" s="26"/>
      <c r="V190" s="26"/>
      <c r="W190" s="26"/>
      <c r="X190" s="26"/>
      <c r="Y190" s="26"/>
      <c r="Z190" s="26"/>
    </row>
    <row r="191" ht="15.75" customHeight="1">
      <c r="A191" s="31" t="s">
        <v>216</v>
      </c>
      <c r="B191" s="14"/>
      <c r="C191" s="30"/>
      <c r="D191" s="30"/>
      <c r="E191" s="26">
        <f>if(C191="Yes",1,0)</f>
        <v>0</v>
      </c>
      <c r="F191" s="26"/>
      <c r="G191" s="26"/>
      <c r="H191" s="26"/>
      <c r="I191" s="26"/>
      <c r="J191" s="26"/>
      <c r="K191" s="26"/>
      <c r="L191" s="26"/>
      <c r="M191" s="26"/>
      <c r="N191" s="26"/>
      <c r="O191" s="26"/>
      <c r="P191" s="26"/>
      <c r="Q191" s="26"/>
      <c r="R191" s="26"/>
      <c r="S191" s="26"/>
      <c r="T191" s="26"/>
      <c r="U191" s="26"/>
      <c r="V191" s="26"/>
      <c r="W191" s="26"/>
      <c r="X191" s="26"/>
      <c r="Y191" s="26"/>
      <c r="Z191" s="26"/>
    </row>
    <row r="192" ht="15.75" customHeight="1">
      <c r="A192" s="31" t="s">
        <v>217</v>
      </c>
      <c r="B192" s="14"/>
      <c r="C192" s="32"/>
      <c r="D192" s="14"/>
      <c r="E192" s="26"/>
      <c r="F192" s="26"/>
      <c r="G192" s="26"/>
      <c r="H192" s="26"/>
      <c r="I192" s="26"/>
      <c r="J192" s="26"/>
      <c r="K192" s="26"/>
      <c r="L192" s="26"/>
      <c r="M192" s="26"/>
      <c r="N192" s="26"/>
      <c r="O192" s="26"/>
      <c r="P192" s="26"/>
      <c r="Q192" s="26"/>
      <c r="R192" s="26"/>
      <c r="S192" s="26"/>
      <c r="T192" s="26"/>
      <c r="U192" s="26"/>
      <c r="V192" s="26"/>
      <c r="W192" s="26"/>
      <c r="X192" s="26"/>
      <c r="Y192" s="26"/>
      <c r="Z192" s="26"/>
    </row>
    <row r="193" ht="15.75" customHeight="1">
      <c r="A193" s="31" t="s">
        <v>218</v>
      </c>
      <c r="B193" s="14"/>
      <c r="C193" s="30"/>
      <c r="D193" s="30"/>
      <c r="E193" s="26">
        <f>if(C193="Yes",1,0)</f>
        <v>0</v>
      </c>
      <c r="F193" s="26"/>
      <c r="G193" s="26"/>
      <c r="H193" s="26"/>
      <c r="I193" s="26"/>
      <c r="J193" s="26"/>
      <c r="K193" s="26"/>
      <c r="L193" s="26"/>
      <c r="M193" s="26"/>
      <c r="N193" s="26"/>
      <c r="O193" s="26"/>
      <c r="P193" s="26"/>
      <c r="Q193" s="26"/>
      <c r="R193" s="26"/>
      <c r="S193" s="26"/>
      <c r="T193" s="26"/>
      <c r="U193" s="26"/>
      <c r="V193" s="26"/>
      <c r="W193" s="26"/>
      <c r="X193" s="26"/>
      <c r="Y193" s="26"/>
      <c r="Z193" s="26"/>
    </row>
    <row r="194" ht="15.75" customHeight="1">
      <c r="A194" s="37" t="s">
        <v>219</v>
      </c>
      <c r="B194" s="14"/>
      <c r="C194" s="32"/>
      <c r="D194" s="14"/>
      <c r="E194" s="26"/>
      <c r="F194" s="26"/>
      <c r="G194" s="26"/>
      <c r="H194" s="26"/>
      <c r="I194" s="26"/>
      <c r="J194" s="26"/>
      <c r="K194" s="26"/>
      <c r="L194" s="26"/>
      <c r="M194" s="26"/>
      <c r="N194" s="26"/>
      <c r="O194" s="26"/>
      <c r="P194" s="26"/>
      <c r="Q194" s="26"/>
      <c r="R194" s="26"/>
      <c r="S194" s="26"/>
      <c r="T194" s="26"/>
      <c r="U194" s="26"/>
      <c r="V194" s="26"/>
      <c r="W194" s="26"/>
      <c r="X194" s="26"/>
      <c r="Y194" s="26"/>
      <c r="Z194" s="26"/>
    </row>
    <row r="195" ht="15.75" customHeight="1">
      <c r="A195" s="41" t="s">
        <v>220</v>
      </c>
      <c r="B195" s="42"/>
      <c r="C195" s="30"/>
      <c r="D195" s="30"/>
      <c r="E195" s="26"/>
      <c r="F195" s="26"/>
      <c r="G195" s="26"/>
      <c r="H195" s="26"/>
      <c r="I195" s="26"/>
      <c r="J195" s="26"/>
      <c r="K195" s="26"/>
      <c r="L195" s="26"/>
      <c r="M195" s="26"/>
      <c r="N195" s="26"/>
      <c r="O195" s="26"/>
      <c r="P195" s="26"/>
      <c r="Q195" s="26"/>
      <c r="R195" s="26"/>
      <c r="S195" s="26"/>
      <c r="T195" s="26"/>
      <c r="U195" s="26"/>
      <c r="V195" s="26"/>
      <c r="W195" s="26"/>
      <c r="X195" s="26"/>
      <c r="Y195" s="26"/>
      <c r="Z195" s="26"/>
    </row>
    <row r="196" ht="15.75" customHeight="1">
      <c r="A196" s="31" t="s">
        <v>221</v>
      </c>
      <c r="B196" s="14"/>
      <c r="C196" s="32"/>
      <c r="D196" s="14"/>
      <c r="E196" s="26"/>
      <c r="F196" s="26"/>
      <c r="G196" s="26"/>
      <c r="H196" s="26"/>
      <c r="I196" s="26"/>
      <c r="J196" s="26"/>
      <c r="K196" s="26"/>
      <c r="L196" s="26"/>
      <c r="M196" s="26"/>
      <c r="N196" s="26"/>
      <c r="O196" s="26"/>
      <c r="P196" s="26"/>
      <c r="Q196" s="26"/>
      <c r="R196" s="26"/>
      <c r="S196" s="26"/>
      <c r="T196" s="26"/>
      <c r="U196" s="26"/>
      <c r="V196" s="26"/>
      <c r="W196" s="26"/>
      <c r="X196" s="26"/>
      <c r="Y196" s="26"/>
      <c r="Z196" s="26"/>
    </row>
    <row r="197" ht="15.75" customHeight="1">
      <c r="A197" s="31" t="s">
        <v>222</v>
      </c>
      <c r="B197" s="14"/>
      <c r="C197" s="32"/>
      <c r="D197" s="14"/>
      <c r="E197" s="26"/>
      <c r="F197" s="26"/>
      <c r="G197" s="26"/>
      <c r="H197" s="26"/>
      <c r="I197" s="26"/>
      <c r="J197" s="26"/>
      <c r="K197" s="26"/>
      <c r="L197" s="26"/>
      <c r="M197" s="26"/>
      <c r="N197" s="26"/>
      <c r="O197" s="26"/>
      <c r="P197" s="26"/>
      <c r="Q197" s="26"/>
      <c r="R197" s="26"/>
      <c r="S197" s="26"/>
      <c r="T197" s="26"/>
      <c r="U197" s="26"/>
      <c r="V197" s="26"/>
      <c r="W197" s="26"/>
      <c r="X197" s="26"/>
      <c r="Y197" s="26"/>
      <c r="Z197" s="26"/>
    </row>
    <row r="198" ht="15.75" customHeight="1">
      <c r="A198" s="40" t="s">
        <v>223</v>
      </c>
      <c r="B198" s="19"/>
      <c r="C198" s="19"/>
      <c r="D198" s="14"/>
      <c r="E198" s="26"/>
      <c r="F198" s="26"/>
      <c r="G198" s="26"/>
      <c r="H198" s="26"/>
      <c r="I198" s="26"/>
      <c r="J198" s="26"/>
      <c r="K198" s="26"/>
      <c r="L198" s="26"/>
      <c r="M198" s="26"/>
      <c r="N198" s="26"/>
      <c r="O198" s="26"/>
      <c r="P198" s="26"/>
      <c r="Q198" s="26"/>
      <c r="R198" s="26"/>
      <c r="S198" s="26"/>
      <c r="T198" s="26"/>
      <c r="U198" s="26"/>
      <c r="V198" s="26"/>
      <c r="W198" s="26"/>
      <c r="X198" s="26"/>
      <c r="Y198" s="26"/>
      <c r="Z198" s="26"/>
    </row>
    <row r="199" ht="15.75" customHeight="1">
      <c r="A199" s="31" t="s">
        <v>224</v>
      </c>
      <c r="B199" s="14"/>
      <c r="C199" s="32"/>
      <c r="D199" s="14"/>
      <c r="E199" s="26"/>
      <c r="F199" s="26"/>
      <c r="G199" s="26"/>
      <c r="H199" s="26"/>
      <c r="I199" s="26"/>
      <c r="J199" s="26"/>
      <c r="K199" s="26"/>
      <c r="L199" s="26"/>
      <c r="M199" s="26"/>
      <c r="N199" s="26"/>
      <c r="O199" s="26"/>
      <c r="P199" s="26"/>
      <c r="Q199" s="26"/>
      <c r="R199" s="26"/>
      <c r="S199" s="26"/>
      <c r="T199" s="26"/>
      <c r="U199" s="26"/>
      <c r="V199" s="26"/>
      <c r="W199" s="26"/>
      <c r="X199" s="26"/>
      <c r="Y199" s="26"/>
      <c r="Z199" s="26"/>
    </row>
    <row r="200" ht="15.75" customHeight="1">
      <c r="A200" s="31" t="s">
        <v>225</v>
      </c>
      <c r="B200" s="14"/>
      <c r="C200" s="30"/>
      <c r="D200" s="30"/>
      <c r="E200" s="26">
        <f>if(C200="Yes",1,0)</f>
        <v>0</v>
      </c>
      <c r="F200" s="26"/>
      <c r="G200" s="26"/>
      <c r="H200" s="26"/>
      <c r="I200" s="26"/>
      <c r="J200" s="26"/>
      <c r="K200" s="26"/>
      <c r="L200" s="26"/>
      <c r="M200" s="26"/>
      <c r="N200" s="26"/>
      <c r="O200" s="26"/>
      <c r="P200" s="26"/>
      <c r="Q200" s="26"/>
      <c r="R200" s="26"/>
      <c r="S200" s="26"/>
      <c r="T200" s="26"/>
      <c r="U200" s="26"/>
      <c r="V200" s="26"/>
      <c r="W200" s="26"/>
      <c r="X200" s="26"/>
      <c r="Y200" s="26"/>
      <c r="Z200" s="26"/>
    </row>
    <row r="201" ht="15.75" customHeight="1">
      <c r="A201" s="31" t="s">
        <v>226</v>
      </c>
      <c r="B201" s="14"/>
      <c r="C201" s="32"/>
      <c r="D201" s="14"/>
      <c r="E201" s="26"/>
      <c r="F201" s="26"/>
      <c r="G201" s="26"/>
      <c r="H201" s="26"/>
      <c r="I201" s="26"/>
      <c r="J201" s="26"/>
      <c r="K201" s="26"/>
      <c r="L201" s="26"/>
      <c r="M201" s="26"/>
      <c r="N201" s="26"/>
      <c r="O201" s="26"/>
      <c r="P201" s="26"/>
      <c r="Q201" s="26"/>
      <c r="R201" s="26"/>
      <c r="S201" s="26"/>
      <c r="T201" s="26"/>
      <c r="U201" s="26"/>
      <c r="V201" s="26"/>
      <c r="W201" s="26"/>
      <c r="X201" s="26"/>
      <c r="Y201" s="26"/>
      <c r="Z201" s="26"/>
    </row>
    <row r="202" ht="15.75" customHeight="1">
      <c r="A202" s="31" t="s">
        <v>227</v>
      </c>
      <c r="B202" s="14"/>
      <c r="C202" s="30"/>
      <c r="D202" s="30"/>
      <c r="E202" s="26">
        <f>if(C202="Yes",1,0)</f>
        <v>0</v>
      </c>
      <c r="F202" s="26"/>
      <c r="G202" s="26"/>
      <c r="H202" s="26"/>
      <c r="I202" s="26"/>
      <c r="J202" s="26"/>
      <c r="K202" s="26"/>
      <c r="L202" s="26"/>
      <c r="M202" s="26"/>
      <c r="N202" s="26"/>
      <c r="O202" s="26"/>
      <c r="P202" s="26"/>
      <c r="Q202" s="26"/>
      <c r="R202" s="26"/>
      <c r="S202" s="26"/>
      <c r="T202" s="26"/>
      <c r="U202" s="26"/>
      <c r="V202" s="26"/>
      <c r="W202" s="26"/>
      <c r="X202" s="26"/>
      <c r="Y202" s="26"/>
      <c r="Z202" s="26"/>
    </row>
    <row r="203" ht="15.75" customHeight="1">
      <c r="A203" s="31" t="s">
        <v>228</v>
      </c>
      <c r="B203" s="14"/>
      <c r="C203" s="32"/>
      <c r="D203" s="14"/>
      <c r="E203" s="26"/>
      <c r="F203" s="26"/>
      <c r="G203" s="26"/>
      <c r="H203" s="26"/>
      <c r="I203" s="26"/>
      <c r="J203" s="26"/>
      <c r="K203" s="26"/>
      <c r="L203" s="26"/>
      <c r="M203" s="26"/>
      <c r="N203" s="26"/>
      <c r="O203" s="26"/>
      <c r="P203" s="26"/>
      <c r="Q203" s="26"/>
      <c r="R203" s="26"/>
      <c r="S203" s="26"/>
      <c r="T203" s="26"/>
      <c r="U203" s="26"/>
      <c r="V203" s="26"/>
      <c r="W203" s="26"/>
      <c r="X203" s="26"/>
      <c r="Y203" s="26"/>
      <c r="Z203" s="26"/>
    </row>
    <row r="204" ht="15.75" customHeight="1">
      <c r="A204" s="40" t="s">
        <v>229</v>
      </c>
      <c r="B204" s="19"/>
      <c r="C204" s="19"/>
      <c r="D204" s="14"/>
      <c r="E204" s="26"/>
      <c r="F204" s="26"/>
      <c r="G204" s="26"/>
      <c r="H204" s="26"/>
      <c r="I204" s="26"/>
      <c r="J204" s="26"/>
      <c r="K204" s="26"/>
      <c r="L204" s="26"/>
      <c r="M204" s="26"/>
      <c r="N204" s="26"/>
      <c r="O204" s="26"/>
      <c r="P204" s="26"/>
      <c r="Q204" s="26"/>
      <c r="R204" s="26"/>
      <c r="S204" s="26"/>
      <c r="T204" s="26"/>
      <c r="U204" s="26"/>
      <c r="V204" s="26"/>
      <c r="W204" s="26"/>
      <c r="X204" s="26"/>
      <c r="Y204" s="26"/>
      <c r="Z204" s="26"/>
    </row>
    <row r="205" ht="15.75" customHeight="1">
      <c r="A205" s="31" t="s">
        <v>230</v>
      </c>
      <c r="B205" s="14"/>
      <c r="C205" s="30"/>
      <c r="D205" s="30"/>
      <c r="E205" s="26">
        <f>if(C205="Yes",1,0)</f>
        <v>0</v>
      </c>
      <c r="F205" s="26"/>
      <c r="G205" s="26"/>
      <c r="H205" s="26"/>
      <c r="I205" s="26"/>
      <c r="J205" s="26"/>
      <c r="K205" s="26"/>
      <c r="L205" s="26"/>
      <c r="M205" s="26"/>
      <c r="N205" s="26"/>
      <c r="O205" s="26"/>
      <c r="P205" s="26"/>
      <c r="Q205" s="26"/>
      <c r="R205" s="26"/>
      <c r="S205" s="26"/>
      <c r="T205" s="26"/>
      <c r="U205" s="26"/>
      <c r="V205" s="26"/>
      <c r="W205" s="26"/>
      <c r="X205" s="26"/>
      <c r="Y205" s="26"/>
      <c r="Z205" s="26"/>
    </row>
    <row r="206" ht="15.75" customHeight="1">
      <c r="A206" s="31" t="s">
        <v>231</v>
      </c>
      <c r="B206" s="14"/>
      <c r="C206" s="32"/>
      <c r="D206" s="14"/>
      <c r="E206" s="26"/>
      <c r="F206" s="26"/>
      <c r="G206" s="26"/>
      <c r="H206" s="26"/>
      <c r="I206" s="26"/>
      <c r="J206" s="26"/>
      <c r="K206" s="26"/>
      <c r="L206" s="26"/>
      <c r="M206" s="26"/>
      <c r="N206" s="26"/>
      <c r="O206" s="26"/>
      <c r="P206" s="26"/>
      <c r="Q206" s="26"/>
      <c r="R206" s="26"/>
      <c r="S206" s="26"/>
      <c r="T206" s="26"/>
      <c r="U206" s="26"/>
      <c r="V206" s="26"/>
      <c r="W206" s="26"/>
      <c r="X206" s="26"/>
      <c r="Y206" s="26"/>
      <c r="Z206" s="26"/>
    </row>
    <row r="207" ht="15.75" customHeight="1">
      <c r="A207" s="40" t="s">
        <v>232</v>
      </c>
      <c r="B207" s="19"/>
      <c r="C207" s="19"/>
      <c r="D207" s="14"/>
      <c r="E207" s="26"/>
      <c r="F207" s="26"/>
      <c r="G207" s="26"/>
      <c r="H207" s="26"/>
      <c r="I207" s="26"/>
      <c r="J207" s="26"/>
      <c r="K207" s="26"/>
      <c r="L207" s="26"/>
      <c r="M207" s="26"/>
      <c r="N207" s="26"/>
      <c r="O207" s="26"/>
      <c r="P207" s="26"/>
      <c r="Q207" s="26"/>
      <c r="R207" s="26"/>
      <c r="S207" s="26"/>
      <c r="T207" s="26"/>
      <c r="U207" s="26"/>
      <c r="V207" s="26"/>
      <c r="W207" s="26"/>
      <c r="X207" s="26"/>
      <c r="Y207" s="26"/>
      <c r="Z207" s="26"/>
    </row>
    <row r="208" ht="15.75" customHeight="1">
      <c r="A208" s="31" t="s">
        <v>233</v>
      </c>
      <c r="B208" s="14"/>
      <c r="C208" s="30"/>
      <c r="D208" s="30"/>
      <c r="E208" s="26">
        <f>if(C208="Yes",1,0)</f>
        <v>0</v>
      </c>
      <c r="F208" s="26"/>
      <c r="G208" s="26"/>
      <c r="H208" s="26"/>
      <c r="I208" s="26"/>
      <c r="J208" s="26"/>
      <c r="K208" s="26"/>
      <c r="L208" s="26"/>
      <c r="M208" s="26"/>
      <c r="N208" s="26"/>
      <c r="O208" s="26"/>
      <c r="P208" s="26"/>
      <c r="Q208" s="26"/>
      <c r="R208" s="26"/>
      <c r="S208" s="26"/>
      <c r="T208" s="26"/>
      <c r="U208" s="26"/>
      <c r="V208" s="26"/>
      <c r="W208" s="26"/>
      <c r="X208" s="26"/>
      <c r="Y208" s="26"/>
      <c r="Z208" s="26"/>
    </row>
    <row r="209" ht="15.75" customHeight="1">
      <c r="A209" s="31" t="s">
        <v>234</v>
      </c>
      <c r="B209" s="14"/>
      <c r="C209" s="32"/>
      <c r="D209" s="14"/>
      <c r="E209" s="26"/>
      <c r="F209" s="26"/>
      <c r="G209" s="26"/>
      <c r="H209" s="26"/>
      <c r="I209" s="26"/>
      <c r="J209" s="26"/>
      <c r="K209" s="26"/>
      <c r="L209" s="26"/>
      <c r="M209" s="26"/>
      <c r="N209" s="26"/>
      <c r="O209" s="26"/>
      <c r="P209" s="26"/>
      <c r="Q209" s="26"/>
      <c r="R209" s="26"/>
      <c r="S209" s="26"/>
      <c r="T209" s="26"/>
      <c r="U209" s="26"/>
      <c r="V209" s="26"/>
      <c r="W209" s="26"/>
      <c r="X209" s="26"/>
      <c r="Y209" s="26"/>
      <c r="Z209" s="26"/>
    </row>
    <row r="210" ht="15.75" customHeight="1">
      <c r="A210" s="31" t="s">
        <v>235</v>
      </c>
      <c r="B210" s="14"/>
      <c r="C210" s="30"/>
      <c r="D210" s="30"/>
      <c r="E210" s="26">
        <f>if(C210="Yes",1,0)</f>
        <v>0</v>
      </c>
      <c r="F210" s="26"/>
      <c r="G210" s="26"/>
      <c r="H210" s="26"/>
      <c r="I210" s="26"/>
      <c r="J210" s="26"/>
      <c r="K210" s="26"/>
      <c r="L210" s="26"/>
      <c r="M210" s="26"/>
      <c r="N210" s="26"/>
      <c r="O210" s="26"/>
      <c r="P210" s="26"/>
      <c r="Q210" s="26"/>
      <c r="R210" s="26"/>
      <c r="S210" s="26"/>
      <c r="T210" s="26"/>
      <c r="U210" s="26"/>
      <c r="V210" s="26"/>
      <c r="W210" s="26"/>
      <c r="X210" s="26"/>
      <c r="Y210" s="26"/>
      <c r="Z210" s="26"/>
    </row>
    <row r="211" ht="15.75" customHeight="1">
      <c r="A211" s="31" t="s">
        <v>236</v>
      </c>
      <c r="B211" s="14"/>
      <c r="C211" s="32"/>
      <c r="D211" s="14"/>
      <c r="E211" s="26"/>
      <c r="F211" s="26"/>
      <c r="G211" s="26"/>
      <c r="H211" s="26"/>
      <c r="I211" s="26"/>
      <c r="J211" s="26"/>
      <c r="K211" s="26"/>
      <c r="L211" s="26"/>
      <c r="M211" s="26"/>
      <c r="N211" s="26"/>
      <c r="O211" s="26"/>
      <c r="P211" s="26"/>
      <c r="Q211" s="26"/>
      <c r="R211" s="26"/>
      <c r="S211" s="26"/>
      <c r="T211" s="26"/>
      <c r="U211" s="26"/>
      <c r="V211" s="26"/>
      <c r="W211" s="26"/>
      <c r="X211" s="26"/>
      <c r="Y211" s="26"/>
      <c r="Z211" s="26"/>
    </row>
    <row r="212" ht="15.75" customHeight="1">
      <c r="A212" s="31" t="s">
        <v>237</v>
      </c>
      <c r="B212" s="14"/>
      <c r="C212" s="30"/>
      <c r="D212" s="30"/>
      <c r="E212" s="26">
        <f>if(C212="Yes",1,0)</f>
        <v>0</v>
      </c>
      <c r="F212" s="26"/>
      <c r="G212" s="26"/>
      <c r="H212" s="26"/>
      <c r="I212" s="26"/>
      <c r="J212" s="26"/>
      <c r="K212" s="26"/>
      <c r="L212" s="26"/>
      <c r="M212" s="26"/>
      <c r="N212" s="26"/>
      <c r="O212" s="26"/>
      <c r="P212" s="26"/>
      <c r="Q212" s="26"/>
      <c r="R212" s="26"/>
      <c r="S212" s="26"/>
      <c r="T212" s="26"/>
      <c r="U212" s="26"/>
      <c r="V212" s="26"/>
      <c r="W212" s="26"/>
      <c r="X212" s="26"/>
      <c r="Y212" s="26"/>
      <c r="Z212" s="26"/>
    </row>
    <row r="213" ht="15.75" customHeight="1">
      <c r="A213" s="43"/>
      <c r="B213" s="43"/>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ht="15.75" customHeight="1">
      <c r="A214" s="43"/>
      <c r="B214" s="43"/>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ht="15.75" customHeight="1">
      <c r="A215" s="43"/>
      <c r="B215" s="43"/>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ht="15.75" customHeight="1">
      <c r="A216" s="43"/>
      <c r="B216" s="43"/>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ht="15.75" customHeight="1">
      <c r="A217" s="43"/>
      <c r="B217" s="43"/>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ht="15.75" customHeight="1">
      <c r="A218" s="43"/>
      <c r="B218" s="43"/>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ht="15.75" customHeight="1">
      <c r="A219" s="43"/>
      <c r="B219" s="43"/>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ht="15.75" customHeight="1">
      <c r="A220" s="43"/>
      <c r="B220" s="43"/>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ht="15.75" customHeight="1">
      <c r="A221" s="43"/>
      <c r="B221" s="43"/>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ht="15.75" customHeight="1">
      <c r="A222" s="43"/>
      <c r="B222" s="43"/>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ht="15.75" customHeight="1">
      <c r="A223" s="43"/>
      <c r="B223" s="43"/>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ht="15.75" customHeight="1">
      <c r="A224" s="43"/>
      <c r="B224" s="43"/>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ht="15.75" customHeight="1">
      <c r="A225" s="43"/>
      <c r="B225" s="43"/>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ht="15.75" customHeight="1">
      <c r="A226" s="43"/>
      <c r="B226" s="43"/>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ht="15.75" customHeight="1">
      <c r="A227" s="43"/>
      <c r="B227" s="43"/>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ht="15.75" customHeight="1">
      <c r="A228" s="43"/>
      <c r="B228" s="43"/>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ht="15.75" customHeight="1">
      <c r="A229" s="43"/>
      <c r="B229" s="43"/>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ht="15.75" customHeight="1">
      <c r="A230" s="43"/>
      <c r="B230" s="43"/>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ht="15.75" customHeight="1">
      <c r="A231" s="43"/>
      <c r="B231" s="43"/>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ht="15.75" customHeight="1">
      <c r="A232" s="43"/>
      <c r="B232" s="43"/>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ht="15.75" customHeight="1">
      <c r="A233" s="43"/>
      <c r="B233" s="43"/>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ht="15.75" customHeight="1">
      <c r="A234" s="43"/>
      <c r="B234" s="43"/>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ht="15.75" customHeight="1">
      <c r="A235" s="43"/>
      <c r="B235" s="43"/>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ht="15.75" customHeight="1">
      <c r="A236" s="43"/>
      <c r="B236" s="43"/>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ht="15.75" customHeight="1">
      <c r="A237" s="43"/>
      <c r="B237" s="43"/>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ht="15.75" customHeight="1">
      <c r="A238" s="43"/>
      <c r="B238" s="43"/>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ht="15.75" customHeight="1">
      <c r="A239" s="43"/>
      <c r="B239" s="43"/>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ht="15.75" customHeight="1">
      <c r="A240" s="43"/>
      <c r="B240" s="43"/>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ht="15.75" customHeight="1">
      <c r="A241" s="43"/>
      <c r="B241" s="43"/>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ht="15.75" customHeight="1">
      <c r="A242" s="43"/>
      <c r="B242" s="43"/>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ht="15.75" customHeight="1">
      <c r="A243" s="43"/>
      <c r="B243" s="43"/>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ht="15.75" customHeight="1">
      <c r="A244" s="43"/>
      <c r="B244" s="43"/>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ht="15.75" customHeight="1">
      <c r="A245" s="43"/>
      <c r="B245" s="43"/>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ht="15.75" customHeight="1">
      <c r="A246" s="43"/>
      <c r="B246" s="43"/>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ht="15.75" customHeight="1">
      <c r="A247" s="43"/>
      <c r="B247" s="43"/>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ht="15.75" customHeight="1">
      <c r="A248" s="43"/>
      <c r="B248" s="43"/>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ht="15.75" customHeight="1">
      <c r="A249" s="43"/>
      <c r="B249" s="43"/>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ht="15.75" customHeight="1">
      <c r="A250" s="43"/>
      <c r="B250" s="43"/>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ht="15.75" customHeight="1">
      <c r="A251" s="43"/>
      <c r="B251" s="43"/>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ht="15.75" customHeight="1">
      <c r="A252" s="43"/>
      <c r="B252" s="43"/>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ht="15.75" customHeight="1">
      <c r="A253" s="43"/>
      <c r="B253" s="43"/>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ht="15.75" customHeight="1">
      <c r="A254" s="43"/>
      <c r="B254" s="43"/>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ht="15.75" customHeight="1">
      <c r="A255" s="43"/>
      <c r="B255" s="43"/>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ht="15.75" customHeight="1">
      <c r="A256" s="43"/>
      <c r="B256" s="43"/>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ht="15.75" customHeight="1">
      <c r="A257" s="43"/>
      <c r="B257" s="43"/>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ht="15.75" customHeight="1">
      <c r="A258" s="43"/>
      <c r="B258" s="43"/>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ht="15.75" customHeight="1">
      <c r="A259" s="43"/>
      <c r="B259" s="43"/>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ht="15.75" customHeight="1">
      <c r="A260" s="43"/>
      <c r="B260" s="43"/>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ht="15.75" customHeight="1">
      <c r="A261" s="43"/>
      <c r="B261" s="43"/>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ht="15.75" customHeight="1">
      <c r="A262" s="43"/>
      <c r="B262" s="43"/>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ht="15.75" customHeight="1">
      <c r="A263" s="43"/>
      <c r="B263" s="43"/>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ht="15.75" customHeight="1">
      <c r="A264" s="43"/>
      <c r="B264" s="43"/>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ht="15.75" customHeight="1">
      <c r="A265" s="43"/>
      <c r="B265" s="43"/>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ht="15.75" customHeight="1">
      <c r="A266" s="43"/>
      <c r="B266" s="43"/>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ht="15.75" customHeight="1">
      <c r="A267" s="43"/>
      <c r="B267" s="43"/>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ht="15.75" customHeight="1">
      <c r="A268" s="43"/>
      <c r="B268" s="43"/>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ht="15.75" customHeight="1">
      <c r="A269" s="43"/>
      <c r="B269" s="43"/>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ht="15.75" customHeight="1">
      <c r="A270" s="43"/>
      <c r="B270" s="43"/>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ht="15.75" customHeight="1">
      <c r="A271" s="43"/>
      <c r="B271" s="43"/>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ht="15.75" customHeight="1">
      <c r="A272" s="43"/>
      <c r="B272" s="43"/>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ht="15.75" customHeight="1">
      <c r="A273" s="43"/>
      <c r="B273" s="43"/>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ht="15.75" customHeight="1">
      <c r="A274" s="43"/>
      <c r="B274" s="43"/>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ht="15.75" customHeight="1">
      <c r="A275" s="43"/>
      <c r="B275" s="43"/>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ht="15.75" customHeight="1">
      <c r="A276" s="43"/>
      <c r="B276" s="43"/>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ht="15.75" customHeight="1">
      <c r="A277" s="43"/>
      <c r="B277" s="43"/>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ht="15.75" customHeight="1">
      <c r="A278" s="43"/>
      <c r="B278" s="43"/>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ht="15.75" customHeight="1">
      <c r="A279" s="43"/>
      <c r="B279" s="43"/>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ht="15.75" customHeight="1">
      <c r="A280" s="43"/>
      <c r="B280" s="43"/>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ht="15.75" customHeight="1">
      <c r="A281" s="43"/>
      <c r="B281" s="43"/>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ht="15.75" customHeight="1">
      <c r="A282" s="43"/>
      <c r="B282" s="43"/>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ht="15.75" customHeight="1">
      <c r="A283" s="43"/>
      <c r="B283" s="43"/>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ht="15.75" customHeight="1">
      <c r="A284" s="43"/>
      <c r="B284" s="43"/>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ht="15.75" customHeight="1">
      <c r="A285" s="43"/>
      <c r="B285" s="43"/>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ht="15.75" customHeight="1">
      <c r="A286" s="43"/>
      <c r="B286" s="43"/>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ht="15.75" customHeight="1">
      <c r="A287" s="43"/>
      <c r="B287" s="43"/>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ht="15.75" customHeight="1">
      <c r="A288" s="43"/>
      <c r="B288" s="43"/>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ht="15.75" customHeight="1">
      <c r="A289" s="43"/>
      <c r="B289" s="43"/>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ht="15.75" customHeight="1">
      <c r="A290" s="43"/>
      <c r="B290" s="43"/>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ht="15.75" customHeight="1">
      <c r="A291" s="43"/>
      <c r="B291" s="43"/>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ht="15.75" customHeight="1">
      <c r="A292" s="43"/>
      <c r="B292" s="43"/>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ht="15.75" customHeight="1">
      <c r="A293" s="43"/>
      <c r="B293" s="43"/>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ht="15.75" customHeight="1">
      <c r="A294" s="43"/>
      <c r="B294" s="43"/>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ht="15.75" customHeight="1">
      <c r="A295" s="43"/>
      <c r="B295" s="43"/>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ht="15.75" customHeight="1">
      <c r="A296" s="43"/>
      <c r="B296" s="43"/>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ht="15.75" customHeight="1">
      <c r="A297" s="43"/>
      <c r="B297" s="43"/>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ht="15.75" customHeight="1">
      <c r="A298" s="43"/>
      <c r="B298" s="43"/>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ht="15.75" customHeight="1">
      <c r="A299" s="43"/>
      <c r="B299" s="43"/>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ht="15.75" customHeight="1">
      <c r="A300" s="43"/>
      <c r="B300" s="43"/>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ht="15.75" customHeight="1">
      <c r="A301" s="43"/>
      <c r="B301" s="43"/>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ht="15.75" customHeight="1">
      <c r="A302" s="43"/>
      <c r="B302" s="43"/>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ht="15.75" customHeight="1">
      <c r="A303" s="43"/>
      <c r="B303" s="43"/>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ht="15.75" customHeight="1">
      <c r="A304" s="43"/>
      <c r="B304" s="43"/>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ht="15.75" customHeight="1">
      <c r="A305" s="43"/>
      <c r="B305" s="43"/>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ht="15.75" customHeight="1">
      <c r="A306" s="43"/>
      <c r="B306" s="43"/>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ht="15.75" customHeight="1">
      <c r="A307" s="43"/>
      <c r="B307" s="43"/>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ht="15.75" customHeight="1">
      <c r="A308" s="43"/>
      <c r="B308" s="43"/>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ht="15.75" customHeight="1">
      <c r="A309" s="43"/>
      <c r="B309" s="43"/>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ht="15.75" customHeight="1">
      <c r="A310" s="43"/>
      <c r="B310" s="43"/>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ht="15.75" customHeight="1">
      <c r="A311" s="43"/>
      <c r="B311" s="43"/>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ht="15.75" customHeight="1">
      <c r="A312" s="43"/>
      <c r="B312" s="43"/>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ht="15.75" customHeight="1">
      <c r="A313" s="43"/>
      <c r="B313" s="43"/>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ht="15.75" customHeight="1">
      <c r="A314" s="43"/>
      <c r="B314" s="43"/>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ht="15.75" customHeight="1">
      <c r="A315" s="43"/>
      <c r="B315" s="43"/>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ht="15.75" customHeight="1">
      <c r="A316" s="43"/>
      <c r="B316" s="43"/>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ht="15.75" customHeight="1">
      <c r="A317" s="43"/>
      <c r="B317" s="43"/>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ht="15.75" customHeight="1">
      <c r="A318" s="43"/>
      <c r="B318" s="43"/>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ht="15.75" customHeight="1">
      <c r="A319" s="43"/>
      <c r="B319" s="43"/>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ht="15.75" customHeight="1">
      <c r="A320" s="43"/>
      <c r="B320" s="43"/>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ht="15.75" customHeight="1">
      <c r="A321" s="43"/>
      <c r="B321" s="43"/>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ht="15.75" customHeight="1">
      <c r="A322" s="43"/>
      <c r="B322" s="43"/>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ht="15.75" customHeight="1">
      <c r="A323" s="43"/>
      <c r="B323" s="43"/>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ht="15.75" customHeight="1">
      <c r="A324" s="43"/>
      <c r="B324" s="43"/>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ht="15.75" customHeight="1">
      <c r="A325" s="43"/>
      <c r="B325" s="43"/>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ht="15.75" customHeight="1">
      <c r="A326" s="43"/>
      <c r="B326" s="43"/>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ht="15.75" customHeight="1">
      <c r="A327" s="43"/>
      <c r="B327" s="43"/>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ht="15.75" customHeight="1">
      <c r="A328" s="43"/>
      <c r="B328" s="43"/>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ht="15.75" customHeight="1">
      <c r="A329" s="43"/>
      <c r="B329" s="43"/>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ht="15.75" customHeight="1">
      <c r="A330" s="43"/>
      <c r="B330" s="43"/>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ht="15.75" customHeight="1">
      <c r="A331" s="43"/>
      <c r="B331" s="43"/>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ht="15.75" customHeight="1">
      <c r="A332" s="43"/>
      <c r="B332" s="43"/>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ht="15.75" customHeight="1">
      <c r="A333" s="43"/>
      <c r="B333" s="43"/>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ht="15.75" customHeight="1">
      <c r="A334" s="43"/>
      <c r="B334" s="43"/>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ht="15.75" customHeight="1">
      <c r="A335" s="43"/>
      <c r="B335" s="43"/>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ht="15.75" customHeight="1">
      <c r="A336" s="43"/>
      <c r="B336" s="43"/>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ht="15.75" customHeight="1">
      <c r="A337" s="43"/>
      <c r="B337" s="43"/>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ht="15.75" customHeight="1">
      <c r="A338" s="43"/>
      <c r="B338" s="43"/>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ht="15.75" customHeight="1">
      <c r="A339" s="43"/>
      <c r="B339" s="43"/>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ht="15.75" customHeight="1">
      <c r="A340" s="43"/>
      <c r="B340" s="43"/>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ht="15.75" customHeight="1">
      <c r="A341" s="43"/>
      <c r="B341" s="43"/>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ht="15.75" customHeight="1">
      <c r="A342" s="43"/>
      <c r="B342" s="43"/>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ht="15.75" customHeight="1">
      <c r="A343" s="43"/>
      <c r="B343" s="43"/>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ht="15.75" customHeight="1">
      <c r="A344" s="43"/>
      <c r="B344" s="43"/>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ht="15.75" customHeight="1">
      <c r="A345" s="43"/>
      <c r="B345" s="43"/>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ht="15.75" customHeight="1">
      <c r="A346" s="43"/>
      <c r="B346" s="43"/>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ht="15.75" customHeight="1">
      <c r="A347" s="43"/>
      <c r="B347" s="43"/>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ht="15.75" customHeight="1">
      <c r="A348" s="43"/>
      <c r="B348" s="43"/>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ht="15.75" customHeight="1">
      <c r="A349" s="43"/>
      <c r="B349" s="43"/>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ht="15.75" customHeight="1">
      <c r="A350" s="43"/>
      <c r="B350" s="43"/>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ht="15.75" customHeight="1">
      <c r="A351" s="43"/>
      <c r="B351" s="43"/>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ht="15.75" customHeight="1">
      <c r="A352" s="43"/>
      <c r="B352" s="43"/>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ht="15.75" customHeight="1">
      <c r="A353" s="43"/>
      <c r="B353" s="43"/>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ht="15.75" customHeight="1">
      <c r="A354" s="43"/>
      <c r="B354" s="43"/>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ht="15.75" customHeight="1">
      <c r="A355" s="43"/>
      <c r="B355" s="43"/>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ht="15.75" customHeight="1">
      <c r="A356" s="43"/>
      <c r="B356" s="43"/>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ht="15.75" customHeight="1">
      <c r="A357" s="43"/>
      <c r="B357" s="43"/>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ht="15.75" customHeight="1">
      <c r="A358" s="43"/>
      <c r="B358" s="43"/>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ht="15.75" customHeight="1">
      <c r="A359" s="43"/>
      <c r="B359" s="43"/>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ht="15.75" customHeight="1">
      <c r="A360" s="43"/>
      <c r="B360" s="43"/>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ht="15.75" customHeight="1">
      <c r="A361" s="43"/>
      <c r="B361" s="43"/>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ht="15.75" customHeight="1">
      <c r="A362" s="43"/>
      <c r="B362" s="43"/>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ht="15.75" customHeight="1">
      <c r="A363" s="43"/>
      <c r="B363" s="43"/>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ht="15.75" customHeight="1">
      <c r="A364" s="43"/>
      <c r="B364" s="43"/>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ht="15.75" customHeight="1">
      <c r="A365" s="43"/>
      <c r="B365" s="43"/>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ht="15.75" customHeight="1">
      <c r="A366" s="43"/>
      <c r="B366" s="43"/>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ht="15.75" customHeight="1">
      <c r="A367" s="43"/>
      <c r="B367" s="43"/>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ht="15.75" customHeight="1">
      <c r="A368" s="43"/>
      <c r="B368" s="43"/>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ht="15.75" customHeight="1">
      <c r="A369" s="43"/>
      <c r="B369" s="43"/>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ht="15.75" customHeight="1">
      <c r="A370" s="43"/>
      <c r="B370" s="43"/>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ht="15.75" customHeight="1">
      <c r="A371" s="43"/>
      <c r="B371" s="43"/>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ht="15.75" customHeight="1">
      <c r="A372" s="43"/>
      <c r="B372" s="43"/>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ht="15.75" customHeight="1">
      <c r="A373" s="43"/>
      <c r="B373" s="43"/>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ht="15.75" customHeight="1">
      <c r="A374" s="43"/>
      <c r="B374" s="43"/>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ht="15.75" customHeight="1">
      <c r="A375" s="43"/>
      <c r="B375" s="43"/>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ht="15.75" customHeight="1">
      <c r="A376" s="43"/>
      <c r="B376" s="43"/>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ht="15.75" customHeight="1">
      <c r="A377" s="43"/>
      <c r="B377" s="43"/>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ht="15.75" customHeight="1">
      <c r="A378" s="43"/>
      <c r="B378" s="43"/>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ht="15.75" customHeight="1">
      <c r="A379" s="43"/>
      <c r="B379" s="43"/>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ht="15.75" customHeight="1">
      <c r="A380" s="43"/>
      <c r="B380" s="43"/>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ht="15.75" customHeight="1">
      <c r="A381" s="43"/>
      <c r="B381" s="43"/>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ht="15.75" customHeight="1">
      <c r="A382" s="43"/>
      <c r="B382" s="43"/>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ht="15.75" customHeight="1">
      <c r="A383" s="43"/>
      <c r="B383" s="43"/>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ht="15.75" customHeight="1">
      <c r="A384" s="43"/>
      <c r="B384" s="43"/>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ht="15.75" customHeight="1">
      <c r="A385" s="43"/>
      <c r="B385" s="43"/>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ht="15.75" customHeight="1">
      <c r="A386" s="43"/>
      <c r="B386" s="43"/>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ht="15.75" customHeight="1">
      <c r="A387" s="43"/>
      <c r="B387" s="43"/>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ht="15.75" customHeight="1">
      <c r="A388" s="43"/>
      <c r="B388" s="43"/>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ht="15.75" customHeight="1">
      <c r="A389" s="43"/>
      <c r="B389" s="43"/>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ht="15.75" customHeight="1">
      <c r="A390" s="43"/>
      <c r="B390" s="43"/>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ht="15.75" customHeight="1">
      <c r="A391" s="43"/>
      <c r="B391" s="43"/>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ht="15.75" customHeight="1">
      <c r="A392" s="43"/>
      <c r="B392" s="43"/>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ht="15.75" customHeight="1">
      <c r="A393" s="43"/>
      <c r="B393" s="43"/>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ht="15.75" customHeight="1">
      <c r="A394" s="43"/>
      <c r="B394" s="43"/>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ht="15.75" customHeight="1">
      <c r="A395" s="43"/>
      <c r="B395" s="43"/>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ht="15.75" customHeight="1">
      <c r="A396" s="43"/>
      <c r="B396" s="43"/>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ht="15.75" customHeight="1">
      <c r="A397" s="43"/>
      <c r="B397" s="43"/>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ht="15.75" customHeight="1">
      <c r="A398" s="43"/>
      <c r="B398" s="43"/>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ht="15.75" customHeight="1">
      <c r="A399" s="43"/>
      <c r="B399" s="43"/>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ht="15.75" customHeight="1">
      <c r="A400" s="43"/>
      <c r="B400" s="43"/>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ht="15.75" customHeight="1">
      <c r="A401" s="43"/>
      <c r="B401" s="43"/>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ht="15.75" customHeight="1">
      <c r="A402" s="43"/>
      <c r="B402" s="43"/>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ht="15.75" customHeight="1">
      <c r="A403" s="43"/>
      <c r="B403" s="43"/>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ht="15.75" customHeight="1">
      <c r="A404" s="43"/>
      <c r="B404" s="43"/>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ht="15.75" customHeight="1">
      <c r="A405" s="43"/>
      <c r="B405" s="43"/>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ht="15.75" customHeight="1">
      <c r="A406" s="43"/>
      <c r="B406" s="43"/>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ht="15.75" customHeight="1">
      <c r="A407" s="43"/>
      <c r="B407" s="43"/>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ht="15.75" customHeight="1">
      <c r="A408" s="43"/>
      <c r="B408" s="43"/>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ht="15.75" customHeight="1">
      <c r="A409" s="43"/>
      <c r="B409" s="43"/>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ht="15.75" customHeight="1">
      <c r="A410" s="43"/>
      <c r="B410" s="43"/>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ht="15.75" customHeight="1">
      <c r="A411" s="43"/>
      <c r="B411" s="43"/>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ht="15.75" customHeight="1">
      <c r="A412" s="43"/>
      <c r="B412" s="43"/>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5">
    <mergeCell ref="A2:D2"/>
    <mergeCell ref="A3:B3"/>
    <mergeCell ref="C3:D3"/>
    <mergeCell ref="A4:B4"/>
    <mergeCell ref="C4:D4"/>
    <mergeCell ref="A5:B5"/>
    <mergeCell ref="C5:D5"/>
    <mergeCell ref="A6:B6"/>
    <mergeCell ref="C6:D6"/>
    <mergeCell ref="A7:B7"/>
    <mergeCell ref="C7:D7"/>
    <mergeCell ref="A8:D8"/>
    <mergeCell ref="A9:B9"/>
    <mergeCell ref="C9:D9"/>
    <mergeCell ref="A10:B10"/>
    <mergeCell ref="C10:D10"/>
    <mergeCell ref="A11:B11"/>
    <mergeCell ref="C11:D11"/>
    <mergeCell ref="A12:B12"/>
    <mergeCell ref="C12:D12"/>
    <mergeCell ref="A13:B13"/>
    <mergeCell ref="C13:D13"/>
    <mergeCell ref="A14:D14"/>
    <mergeCell ref="A15:B15"/>
    <mergeCell ref="A25:B25"/>
    <mergeCell ref="A26:B26"/>
    <mergeCell ref="A27:B27"/>
    <mergeCell ref="C27:D27"/>
    <mergeCell ref="A28:B28"/>
    <mergeCell ref="A29:B29"/>
    <mergeCell ref="A36:B36"/>
    <mergeCell ref="A37:B37"/>
    <mergeCell ref="A41:B41"/>
    <mergeCell ref="A42:B42"/>
    <mergeCell ref="C42:D42"/>
    <mergeCell ref="A43:B43"/>
    <mergeCell ref="C43:D43"/>
    <mergeCell ref="A44:D44"/>
    <mergeCell ref="A45:B45"/>
    <mergeCell ref="A46:B46"/>
    <mergeCell ref="A47:B47"/>
    <mergeCell ref="A48:B48"/>
    <mergeCell ref="A49:B49"/>
    <mergeCell ref="A50:B50"/>
    <mergeCell ref="A51:B51"/>
    <mergeCell ref="C51:D51"/>
    <mergeCell ref="A52:B52"/>
    <mergeCell ref="C52:D52"/>
    <mergeCell ref="A53:D53"/>
    <mergeCell ref="A91:B91"/>
    <mergeCell ref="C91:D91"/>
    <mergeCell ref="A92:B92"/>
    <mergeCell ref="A93:B93"/>
    <mergeCell ref="C93:D93"/>
    <mergeCell ref="A94:B94"/>
    <mergeCell ref="C95:D95"/>
    <mergeCell ref="A95:B95"/>
    <mergeCell ref="A96:B96"/>
    <mergeCell ref="A97:B97"/>
    <mergeCell ref="C98:D98"/>
    <mergeCell ref="A99:D99"/>
    <mergeCell ref="A100:D100"/>
    <mergeCell ref="A101:B101"/>
    <mergeCell ref="A54:B54"/>
    <mergeCell ref="A63:B63"/>
    <mergeCell ref="C63:D63"/>
    <mergeCell ref="A64:B64"/>
    <mergeCell ref="A65:B65"/>
    <mergeCell ref="C65:D65"/>
    <mergeCell ref="A66:B66"/>
    <mergeCell ref="A67:B67"/>
    <mergeCell ref="C68:D68"/>
    <mergeCell ref="A69:B69"/>
    <mergeCell ref="A70:B70"/>
    <mergeCell ref="C70:D70"/>
    <mergeCell ref="A71:B71"/>
    <mergeCell ref="C72:D72"/>
    <mergeCell ref="A79:B79"/>
    <mergeCell ref="A80:B80"/>
    <mergeCell ref="A73:B73"/>
    <mergeCell ref="A74:B74"/>
    <mergeCell ref="A75:B75"/>
    <mergeCell ref="A76:B76"/>
    <mergeCell ref="A77:B77"/>
    <mergeCell ref="A78:B78"/>
    <mergeCell ref="C79:D79"/>
    <mergeCell ref="C81:D81"/>
    <mergeCell ref="A82:B82"/>
    <mergeCell ref="C82:D82"/>
    <mergeCell ref="A83:B83"/>
    <mergeCell ref="A84:B84"/>
    <mergeCell ref="C84:D84"/>
    <mergeCell ref="A85:D85"/>
    <mergeCell ref="A86:B86"/>
    <mergeCell ref="A87:B87"/>
    <mergeCell ref="C87:D87"/>
    <mergeCell ref="C88:D88"/>
    <mergeCell ref="A89:B89"/>
    <mergeCell ref="C89:D89"/>
    <mergeCell ref="A90:D90"/>
    <mergeCell ref="A102:B102"/>
    <mergeCell ref="C102:D102"/>
    <mergeCell ref="A103:B103"/>
    <mergeCell ref="A104:D104"/>
    <mergeCell ref="A105:B105"/>
    <mergeCell ref="A106:B106"/>
    <mergeCell ref="C107:D107"/>
    <mergeCell ref="A135:B135"/>
    <mergeCell ref="C135:D135"/>
    <mergeCell ref="A136:B136"/>
    <mergeCell ref="A143:B143"/>
    <mergeCell ref="A144:B144"/>
    <mergeCell ref="C144:D144"/>
    <mergeCell ref="C145:D145"/>
    <mergeCell ref="A145:B145"/>
    <mergeCell ref="A146:B146"/>
    <mergeCell ref="A151:B151"/>
    <mergeCell ref="A152:B152"/>
    <mergeCell ref="A153:D153"/>
    <mergeCell ref="A154:B154"/>
    <mergeCell ref="C155:D155"/>
    <mergeCell ref="C156:D156"/>
    <mergeCell ref="C158:D158"/>
    <mergeCell ref="A160:D160"/>
    <mergeCell ref="A161:D161"/>
    <mergeCell ref="A162:B162"/>
    <mergeCell ref="C162:D162"/>
    <mergeCell ref="C163:D163"/>
    <mergeCell ref="A163:B163"/>
    <mergeCell ref="A164:B164"/>
    <mergeCell ref="A175:B175"/>
    <mergeCell ref="A176:B176"/>
    <mergeCell ref="C176:D176"/>
    <mergeCell ref="A177:D177"/>
    <mergeCell ref="A178:B178"/>
    <mergeCell ref="A183:B183"/>
    <mergeCell ref="A184:B184"/>
    <mergeCell ref="A185:B185"/>
    <mergeCell ref="A186:B186"/>
    <mergeCell ref="C186:D186"/>
    <mergeCell ref="A187:B187"/>
    <mergeCell ref="A188:B188"/>
    <mergeCell ref="C188:D188"/>
    <mergeCell ref="A189:D189"/>
    <mergeCell ref="A190:B190"/>
    <mergeCell ref="C190:D190"/>
    <mergeCell ref="A191:B191"/>
    <mergeCell ref="A192:B192"/>
    <mergeCell ref="C192:D192"/>
    <mergeCell ref="A193:B193"/>
    <mergeCell ref="A194:B194"/>
    <mergeCell ref="C194:D194"/>
    <mergeCell ref="A195:B195"/>
    <mergeCell ref="A196:B196"/>
    <mergeCell ref="C196:D196"/>
    <mergeCell ref="A197:B197"/>
    <mergeCell ref="C197:D197"/>
    <mergeCell ref="A198:D198"/>
    <mergeCell ref="A199:B199"/>
    <mergeCell ref="C199:D199"/>
    <mergeCell ref="A200:B200"/>
    <mergeCell ref="A201:B201"/>
    <mergeCell ref="C201:D201"/>
    <mergeCell ref="A207:D207"/>
    <mergeCell ref="A208:B208"/>
    <mergeCell ref="A209:B209"/>
    <mergeCell ref="C209:D209"/>
    <mergeCell ref="A210:B210"/>
    <mergeCell ref="A211:B211"/>
    <mergeCell ref="C211:D211"/>
    <mergeCell ref="A212:B212"/>
    <mergeCell ref="A202:B202"/>
    <mergeCell ref="A203:B203"/>
    <mergeCell ref="C203:D203"/>
    <mergeCell ref="A204:D204"/>
    <mergeCell ref="A205:B205"/>
    <mergeCell ref="A206:B206"/>
    <mergeCell ref="C206:D206"/>
    <mergeCell ref="A108:B108"/>
    <mergeCell ref="C108:D108"/>
    <mergeCell ref="A109:B109"/>
    <mergeCell ref="A110:B110"/>
    <mergeCell ref="C110:D110"/>
    <mergeCell ref="A111:B111"/>
    <mergeCell ref="A112:B112"/>
    <mergeCell ref="A113:D113"/>
    <mergeCell ref="A114:D114"/>
    <mergeCell ref="A115:B115"/>
    <mergeCell ref="A116:B116"/>
    <mergeCell ref="C116:D116"/>
    <mergeCell ref="A117:B117"/>
    <mergeCell ref="C117:D117"/>
    <mergeCell ref="A118:B118"/>
    <mergeCell ref="C118:D118"/>
    <mergeCell ref="A119:B119"/>
    <mergeCell ref="A120:B120"/>
    <mergeCell ref="A121:B121"/>
    <mergeCell ref="A122:B122"/>
    <mergeCell ref="C122:D122"/>
    <mergeCell ref="A123:D123"/>
    <mergeCell ref="A124:B124"/>
    <mergeCell ref="A125:B125"/>
    <mergeCell ref="A126:B126"/>
    <mergeCell ref="A127:B127"/>
    <mergeCell ref="A128:D128"/>
    <mergeCell ref="A129:B129"/>
    <mergeCell ref="A130:B130"/>
    <mergeCell ref="A131:B131"/>
    <mergeCell ref="C131:D131"/>
    <mergeCell ref="A132:D132"/>
    <mergeCell ref="A133:B133"/>
    <mergeCell ref="C133:D133"/>
    <mergeCell ref="A134:B134"/>
    <mergeCell ref="A155:B155"/>
    <mergeCell ref="A156:B156"/>
    <mergeCell ref="A157:B157"/>
    <mergeCell ref="A158:B158"/>
    <mergeCell ref="A159:B159"/>
    <mergeCell ref="A179:B179"/>
    <mergeCell ref="A180:B180"/>
    <mergeCell ref="C180:D180"/>
    <mergeCell ref="A181:B181"/>
    <mergeCell ref="C181:D181"/>
    <mergeCell ref="A182:B182"/>
    <mergeCell ref="C183:D183"/>
  </mergeCells>
  <dataValidations>
    <dataValidation type="list" allowBlank="1" showDropDown="1" sqref="C51:C52">
      <formula1>"Yes,No,N/A"</formula1>
    </dataValidation>
    <dataValidation type="list" allowBlank="1" sqref="C106">
      <formula1>"&gt;2 Years,2 Years,Annually,Quarterly,&lt;Quarterly"</formula1>
    </dataValidation>
    <dataValidation type="list" allowBlank="1" sqref="C16:C26 C28 C30:C36 C38:C41 C45:C50 C54:C62 C64 C66 C69 C71 C74:C78 C83 C86 C92 C94 C96 C101 C103 C105 C109 C112 C115 C119 C121 C124:C127 C129:C130 C134 C137:C143 C147:C152 C154 C157 C159 C164:C175 C178:C179 C182 C184:C185 C187 C191 C193 C200 C202 C205 C208 C210 C212">
      <formula1>"Yes,No,N/A"</formula1>
    </dataValidation>
    <dataValidation type="list" allowBlank="1" showDropDown="1" sqref="C70">
      <formula1>"&gt;2 years,Every 2 years,Annually,&lt;Annually"</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13"/>
    <col customWidth="1" min="2" max="2" width="82.0"/>
    <col customWidth="1" min="4" max="4" width="34.63"/>
    <col hidden="1" min="5" max="10" width="12.63"/>
  </cols>
  <sheetData>
    <row r="1" ht="15.75" customHeight="1">
      <c r="A1" s="25"/>
      <c r="B1" s="25" t="s">
        <v>45</v>
      </c>
      <c r="C1" s="25" t="s">
        <v>10</v>
      </c>
      <c r="D1" s="25" t="s">
        <v>46</v>
      </c>
      <c r="E1" s="26"/>
      <c r="F1" s="11"/>
      <c r="G1" s="26" t="s">
        <v>47</v>
      </c>
      <c r="H1" s="11" t="s">
        <v>238</v>
      </c>
      <c r="I1" s="11" t="s">
        <v>239</v>
      </c>
      <c r="J1" s="11" t="s">
        <v>240</v>
      </c>
      <c r="K1" s="26"/>
      <c r="L1" s="26"/>
      <c r="M1" s="26"/>
      <c r="N1" s="26"/>
      <c r="O1" s="26"/>
      <c r="P1" s="26"/>
      <c r="Q1" s="26"/>
      <c r="R1" s="26"/>
      <c r="S1" s="26"/>
      <c r="T1" s="26"/>
      <c r="U1" s="26"/>
      <c r="V1" s="26"/>
      <c r="W1" s="26"/>
      <c r="X1" s="26"/>
      <c r="Y1" s="26"/>
      <c r="Z1" s="26"/>
      <c r="AA1" s="26"/>
      <c r="AB1" s="26"/>
      <c r="AC1" s="26"/>
      <c r="AD1" s="26"/>
    </row>
    <row r="2" ht="15.75" customHeight="1">
      <c r="A2" s="27" t="s">
        <v>49</v>
      </c>
      <c r="B2" s="19"/>
      <c r="C2" s="19"/>
      <c r="D2" s="14"/>
      <c r="E2" s="26"/>
      <c r="F2" s="44"/>
      <c r="G2" s="44"/>
      <c r="H2" s="45"/>
      <c r="I2" s="45"/>
      <c r="J2" s="45"/>
    </row>
    <row r="3" ht="15.75" customHeight="1">
      <c r="A3" s="17" t="s">
        <v>12</v>
      </c>
      <c r="B3" s="14"/>
      <c r="C3" s="17"/>
      <c r="D3" s="14"/>
      <c r="F3" s="45"/>
      <c r="G3" s="45"/>
      <c r="H3" s="45"/>
      <c r="I3" s="45"/>
      <c r="J3" s="45"/>
    </row>
    <row r="4" ht="15.75" customHeight="1">
      <c r="A4" s="17" t="s">
        <v>13</v>
      </c>
      <c r="B4" s="14"/>
      <c r="C4" s="17"/>
      <c r="D4" s="14"/>
      <c r="F4" s="45"/>
      <c r="G4" s="45"/>
      <c r="H4" s="45"/>
      <c r="I4" s="45"/>
      <c r="J4" s="45"/>
    </row>
    <row r="5" ht="15.75" customHeight="1">
      <c r="A5" s="17" t="s">
        <v>50</v>
      </c>
      <c r="B5" s="14"/>
      <c r="C5" s="17"/>
      <c r="D5" s="14"/>
      <c r="F5" s="45"/>
      <c r="G5" s="45"/>
      <c r="H5" s="45"/>
      <c r="I5" s="45"/>
      <c r="J5" s="45"/>
    </row>
    <row r="6" ht="15.75" customHeight="1">
      <c r="A6" s="17" t="s">
        <v>15</v>
      </c>
      <c r="B6" s="14"/>
      <c r="C6" s="17"/>
      <c r="D6" s="14"/>
      <c r="F6" s="45"/>
      <c r="G6" s="45"/>
      <c r="H6" s="45"/>
      <c r="I6" s="45"/>
      <c r="J6" s="45"/>
    </row>
    <row r="7" ht="15.75" customHeight="1">
      <c r="A7" s="17" t="s">
        <v>16</v>
      </c>
      <c r="B7" s="14"/>
      <c r="C7" s="17"/>
      <c r="D7" s="14"/>
      <c r="F7" s="45"/>
      <c r="G7" s="45"/>
      <c r="H7" s="45"/>
      <c r="I7" s="45"/>
      <c r="J7" s="45"/>
    </row>
    <row r="8" ht="15.75" customHeight="1">
      <c r="A8" s="27" t="s">
        <v>51</v>
      </c>
      <c r="B8" s="19"/>
      <c r="C8" s="19"/>
      <c r="D8" s="14"/>
      <c r="F8" s="45"/>
      <c r="G8" s="45"/>
      <c r="H8" s="45"/>
      <c r="I8" s="45"/>
      <c r="J8" s="45"/>
    </row>
    <row r="9" ht="15.75" customHeight="1">
      <c r="A9" s="17" t="s">
        <v>37</v>
      </c>
      <c r="B9" s="14"/>
      <c r="C9" s="17"/>
      <c r="D9" s="14"/>
      <c r="F9" s="45"/>
      <c r="G9" s="45"/>
      <c r="H9" s="45"/>
      <c r="I9" s="45"/>
      <c r="J9" s="45"/>
    </row>
    <row r="10" ht="15.75" customHeight="1">
      <c r="A10" s="17" t="s">
        <v>39</v>
      </c>
      <c r="B10" s="14"/>
      <c r="C10" s="17"/>
      <c r="D10" s="14"/>
      <c r="F10" s="45"/>
      <c r="G10" s="45"/>
      <c r="H10" s="45"/>
      <c r="I10" s="45"/>
      <c r="J10" s="45"/>
    </row>
    <row r="11" ht="15.75" customHeight="1">
      <c r="A11" s="17" t="s">
        <v>41</v>
      </c>
      <c r="B11" s="14"/>
      <c r="C11" s="17"/>
      <c r="D11" s="14"/>
      <c r="F11" s="45"/>
      <c r="G11" s="45"/>
      <c r="H11" s="45"/>
      <c r="I11" s="45"/>
      <c r="J11" s="45"/>
    </row>
    <row r="12" ht="15.75" customHeight="1">
      <c r="A12" s="17" t="s">
        <v>52</v>
      </c>
      <c r="B12" s="14"/>
      <c r="C12" s="17"/>
      <c r="D12" s="14"/>
      <c r="F12" s="45"/>
      <c r="G12" s="45"/>
      <c r="H12" s="45"/>
      <c r="I12" s="45"/>
      <c r="J12" s="45"/>
    </row>
    <row r="13" ht="15.75" customHeight="1">
      <c r="A13" s="17" t="s">
        <v>43</v>
      </c>
      <c r="B13" s="14"/>
      <c r="C13" s="17"/>
      <c r="D13" s="14"/>
      <c r="F13" s="45"/>
      <c r="G13" s="45"/>
      <c r="H13" s="45"/>
      <c r="I13" s="45"/>
      <c r="J13" s="45"/>
    </row>
    <row r="14" ht="15.75" customHeight="1">
      <c r="A14" s="46" t="s">
        <v>241</v>
      </c>
      <c r="B14" s="19"/>
      <c r="C14" s="19"/>
      <c r="D14" s="14"/>
      <c r="E14" s="47"/>
      <c r="F14" s="47"/>
      <c r="G14" s="47"/>
      <c r="H14" s="47"/>
      <c r="I14" s="47"/>
      <c r="J14" s="47"/>
      <c r="K14" s="11"/>
      <c r="L14" s="11"/>
      <c r="M14" s="11"/>
      <c r="N14" s="11"/>
      <c r="O14" s="11"/>
      <c r="P14" s="11"/>
      <c r="Q14" s="11"/>
      <c r="R14" s="11"/>
      <c r="S14" s="11"/>
      <c r="T14" s="11"/>
      <c r="U14" s="11"/>
      <c r="V14" s="11"/>
      <c r="W14" s="11"/>
      <c r="X14" s="11"/>
      <c r="Y14" s="11"/>
      <c r="Z14" s="11"/>
      <c r="AA14" s="11"/>
      <c r="AB14" s="11"/>
      <c r="AC14" s="11"/>
      <c r="AD14" s="11"/>
    </row>
    <row r="15" ht="15.75" customHeight="1">
      <c r="A15" s="48" t="s">
        <v>242</v>
      </c>
      <c r="B15" s="49"/>
      <c r="C15" s="30"/>
      <c r="D15" s="29"/>
      <c r="E15" s="11"/>
      <c r="F15" s="11"/>
      <c r="G15" s="50" t="str">
        <f>if(C15="","blank",if(C15="Yes",H15,if(C15="No",I15)))</f>
        <v>blank</v>
      </c>
      <c r="H15" s="51">
        <v>0.0</v>
      </c>
      <c r="I15" s="51">
        <v>100.0</v>
      </c>
      <c r="J15" s="11"/>
      <c r="K15" s="11"/>
      <c r="L15" s="11"/>
      <c r="M15" s="11"/>
      <c r="N15" s="11"/>
      <c r="O15" s="11"/>
      <c r="P15" s="11"/>
      <c r="Q15" s="11"/>
      <c r="R15" s="11"/>
      <c r="S15" s="11"/>
      <c r="T15" s="11"/>
      <c r="U15" s="11"/>
      <c r="V15" s="11"/>
      <c r="W15" s="11"/>
      <c r="X15" s="11"/>
      <c r="Y15" s="11"/>
      <c r="Z15" s="11"/>
      <c r="AA15" s="11"/>
      <c r="AB15" s="11"/>
      <c r="AC15" s="11"/>
      <c r="AD15" s="11"/>
    </row>
    <row r="16" ht="15.75" customHeight="1">
      <c r="A16" s="48" t="s">
        <v>243</v>
      </c>
      <c r="B16" s="49"/>
      <c r="C16" s="52"/>
      <c r="D16" s="53"/>
      <c r="E16" s="11"/>
      <c r="F16" s="11"/>
      <c r="G16" s="54"/>
      <c r="H16" s="54"/>
      <c r="I16" s="54"/>
      <c r="J16" s="11"/>
      <c r="K16" s="11"/>
      <c r="L16" s="11"/>
      <c r="M16" s="11"/>
      <c r="N16" s="11"/>
      <c r="O16" s="11"/>
      <c r="P16" s="11"/>
      <c r="Q16" s="11"/>
      <c r="R16" s="11"/>
      <c r="S16" s="11"/>
      <c r="T16" s="11"/>
      <c r="U16" s="11"/>
      <c r="V16" s="11"/>
      <c r="W16" s="11"/>
      <c r="X16" s="11"/>
      <c r="Y16" s="11"/>
      <c r="Z16" s="11"/>
      <c r="AA16" s="11"/>
      <c r="AB16" s="11"/>
      <c r="AC16" s="11"/>
      <c r="AD16" s="11"/>
    </row>
    <row r="17" ht="15.75" customHeight="1">
      <c r="A17" s="55" t="s">
        <v>244</v>
      </c>
      <c r="B17" s="49"/>
      <c r="C17" s="30"/>
      <c r="D17" s="29"/>
      <c r="E17" s="11"/>
      <c r="F17" s="11"/>
      <c r="G17" s="50" t="str">
        <f t="shared" ref="G17:G18" si="1">if(C17="","blank",if(C17="Yes",H17,if(C17="No",I17)))</f>
        <v>blank</v>
      </c>
      <c r="H17" s="51">
        <v>0.0</v>
      </c>
      <c r="I17" s="51">
        <v>10.0</v>
      </c>
      <c r="J17" s="11"/>
      <c r="K17" s="11"/>
      <c r="L17" s="11"/>
      <c r="M17" s="11"/>
      <c r="N17" s="11"/>
      <c r="O17" s="11"/>
      <c r="P17" s="11"/>
      <c r="Q17" s="11"/>
      <c r="R17" s="11"/>
      <c r="S17" s="11"/>
      <c r="T17" s="11"/>
      <c r="U17" s="11"/>
      <c r="V17" s="11"/>
      <c r="W17" s="11"/>
      <c r="X17" s="11"/>
      <c r="Y17" s="11"/>
      <c r="Z17" s="11"/>
      <c r="AA17" s="11"/>
      <c r="AB17" s="11"/>
      <c r="AC17" s="11"/>
      <c r="AD17" s="11"/>
    </row>
    <row r="18" ht="15.75" customHeight="1">
      <c r="A18" s="55" t="s">
        <v>245</v>
      </c>
      <c r="B18" s="49"/>
      <c r="C18" s="30"/>
      <c r="D18" s="29"/>
      <c r="E18" s="11"/>
      <c r="F18" s="11"/>
      <c r="G18" s="50" t="str">
        <f t="shared" si="1"/>
        <v>blank</v>
      </c>
      <c r="H18" s="51">
        <v>0.0</v>
      </c>
      <c r="I18" s="51">
        <v>10.0</v>
      </c>
      <c r="J18" s="11"/>
      <c r="K18" s="11"/>
      <c r="L18" s="11"/>
      <c r="M18" s="11"/>
      <c r="N18" s="11"/>
      <c r="O18" s="11"/>
      <c r="P18" s="11"/>
      <c r="Q18" s="11"/>
      <c r="R18" s="11"/>
      <c r="S18" s="11"/>
      <c r="T18" s="11"/>
      <c r="U18" s="11"/>
      <c r="V18" s="11"/>
      <c r="W18" s="11"/>
      <c r="X18" s="11"/>
      <c r="Y18" s="11"/>
      <c r="Z18" s="11"/>
      <c r="AA18" s="11"/>
      <c r="AB18" s="11"/>
      <c r="AC18" s="11"/>
      <c r="AD18" s="11"/>
    </row>
    <row r="19" ht="15.75" customHeight="1">
      <c r="A19" s="55" t="s">
        <v>246</v>
      </c>
      <c r="B19" s="49"/>
      <c r="C19" s="56"/>
      <c r="D19" s="14"/>
      <c r="E19" s="11"/>
      <c r="F19" s="57" t="str">
        <f>if(C19="","blank","review")</f>
        <v>blank</v>
      </c>
      <c r="G19" s="58">
        <f>if(C19="",I19,H19)</f>
        <v>10</v>
      </c>
      <c r="H19" s="59">
        <v>0.0</v>
      </c>
      <c r="I19" s="57">
        <v>10.0</v>
      </c>
      <c r="J19" s="57"/>
      <c r="K19" s="11"/>
      <c r="L19" s="11"/>
      <c r="M19" s="11"/>
      <c r="N19" s="11"/>
      <c r="O19" s="11"/>
      <c r="P19" s="11"/>
      <c r="Q19" s="11"/>
      <c r="R19" s="11"/>
      <c r="S19" s="11"/>
      <c r="T19" s="11"/>
      <c r="U19" s="11"/>
      <c r="V19" s="11"/>
      <c r="W19" s="11"/>
      <c r="X19" s="11"/>
      <c r="Y19" s="11"/>
      <c r="Z19" s="11"/>
      <c r="AA19" s="11"/>
      <c r="AB19" s="11"/>
      <c r="AC19" s="11"/>
      <c r="AD19" s="11"/>
    </row>
    <row r="20" ht="15.75" customHeight="1">
      <c r="A20" s="55" t="s">
        <v>247</v>
      </c>
      <c r="B20" s="49"/>
      <c r="C20" s="60"/>
      <c r="D20" s="61"/>
      <c r="E20" s="11"/>
      <c r="F20" s="11"/>
      <c r="G20" s="62" t="str">
        <f>if(C20="","blank",if(C20="Annually",H20,if(C20="Every 2 years",I20,if(C20="Less frequent than 2 yrs",I20*5))))</f>
        <v>blank</v>
      </c>
      <c r="H20" s="62">
        <v>0.0</v>
      </c>
      <c r="I20" s="62">
        <v>10.0</v>
      </c>
      <c r="J20" s="11"/>
      <c r="K20" s="11"/>
      <c r="L20" s="11"/>
      <c r="M20" s="11"/>
      <c r="N20" s="11"/>
      <c r="O20" s="11"/>
      <c r="P20" s="11"/>
      <c r="Q20" s="11"/>
      <c r="R20" s="11"/>
      <c r="S20" s="11"/>
      <c r="T20" s="11"/>
      <c r="U20" s="11"/>
      <c r="V20" s="11"/>
      <c r="W20" s="11"/>
      <c r="X20" s="11"/>
      <c r="Y20" s="11"/>
      <c r="Z20" s="11"/>
      <c r="AA20" s="11"/>
      <c r="AB20" s="11"/>
      <c r="AC20" s="11"/>
      <c r="AD20" s="11"/>
    </row>
    <row r="21" ht="15.75" customHeight="1">
      <c r="A21" s="55" t="s">
        <v>248</v>
      </c>
      <c r="B21" s="49"/>
      <c r="C21" s="30"/>
      <c r="D21" s="29"/>
      <c r="E21" s="11"/>
      <c r="F21" s="11"/>
      <c r="G21" s="50" t="str">
        <f>if(C21="","blank",if(C21="Yes",H21,if(C21="No",I21)))</f>
        <v>blank</v>
      </c>
      <c r="H21" s="51">
        <v>0.0</v>
      </c>
      <c r="I21" s="51">
        <v>80.0</v>
      </c>
      <c r="J21" s="11"/>
      <c r="K21" s="11"/>
      <c r="L21" s="11"/>
      <c r="M21" s="11"/>
      <c r="N21" s="11"/>
      <c r="O21" s="11"/>
      <c r="P21" s="11"/>
      <c r="Q21" s="11"/>
      <c r="R21" s="11"/>
      <c r="S21" s="11"/>
      <c r="T21" s="11"/>
      <c r="U21" s="11"/>
      <c r="V21" s="11"/>
      <c r="W21" s="11"/>
      <c r="X21" s="11"/>
      <c r="Y21" s="11"/>
      <c r="Z21" s="11"/>
      <c r="AA21" s="11"/>
      <c r="AB21" s="11"/>
      <c r="AC21" s="11"/>
      <c r="AD21" s="11"/>
    </row>
    <row r="22" ht="15.75" customHeight="1">
      <c r="A22" s="55" t="s">
        <v>98</v>
      </c>
      <c r="B22" s="49"/>
      <c r="C22" s="63"/>
      <c r="D22" s="64"/>
      <c r="E22" s="11"/>
      <c r="F22" s="11"/>
      <c r="G22" s="64" t="str">
        <f>if(J22=-1,"blank", if(J22&lt;356,H22,I22))</f>
        <v>blank</v>
      </c>
      <c r="H22" s="65">
        <v>0.0</v>
      </c>
      <c r="I22" s="65">
        <v>100.0</v>
      </c>
      <c r="J22" s="65">
        <f>if(C22="",-1, days360(C22,Today()))</f>
        <v>-1</v>
      </c>
      <c r="K22" s="11"/>
      <c r="L22" s="11"/>
      <c r="M22" s="11"/>
      <c r="N22" s="11"/>
      <c r="O22" s="11"/>
      <c r="P22" s="11"/>
      <c r="Q22" s="11"/>
      <c r="R22" s="11"/>
      <c r="S22" s="11"/>
      <c r="T22" s="11"/>
      <c r="U22" s="11"/>
      <c r="V22" s="11"/>
      <c r="W22" s="11"/>
      <c r="X22" s="11"/>
      <c r="Y22" s="11"/>
      <c r="Z22" s="11"/>
      <c r="AA22" s="11"/>
      <c r="AB22" s="11"/>
      <c r="AC22" s="11"/>
      <c r="AD22" s="11"/>
    </row>
    <row r="23" ht="15.75" customHeight="1">
      <c r="A23" s="55" t="s">
        <v>249</v>
      </c>
      <c r="B23" s="49"/>
      <c r="C23" s="30"/>
      <c r="D23" s="29"/>
      <c r="E23" s="11"/>
      <c r="F23" s="11"/>
      <c r="G23" s="50" t="str">
        <f>if(C23="","blank",if(C23="Yes",H23,if(C23="No",I23)))</f>
        <v>blank</v>
      </c>
      <c r="H23" s="51">
        <v>0.0</v>
      </c>
      <c r="I23" s="51">
        <v>10.0</v>
      </c>
      <c r="J23" s="11"/>
      <c r="K23" s="11"/>
      <c r="L23" s="11"/>
      <c r="M23" s="11"/>
      <c r="N23" s="11"/>
      <c r="O23" s="11"/>
      <c r="P23" s="11"/>
      <c r="Q23" s="11"/>
      <c r="R23" s="11"/>
      <c r="S23" s="11"/>
      <c r="T23" s="11"/>
      <c r="U23" s="11"/>
      <c r="V23" s="11"/>
      <c r="W23" s="11"/>
      <c r="X23" s="11"/>
      <c r="Y23" s="11"/>
      <c r="Z23" s="11"/>
      <c r="AA23" s="11"/>
      <c r="AB23" s="11"/>
      <c r="AC23" s="11"/>
      <c r="AD23" s="11"/>
    </row>
    <row r="24" ht="15.75" customHeight="1">
      <c r="A24" s="55" t="s">
        <v>100</v>
      </c>
      <c r="B24" s="49"/>
      <c r="C24" s="56"/>
      <c r="D24" s="14"/>
      <c r="E24" s="11"/>
      <c r="F24" s="57" t="str">
        <f>if(C24="","blank","review")</f>
        <v>blank</v>
      </c>
      <c r="G24" s="58">
        <f>if(C24="",I24,H24)</f>
        <v>10</v>
      </c>
      <c r="H24" s="59">
        <v>0.0</v>
      </c>
      <c r="I24" s="57">
        <v>10.0</v>
      </c>
      <c r="J24" s="57"/>
      <c r="K24" s="11"/>
      <c r="L24" s="11"/>
      <c r="M24" s="11"/>
      <c r="N24" s="11"/>
      <c r="O24" s="11"/>
      <c r="P24" s="11"/>
      <c r="Q24" s="11"/>
      <c r="R24" s="11"/>
      <c r="S24" s="11"/>
      <c r="T24" s="11"/>
      <c r="U24" s="11"/>
      <c r="V24" s="11"/>
      <c r="W24" s="11"/>
      <c r="X24" s="11"/>
      <c r="Y24" s="11"/>
      <c r="Z24" s="11"/>
      <c r="AA24" s="11"/>
      <c r="AB24" s="11"/>
      <c r="AC24" s="11"/>
      <c r="AD24" s="11"/>
    </row>
    <row r="25" ht="15.75" customHeight="1">
      <c r="A25" s="46" t="s">
        <v>53</v>
      </c>
      <c r="B25" s="19"/>
      <c r="C25" s="19"/>
      <c r="D25" s="14"/>
      <c r="E25" s="26"/>
      <c r="F25" s="44"/>
      <c r="G25" s="44"/>
      <c r="H25" s="44"/>
      <c r="I25" s="44"/>
      <c r="J25" s="44"/>
      <c r="K25" s="26"/>
      <c r="L25" s="26"/>
      <c r="M25" s="26"/>
      <c r="N25" s="26"/>
      <c r="O25" s="26"/>
      <c r="P25" s="26"/>
      <c r="Q25" s="26"/>
      <c r="R25" s="26"/>
      <c r="S25" s="26"/>
      <c r="T25" s="26"/>
      <c r="U25" s="26"/>
      <c r="V25" s="26"/>
      <c r="W25" s="26"/>
      <c r="X25" s="26"/>
      <c r="Y25" s="26"/>
      <c r="Z25" s="26"/>
      <c r="AA25" s="26"/>
      <c r="AB25" s="26"/>
      <c r="AC25" s="26"/>
      <c r="AD25" s="26"/>
    </row>
    <row r="26" ht="15.75" customHeight="1">
      <c r="A26" s="17" t="s">
        <v>20</v>
      </c>
      <c r="B26" s="14"/>
      <c r="C26" s="28"/>
      <c r="D26" s="29"/>
      <c r="E26" s="26"/>
      <c r="F26" s="44"/>
      <c r="G26" s="44"/>
      <c r="H26" s="44"/>
      <c r="I26" s="44"/>
      <c r="J26" s="44"/>
      <c r="K26" s="26"/>
      <c r="L26" s="26"/>
      <c r="M26" s="26"/>
      <c r="N26" s="26"/>
      <c r="O26" s="26"/>
      <c r="P26" s="26"/>
      <c r="Q26" s="26"/>
      <c r="R26" s="26"/>
      <c r="S26" s="26"/>
      <c r="T26" s="26"/>
      <c r="U26" s="26"/>
      <c r="V26" s="26"/>
      <c r="W26" s="26"/>
      <c r="X26" s="26"/>
      <c r="Y26" s="26"/>
      <c r="Z26" s="26"/>
      <c r="AA26" s="26"/>
      <c r="AB26" s="26"/>
      <c r="AC26" s="26"/>
      <c r="AD26" s="26"/>
    </row>
    <row r="27" ht="15.75" customHeight="1">
      <c r="A27" s="15"/>
      <c r="B27" s="15" t="s">
        <v>21</v>
      </c>
      <c r="C27" s="30"/>
      <c r="D27" s="29"/>
      <c r="E27" s="26"/>
      <c r="F27" s="26"/>
      <c r="G27" s="66">
        <f t="shared" ref="G27:G37" si="2">if(C27="Yes",I27,H27)*J27</f>
        <v>0</v>
      </c>
      <c r="H27" s="66">
        <v>0.0</v>
      </c>
      <c r="I27" s="66">
        <v>1.0</v>
      </c>
      <c r="J27" s="66">
        <v>1.0</v>
      </c>
      <c r="K27" s="26"/>
      <c r="L27" s="26"/>
      <c r="M27" s="26"/>
      <c r="N27" s="26"/>
      <c r="O27" s="26"/>
      <c r="P27" s="26"/>
      <c r="Q27" s="26"/>
      <c r="R27" s="26"/>
      <c r="S27" s="26"/>
      <c r="T27" s="26"/>
      <c r="U27" s="26"/>
      <c r="V27" s="26"/>
      <c r="W27" s="26"/>
      <c r="X27" s="26"/>
      <c r="Y27" s="26"/>
      <c r="Z27" s="26"/>
      <c r="AA27" s="26"/>
      <c r="AB27" s="26"/>
      <c r="AC27" s="26"/>
      <c r="AD27" s="26"/>
    </row>
    <row r="28" ht="15.75" customHeight="1">
      <c r="A28" s="15"/>
      <c r="B28" s="15" t="s">
        <v>22</v>
      </c>
      <c r="C28" s="30"/>
      <c r="D28" s="29"/>
      <c r="E28" s="26"/>
      <c r="F28" s="26"/>
      <c r="G28" s="66">
        <f t="shared" si="2"/>
        <v>0</v>
      </c>
      <c r="H28" s="66">
        <v>0.0</v>
      </c>
      <c r="I28" s="66">
        <v>1.0</v>
      </c>
      <c r="J28" s="66">
        <v>1.0</v>
      </c>
      <c r="K28" s="26"/>
      <c r="L28" s="26"/>
      <c r="M28" s="26"/>
      <c r="N28" s="26"/>
      <c r="O28" s="26"/>
      <c r="P28" s="26"/>
      <c r="Q28" s="26"/>
      <c r="R28" s="26"/>
      <c r="S28" s="26"/>
      <c r="T28" s="26"/>
      <c r="U28" s="26"/>
      <c r="V28" s="26"/>
      <c r="W28" s="26"/>
      <c r="X28" s="26"/>
      <c r="Y28" s="26"/>
      <c r="Z28" s="26"/>
      <c r="AA28" s="26"/>
      <c r="AB28" s="26"/>
      <c r="AC28" s="26"/>
      <c r="AD28" s="26"/>
    </row>
    <row r="29" ht="15.75" customHeight="1">
      <c r="A29" s="15"/>
      <c r="B29" s="15" t="s">
        <v>23</v>
      </c>
      <c r="C29" s="30"/>
      <c r="D29" s="29"/>
      <c r="E29" s="26"/>
      <c r="F29" s="26"/>
      <c r="G29" s="66">
        <f t="shared" si="2"/>
        <v>0</v>
      </c>
      <c r="H29" s="66">
        <v>0.0</v>
      </c>
      <c r="I29" s="66">
        <v>1.0</v>
      </c>
      <c r="J29" s="66">
        <v>1.0</v>
      </c>
      <c r="K29" s="26"/>
      <c r="L29" s="26"/>
      <c r="M29" s="26"/>
      <c r="N29" s="26"/>
      <c r="O29" s="26"/>
      <c r="P29" s="26"/>
      <c r="Q29" s="26"/>
      <c r="R29" s="26"/>
      <c r="S29" s="26"/>
      <c r="T29" s="26"/>
      <c r="U29" s="26"/>
      <c r="V29" s="26"/>
      <c r="W29" s="26"/>
      <c r="X29" s="26"/>
      <c r="Y29" s="26"/>
      <c r="Z29" s="26"/>
      <c r="AA29" s="26"/>
      <c r="AB29" s="26"/>
      <c r="AC29" s="26"/>
      <c r="AD29" s="26"/>
    </row>
    <row r="30" ht="15.75" customHeight="1">
      <c r="A30" s="15"/>
      <c r="B30" s="15" t="s">
        <v>24</v>
      </c>
      <c r="C30" s="30"/>
      <c r="D30" s="29"/>
      <c r="E30" s="26"/>
      <c r="F30" s="26"/>
      <c r="G30" s="66">
        <f t="shared" si="2"/>
        <v>0</v>
      </c>
      <c r="H30" s="66">
        <v>0.0</v>
      </c>
      <c r="I30" s="66">
        <v>1.0</v>
      </c>
      <c r="J30" s="66">
        <v>1.0</v>
      </c>
      <c r="K30" s="26"/>
      <c r="L30" s="26"/>
      <c r="M30" s="26"/>
      <c r="N30" s="26"/>
      <c r="O30" s="26"/>
      <c r="P30" s="26"/>
      <c r="Q30" s="26"/>
      <c r="R30" s="26"/>
      <c r="S30" s="26"/>
      <c r="T30" s="26"/>
      <c r="U30" s="26"/>
      <c r="V30" s="26"/>
      <c r="W30" s="26"/>
      <c r="X30" s="26"/>
      <c r="Y30" s="26"/>
      <c r="Z30" s="26"/>
      <c r="AA30" s="26"/>
      <c r="AB30" s="26"/>
      <c r="AC30" s="26"/>
      <c r="AD30" s="26"/>
    </row>
    <row r="31" ht="15.75" customHeight="1">
      <c r="A31" s="15"/>
      <c r="B31" s="15" t="s">
        <v>25</v>
      </c>
      <c r="C31" s="30"/>
      <c r="D31" s="29"/>
      <c r="E31" s="26"/>
      <c r="F31" s="26"/>
      <c r="G31" s="66">
        <f t="shared" si="2"/>
        <v>0</v>
      </c>
      <c r="H31" s="66">
        <v>0.0</v>
      </c>
      <c r="I31" s="66">
        <v>1.0</v>
      </c>
      <c r="J31" s="66">
        <v>1.0</v>
      </c>
      <c r="K31" s="26"/>
      <c r="L31" s="26"/>
      <c r="M31" s="26"/>
      <c r="N31" s="26"/>
      <c r="O31" s="26"/>
      <c r="P31" s="26"/>
      <c r="Q31" s="26"/>
      <c r="R31" s="26"/>
      <c r="S31" s="26"/>
      <c r="T31" s="26"/>
      <c r="U31" s="26"/>
      <c r="V31" s="26"/>
      <c r="W31" s="26"/>
      <c r="X31" s="26"/>
      <c r="Y31" s="26"/>
      <c r="Z31" s="26"/>
      <c r="AA31" s="26"/>
      <c r="AB31" s="26"/>
      <c r="AC31" s="26"/>
      <c r="AD31" s="26"/>
    </row>
    <row r="32" ht="15.75" customHeight="1">
      <c r="A32" s="15"/>
      <c r="B32" s="15" t="s">
        <v>26</v>
      </c>
      <c r="C32" s="30"/>
      <c r="D32" s="29"/>
      <c r="E32" s="26"/>
      <c r="F32" s="26"/>
      <c r="G32" s="66">
        <f t="shared" si="2"/>
        <v>0</v>
      </c>
      <c r="H32" s="66">
        <v>0.0</v>
      </c>
      <c r="I32" s="66">
        <v>1.0</v>
      </c>
      <c r="J32" s="66">
        <v>1.0</v>
      </c>
      <c r="K32" s="26"/>
      <c r="L32" s="26"/>
      <c r="M32" s="26"/>
      <c r="N32" s="26"/>
      <c r="O32" s="26"/>
      <c r="P32" s="26"/>
      <c r="Q32" s="26"/>
      <c r="R32" s="26"/>
      <c r="S32" s="26"/>
      <c r="T32" s="26"/>
      <c r="U32" s="26"/>
      <c r="V32" s="26"/>
      <c r="W32" s="26"/>
      <c r="X32" s="26"/>
      <c r="Y32" s="26"/>
      <c r="Z32" s="26"/>
      <c r="AA32" s="26"/>
      <c r="AB32" s="26"/>
      <c r="AC32" s="26"/>
      <c r="AD32" s="26"/>
    </row>
    <row r="33" ht="15.75" customHeight="1">
      <c r="A33" s="15"/>
      <c r="B33" s="15" t="s">
        <v>27</v>
      </c>
      <c r="C33" s="30"/>
      <c r="D33" s="29"/>
      <c r="E33" s="26"/>
      <c r="F33" s="26"/>
      <c r="G33" s="66">
        <f t="shared" si="2"/>
        <v>0</v>
      </c>
      <c r="H33" s="66">
        <v>0.0</v>
      </c>
      <c r="I33" s="66">
        <v>1.0</v>
      </c>
      <c r="J33" s="66">
        <v>1.0</v>
      </c>
      <c r="K33" s="26"/>
      <c r="L33" s="26"/>
      <c r="M33" s="26"/>
      <c r="N33" s="26"/>
      <c r="O33" s="26"/>
      <c r="P33" s="26"/>
      <c r="Q33" s="26"/>
      <c r="R33" s="26"/>
      <c r="S33" s="26"/>
      <c r="T33" s="26"/>
      <c r="U33" s="26"/>
      <c r="V33" s="26"/>
      <c r="W33" s="26"/>
      <c r="X33" s="26"/>
      <c r="Y33" s="26"/>
      <c r="Z33" s="26"/>
      <c r="AA33" s="26"/>
      <c r="AB33" s="26"/>
      <c r="AC33" s="26"/>
      <c r="AD33" s="26"/>
    </row>
    <row r="34" ht="15.75" customHeight="1">
      <c r="A34" s="15"/>
      <c r="B34" s="15" t="s">
        <v>28</v>
      </c>
      <c r="C34" s="30"/>
      <c r="D34" s="29"/>
      <c r="E34" s="26"/>
      <c r="F34" s="26"/>
      <c r="G34" s="66">
        <f t="shared" si="2"/>
        <v>0</v>
      </c>
      <c r="H34" s="66">
        <v>0.0</v>
      </c>
      <c r="I34" s="66">
        <v>1.0</v>
      </c>
      <c r="J34" s="66">
        <v>1.0</v>
      </c>
      <c r="K34" s="26"/>
      <c r="L34" s="26"/>
      <c r="M34" s="26"/>
      <c r="N34" s="26"/>
      <c r="O34" s="26"/>
      <c r="P34" s="26"/>
      <c r="Q34" s="26"/>
      <c r="R34" s="26"/>
      <c r="S34" s="26"/>
      <c r="T34" s="26"/>
      <c r="U34" s="26"/>
      <c r="V34" s="26"/>
      <c r="W34" s="26"/>
      <c r="X34" s="26"/>
      <c r="Y34" s="26"/>
      <c r="Z34" s="26"/>
      <c r="AA34" s="26"/>
      <c r="AB34" s="26"/>
      <c r="AC34" s="26"/>
      <c r="AD34" s="26"/>
    </row>
    <row r="35" ht="15.75" customHeight="1">
      <c r="A35" s="15"/>
      <c r="B35" s="15" t="s">
        <v>29</v>
      </c>
      <c r="C35" s="30"/>
      <c r="D35" s="29"/>
      <c r="E35" s="26"/>
      <c r="F35" s="26"/>
      <c r="G35" s="66">
        <f t="shared" si="2"/>
        <v>0</v>
      </c>
      <c r="H35" s="66">
        <v>0.0</v>
      </c>
      <c r="I35" s="66">
        <v>1.0</v>
      </c>
      <c r="J35" s="66">
        <v>1.0</v>
      </c>
      <c r="K35" s="26"/>
      <c r="L35" s="26"/>
      <c r="M35" s="26"/>
      <c r="N35" s="26"/>
      <c r="O35" s="26"/>
      <c r="P35" s="26"/>
      <c r="Q35" s="26"/>
      <c r="R35" s="26"/>
      <c r="S35" s="26"/>
      <c r="T35" s="26"/>
      <c r="U35" s="26"/>
      <c r="V35" s="26"/>
      <c r="W35" s="26"/>
      <c r="X35" s="26"/>
      <c r="Y35" s="26"/>
      <c r="Z35" s="26"/>
      <c r="AA35" s="26"/>
      <c r="AB35" s="26"/>
      <c r="AC35" s="26"/>
      <c r="AD35" s="26"/>
    </row>
    <row r="36" ht="15.75" customHeight="1">
      <c r="A36" s="17" t="s">
        <v>30</v>
      </c>
      <c r="B36" s="14"/>
      <c r="C36" s="30"/>
      <c r="D36" s="29"/>
      <c r="E36" s="26"/>
      <c r="F36" s="26"/>
      <c r="G36" s="66">
        <f t="shared" si="2"/>
        <v>0</v>
      </c>
      <c r="H36" s="66">
        <v>0.0</v>
      </c>
      <c r="I36" s="66">
        <v>1.0</v>
      </c>
      <c r="J36" s="66">
        <v>1.0</v>
      </c>
      <c r="K36" s="26"/>
      <c r="L36" s="26"/>
      <c r="M36" s="26"/>
      <c r="N36" s="26"/>
      <c r="O36" s="26"/>
      <c r="P36" s="26"/>
      <c r="Q36" s="26"/>
      <c r="R36" s="26"/>
      <c r="S36" s="26"/>
      <c r="T36" s="26"/>
      <c r="U36" s="26"/>
      <c r="V36" s="26"/>
      <c r="W36" s="26"/>
      <c r="X36" s="26"/>
      <c r="Y36" s="26"/>
      <c r="Z36" s="26"/>
      <c r="AA36" s="26"/>
      <c r="AB36" s="26"/>
      <c r="AC36" s="26"/>
      <c r="AD36" s="26"/>
    </row>
    <row r="37" ht="15.75" customHeight="1">
      <c r="A37" s="17" t="s">
        <v>54</v>
      </c>
      <c r="B37" s="14"/>
      <c r="C37" s="30"/>
      <c r="D37" s="29"/>
      <c r="E37" s="26"/>
      <c r="F37" s="26"/>
      <c r="G37" s="66">
        <f t="shared" si="2"/>
        <v>0</v>
      </c>
      <c r="H37" s="66">
        <v>0.0</v>
      </c>
      <c r="I37" s="66">
        <v>1.0</v>
      </c>
      <c r="J37" s="66">
        <v>1.0</v>
      </c>
      <c r="K37" s="26"/>
      <c r="L37" s="26"/>
      <c r="M37" s="26"/>
      <c r="N37" s="26"/>
      <c r="O37" s="26"/>
      <c r="P37" s="26"/>
      <c r="Q37" s="26"/>
      <c r="R37" s="26"/>
      <c r="S37" s="26"/>
      <c r="T37" s="26"/>
      <c r="U37" s="26"/>
      <c r="V37" s="26"/>
      <c r="W37" s="26"/>
      <c r="X37" s="26"/>
      <c r="Y37" s="26"/>
      <c r="Z37" s="26"/>
      <c r="AA37" s="26"/>
      <c r="AB37" s="26"/>
      <c r="AC37" s="26"/>
      <c r="AD37" s="26"/>
    </row>
    <row r="38" ht="15.75" customHeight="1">
      <c r="A38" s="31" t="s">
        <v>55</v>
      </c>
      <c r="B38" s="14"/>
      <c r="C38" s="56"/>
      <c r="D38" s="14"/>
      <c r="E38" s="26"/>
      <c r="F38" s="57" t="str">
        <f>if(C38="","blank","review")</f>
        <v>blank</v>
      </c>
      <c r="G38" s="58">
        <f>if(C38="",I38,H38)</f>
        <v>10</v>
      </c>
      <c r="H38" s="59">
        <v>0.0</v>
      </c>
      <c r="I38" s="57">
        <v>10.0</v>
      </c>
      <c r="J38" s="57"/>
      <c r="K38" s="26"/>
      <c r="L38" s="26"/>
      <c r="M38" s="26"/>
      <c r="N38" s="26"/>
      <c r="O38" s="26"/>
      <c r="P38" s="26"/>
      <c r="Q38" s="26"/>
      <c r="R38" s="26"/>
      <c r="S38" s="26"/>
      <c r="T38" s="26"/>
      <c r="U38" s="26"/>
      <c r="V38" s="26"/>
      <c r="W38" s="26"/>
      <c r="X38" s="26"/>
      <c r="Y38" s="26"/>
      <c r="Z38" s="26"/>
      <c r="AA38" s="26"/>
      <c r="AB38" s="26"/>
      <c r="AC38" s="26"/>
      <c r="AD38" s="26"/>
    </row>
    <row r="39" ht="15.75" customHeight="1">
      <c r="A39" s="31" t="s">
        <v>56</v>
      </c>
      <c r="B39" s="14"/>
      <c r="C39" s="30"/>
      <c r="D39" s="30"/>
      <c r="E39" s="26"/>
      <c r="F39" s="26"/>
      <c r="G39" s="66">
        <f t="shared" ref="G39:G47" si="3">if(C39="Yes",I39,H39)*J39</f>
        <v>0</v>
      </c>
      <c r="H39" s="66">
        <v>0.0</v>
      </c>
      <c r="I39" s="66">
        <v>1.0</v>
      </c>
      <c r="J39" s="66">
        <v>1.0</v>
      </c>
      <c r="K39" s="26"/>
      <c r="L39" s="26"/>
      <c r="M39" s="26"/>
      <c r="N39" s="26"/>
      <c r="O39" s="26"/>
      <c r="P39" s="26"/>
      <c r="Q39" s="26"/>
      <c r="R39" s="26"/>
      <c r="S39" s="26"/>
      <c r="T39" s="26"/>
      <c r="U39" s="26"/>
      <c r="V39" s="26"/>
      <c r="W39" s="26"/>
      <c r="X39" s="26"/>
      <c r="Y39" s="26"/>
      <c r="Z39" s="26"/>
      <c r="AA39" s="26"/>
      <c r="AB39" s="26"/>
      <c r="AC39" s="26"/>
      <c r="AD39" s="26"/>
    </row>
    <row r="40" ht="15.75" customHeight="1">
      <c r="A40" s="33" t="s">
        <v>57</v>
      </c>
      <c r="B40" s="14"/>
      <c r="C40" s="67"/>
      <c r="D40" s="67"/>
      <c r="E40" s="26"/>
      <c r="F40" s="26"/>
      <c r="G40" s="66">
        <f t="shared" si="3"/>
        <v>0</v>
      </c>
      <c r="H40" s="66">
        <v>0.0</v>
      </c>
      <c r="I40" s="66">
        <v>1.0</v>
      </c>
      <c r="J40" s="66">
        <v>1.0</v>
      </c>
      <c r="K40" s="26"/>
      <c r="L40" s="26"/>
      <c r="M40" s="26"/>
      <c r="N40" s="26"/>
      <c r="O40" s="26"/>
      <c r="P40" s="26"/>
      <c r="Q40" s="26"/>
      <c r="R40" s="26"/>
      <c r="S40" s="26"/>
      <c r="T40" s="26"/>
      <c r="U40" s="26"/>
      <c r="V40" s="26"/>
      <c r="W40" s="26"/>
      <c r="X40" s="26"/>
      <c r="Y40" s="26"/>
      <c r="Z40" s="26"/>
      <c r="AA40" s="26"/>
      <c r="AB40" s="26"/>
      <c r="AC40" s="26"/>
      <c r="AD40" s="26"/>
    </row>
    <row r="41" ht="15.75" customHeight="1">
      <c r="A41" s="35"/>
      <c r="B41" s="36" t="s">
        <v>58</v>
      </c>
      <c r="C41" s="30"/>
      <c r="D41" s="30"/>
      <c r="E41" s="26"/>
      <c r="F41" s="26"/>
      <c r="G41" s="66">
        <f t="shared" si="3"/>
        <v>0</v>
      </c>
      <c r="H41" s="66">
        <v>0.0</v>
      </c>
      <c r="I41" s="66">
        <v>1.0</v>
      </c>
      <c r="J41" s="66">
        <v>1.0</v>
      </c>
      <c r="K41" s="26"/>
      <c r="L41" s="26"/>
      <c r="M41" s="26"/>
      <c r="N41" s="26"/>
      <c r="O41" s="26"/>
      <c r="P41" s="26"/>
      <c r="Q41" s="26"/>
      <c r="R41" s="26"/>
      <c r="S41" s="26"/>
      <c r="T41" s="26"/>
      <c r="U41" s="26"/>
      <c r="V41" s="26"/>
      <c r="W41" s="26"/>
      <c r="X41" s="26"/>
      <c r="Y41" s="26"/>
      <c r="Z41" s="26"/>
      <c r="AA41" s="26"/>
      <c r="AB41" s="26"/>
      <c r="AC41" s="26"/>
      <c r="AD41" s="26"/>
    </row>
    <row r="42" ht="15.75" customHeight="1">
      <c r="A42" s="35"/>
      <c r="B42" s="36" t="s">
        <v>59</v>
      </c>
      <c r="C42" s="30"/>
      <c r="D42" s="30"/>
      <c r="E42" s="26"/>
      <c r="F42" s="26"/>
      <c r="G42" s="66">
        <f t="shared" si="3"/>
        <v>0</v>
      </c>
      <c r="H42" s="66">
        <v>0.0</v>
      </c>
      <c r="I42" s="66">
        <v>1.0</v>
      </c>
      <c r="J42" s="66">
        <v>1.0</v>
      </c>
      <c r="K42" s="26"/>
      <c r="L42" s="26"/>
      <c r="M42" s="26"/>
      <c r="N42" s="26"/>
      <c r="O42" s="26"/>
      <c r="P42" s="26"/>
      <c r="Q42" s="26"/>
      <c r="R42" s="26"/>
      <c r="S42" s="26"/>
      <c r="T42" s="26"/>
      <c r="U42" s="26"/>
      <c r="V42" s="26"/>
      <c r="W42" s="26"/>
      <c r="X42" s="26"/>
      <c r="Y42" s="26"/>
      <c r="Z42" s="26"/>
      <c r="AA42" s="26"/>
      <c r="AB42" s="26"/>
      <c r="AC42" s="26"/>
      <c r="AD42" s="26"/>
    </row>
    <row r="43" ht="15.75" customHeight="1">
      <c r="A43" s="35"/>
      <c r="B43" s="36" t="s">
        <v>60</v>
      </c>
      <c r="C43" s="30"/>
      <c r="D43" s="30"/>
      <c r="E43" s="26"/>
      <c r="F43" s="26"/>
      <c r="G43" s="66">
        <f t="shared" si="3"/>
        <v>0</v>
      </c>
      <c r="H43" s="66">
        <v>0.0</v>
      </c>
      <c r="I43" s="66">
        <v>1.0</v>
      </c>
      <c r="J43" s="66">
        <v>1.0</v>
      </c>
      <c r="K43" s="26"/>
      <c r="L43" s="26"/>
      <c r="M43" s="26"/>
      <c r="N43" s="26"/>
      <c r="O43" s="26"/>
      <c r="P43" s="26"/>
      <c r="Q43" s="26"/>
      <c r="R43" s="26"/>
      <c r="S43" s="26"/>
      <c r="T43" s="26"/>
      <c r="U43" s="26"/>
      <c r="V43" s="26"/>
      <c r="W43" s="26"/>
      <c r="X43" s="26"/>
      <c r="Y43" s="26"/>
      <c r="Z43" s="26"/>
      <c r="AA43" s="26"/>
      <c r="AB43" s="26"/>
      <c r="AC43" s="26"/>
      <c r="AD43" s="26"/>
    </row>
    <row r="44" ht="15.75" customHeight="1">
      <c r="A44" s="35"/>
      <c r="B44" s="36" t="s">
        <v>61</v>
      </c>
      <c r="C44" s="30"/>
      <c r="D44" s="30"/>
      <c r="E44" s="26"/>
      <c r="F44" s="26"/>
      <c r="G44" s="66">
        <f t="shared" si="3"/>
        <v>0</v>
      </c>
      <c r="H44" s="66">
        <v>0.0</v>
      </c>
      <c r="I44" s="66">
        <v>1.0</v>
      </c>
      <c r="J44" s="66">
        <v>1.0</v>
      </c>
      <c r="K44" s="26"/>
      <c r="L44" s="26"/>
      <c r="M44" s="26"/>
      <c r="N44" s="26"/>
      <c r="O44" s="26"/>
      <c r="P44" s="26"/>
      <c r="Q44" s="26"/>
      <c r="R44" s="26"/>
      <c r="S44" s="26"/>
      <c r="T44" s="26"/>
      <c r="U44" s="26"/>
      <c r="V44" s="26"/>
      <c r="W44" s="26"/>
      <c r="X44" s="26"/>
      <c r="Y44" s="26"/>
      <c r="Z44" s="26"/>
      <c r="AA44" s="26"/>
      <c r="AB44" s="26"/>
      <c r="AC44" s="26"/>
      <c r="AD44" s="26"/>
    </row>
    <row r="45" ht="15.75" customHeight="1">
      <c r="A45" s="35"/>
      <c r="B45" s="36" t="s">
        <v>62</v>
      </c>
      <c r="C45" s="30"/>
      <c r="D45" s="30"/>
      <c r="E45" s="26"/>
      <c r="F45" s="26"/>
      <c r="G45" s="66">
        <f t="shared" si="3"/>
        <v>0</v>
      </c>
      <c r="H45" s="66">
        <v>0.0</v>
      </c>
      <c r="I45" s="66">
        <v>1.0</v>
      </c>
      <c r="J45" s="66">
        <v>1.0</v>
      </c>
      <c r="K45" s="26"/>
      <c r="L45" s="26"/>
      <c r="M45" s="26"/>
      <c r="N45" s="26"/>
      <c r="O45" s="26"/>
      <c r="P45" s="26"/>
      <c r="Q45" s="26"/>
      <c r="R45" s="26"/>
      <c r="S45" s="26"/>
      <c r="T45" s="26"/>
      <c r="U45" s="26"/>
      <c r="V45" s="26"/>
      <c r="W45" s="26"/>
      <c r="X45" s="26"/>
      <c r="Y45" s="26"/>
      <c r="Z45" s="26"/>
      <c r="AA45" s="26"/>
      <c r="AB45" s="26"/>
      <c r="AC45" s="26"/>
      <c r="AD45" s="26"/>
    </row>
    <row r="46" ht="15.75" customHeight="1">
      <c r="A46" s="35"/>
      <c r="B46" s="36" t="s">
        <v>29</v>
      </c>
      <c r="C46" s="30"/>
      <c r="D46" s="30"/>
      <c r="E46" s="26"/>
      <c r="F46" s="26"/>
      <c r="G46" s="66">
        <f t="shared" si="3"/>
        <v>0</v>
      </c>
      <c r="H46" s="66">
        <v>0.0</v>
      </c>
      <c r="I46" s="66">
        <v>1.0</v>
      </c>
      <c r="J46" s="66">
        <v>1.0</v>
      </c>
      <c r="K46" s="26"/>
      <c r="L46" s="26"/>
      <c r="M46" s="26"/>
      <c r="N46" s="26"/>
      <c r="O46" s="26"/>
      <c r="P46" s="26"/>
      <c r="Q46" s="26"/>
      <c r="R46" s="26"/>
      <c r="S46" s="26"/>
      <c r="T46" s="26"/>
      <c r="U46" s="26"/>
      <c r="V46" s="26"/>
      <c r="W46" s="26"/>
      <c r="X46" s="26"/>
      <c r="Y46" s="26"/>
      <c r="Z46" s="26"/>
      <c r="AA46" s="26"/>
      <c r="AB46" s="26"/>
      <c r="AC46" s="26"/>
      <c r="AD46" s="26"/>
    </row>
    <row r="47" ht="15.75" customHeight="1">
      <c r="A47" s="31" t="s">
        <v>63</v>
      </c>
      <c r="B47" s="14"/>
      <c r="C47" s="30"/>
      <c r="D47" s="30"/>
      <c r="E47" s="26"/>
      <c r="F47" s="26"/>
      <c r="G47" s="66">
        <f t="shared" si="3"/>
        <v>0</v>
      </c>
      <c r="H47" s="66">
        <v>0.0</v>
      </c>
      <c r="I47" s="66">
        <v>1.0</v>
      </c>
      <c r="J47" s="66">
        <v>1.0</v>
      </c>
      <c r="K47" s="26"/>
      <c r="L47" s="26"/>
      <c r="M47" s="26"/>
      <c r="N47" s="26"/>
      <c r="O47" s="26"/>
      <c r="P47" s="26"/>
      <c r="Q47" s="26"/>
      <c r="R47" s="26"/>
      <c r="S47" s="26"/>
      <c r="T47" s="26"/>
      <c r="U47" s="26"/>
      <c r="V47" s="26"/>
      <c r="W47" s="26"/>
      <c r="X47" s="26"/>
      <c r="Y47" s="26"/>
      <c r="Z47" s="26"/>
      <c r="AA47" s="26"/>
      <c r="AB47" s="26"/>
      <c r="AC47" s="26"/>
      <c r="AD47" s="26"/>
    </row>
    <row r="48" ht="15.75" customHeight="1">
      <c r="A48" s="33" t="s">
        <v>64</v>
      </c>
      <c r="B48" s="14"/>
      <c r="C48" s="67"/>
      <c r="D48" s="67"/>
      <c r="E48" s="26"/>
      <c r="F48" s="44"/>
      <c r="G48" s="44"/>
      <c r="H48" s="44"/>
      <c r="I48" s="44"/>
      <c r="J48" s="44"/>
      <c r="K48" s="26"/>
      <c r="L48" s="26"/>
      <c r="M48" s="26"/>
      <c r="N48" s="26"/>
      <c r="O48" s="26"/>
      <c r="P48" s="26"/>
      <c r="Q48" s="26"/>
      <c r="R48" s="26"/>
      <c r="S48" s="26"/>
      <c r="T48" s="26"/>
      <c r="U48" s="26"/>
      <c r="V48" s="26"/>
      <c r="W48" s="26"/>
      <c r="X48" s="26"/>
      <c r="Y48" s="26"/>
      <c r="Z48" s="26"/>
      <c r="AA48" s="26"/>
      <c r="AB48" s="26"/>
      <c r="AC48" s="26"/>
      <c r="AD48" s="26"/>
    </row>
    <row r="49" ht="15.75" customHeight="1">
      <c r="A49" s="35"/>
      <c r="B49" s="29" t="s">
        <v>65</v>
      </c>
      <c r="C49" s="30"/>
      <c r="D49" s="30"/>
      <c r="E49" s="26"/>
      <c r="F49" s="26"/>
      <c r="G49" s="66">
        <f t="shared" ref="G49:G52" si="4">if(C49="Yes",I49,H49)*J49</f>
        <v>0</v>
      </c>
      <c r="H49" s="66">
        <v>0.0</v>
      </c>
      <c r="I49" s="66">
        <v>1.0</v>
      </c>
      <c r="J49" s="66">
        <v>1.0</v>
      </c>
      <c r="K49" s="26"/>
      <c r="L49" s="26"/>
      <c r="M49" s="26"/>
      <c r="N49" s="26"/>
      <c r="O49" s="26"/>
      <c r="P49" s="26"/>
      <c r="Q49" s="26"/>
      <c r="R49" s="26"/>
      <c r="S49" s="26"/>
      <c r="T49" s="26"/>
      <c r="U49" s="26"/>
      <c r="V49" s="26"/>
      <c r="W49" s="26"/>
      <c r="X49" s="26"/>
      <c r="Y49" s="26"/>
      <c r="Z49" s="26"/>
      <c r="AA49" s="26"/>
      <c r="AB49" s="26"/>
      <c r="AC49" s="26"/>
      <c r="AD49" s="26"/>
    </row>
    <row r="50" ht="15.75" customHeight="1">
      <c r="A50" s="35"/>
      <c r="B50" s="29" t="s">
        <v>66</v>
      </c>
      <c r="C50" s="30"/>
      <c r="D50" s="30"/>
      <c r="E50" s="26"/>
      <c r="F50" s="26"/>
      <c r="G50" s="66">
        <f t="shared" si="4"/>
        <v>0</v>
      </c>
      <c r="H50" s="66">
        <v>0.0</v>
      </c>
      <c r="I50" s="66">
        <v>1.0</v>
      </c>
      <c r="J50" s="66">
        <v>1.0</v>
      </c>
      <c r="K50" s="26"/>
      <c r="L50" s="26"/>
      <c r="M50" s="26"/>
      <c r="N50" s="26"/>
      <c r="O50" s="26"/>
      <c r="P50" s="26"/>
      <c r="Q50" s="26"/>
      <c r="R50" s="26"/>
      <c r="S50" s="26"/>
      <c r="T50" s="26"/>
      <c r="U50" s="26"/>
      <c r="V50" s="26"/>
      <c r="W50" s="26"/>
      <c r="X50" s="26"/>
      <c r="Y50" s="26"/>
      <c r="Z50" s="26"/>
      <c r="AA50" s="26"/>
      <c r="AB50" s="26"/>
      <c r="AC50" s="26"/>
      <c r="AD50" s="26"/>
    </row>
    <row r="51" ht="15.75" customHeight="1">
      <c r="A51" s="35"/>
      <c r="B51" s="36" t="s">
        <v>67</v>
      </c>
      <c r="C51" s="30"/>
      <c r="D51" s="30"/>
      <c r="E51" s="26"/>
      <c r="F51" s="26"/>
      <c r="G51" s="66">
        <f t="shared" si="4"/>
        <v>0</v>
      </c>
      <c r="H51" s="66">
        <v>0.0</v>
      </c>
      <c r="I51" s="66">
        <v>1.0</v>
      </c>
      <c r="J51" s="66">
        <v>1.0</v>
      </c>
      <c r="K51" s="26"/>
      <c r="L51" s="26"/>
      <c r="M51" s="26"/>
      <c r="N51" s="26"/>
      <c r="O51" s="26"/>
      <c r="P51" s="26"/>
      <c r="Q51" s="26"/>
      <c r="R51" s="26"/>
      <c r="S51" s="26"/>
      <c r="T51" s="26"/>
      <c r="U51" s="26"/>
      <c r="V51" s="26"/>
      <c r="W51" s="26"/>
      <c r="X51" s="26"/>
      <c r="Y51" s="26"/>
      <c r="Z51" s="26"/>
      <c r="AA51" s="26"/>
      <c r="AB51" s="26"/>
      <c r="AC51" s="26"/>
      <c r="AD51" s="26"/>
    </row>
    <row r="52" ht="15.75" customHeight="1">
      <c r="A52" s="31" t="s">
        <v>68</v>
      </c>
      <c r="B52" s="14"/>
      <c r="C52" s="30"/>
      <c r="D52" s="30"/>
      <c r="E52" s="26"/>
      <c r="F52" s="26"/>
      <c r="G52" s="66">
        <f t="shared" si="4"/>
        <v>0</v>
      </c>
      <c r="H52" s="66">
        <v>0.0</v>
      </c>
      <c r="I52" s="66">
        <v>10.0</v>
      </c>
      <c r="J52" s="66">
        <v>1.0</v>
      </c>
      <c r="K52" s="26"/>
      <c r="L52" s="26"/>
      <c r="M52" s="26"/>
      <c r="N52" s="26"/>
      <c r="O52" s="26"/>
      <c r="P52" s="26"/>
      <c r="Q52" s="26"/>
      <c r="R52" s="26"/>
      <c r="S52" s="26"/>
      <c r="T52" s="26"/>
      <c r="U52" s="26"/>
      <c r="V52" s="26"/>
      <c r="W52" s="26"/>
      <c r="X52" s="26"/>
      <c r="Y52" s="26"/>
      <c r="Z52" s="26"/>
      <c r="AA52" s="26"/>
      <c r="AB52" s="26"/>
      <c r="AC52" s="26"/>
      <c r="AD52" s="26"/>
    </row>
    <row r="53" ht="15.75" customHeight="1">
      <c r="A53" s="37" t="s">
        <v>69</v>
      </c>
      <c r="B53" s="14"/>
      <c r="C53" s="56"/>
      <c r="D53" s="14"/>
      <c r="E53" s="26"/>
      <c r="F53" s="57" t="str">
        <f t="shared" ref="F53:F54" si="5">if(C53="","blank","review")</f>
        <v>blank</v>
      </c>
      <c r="G53" s="58">
        <f t="shared" ref="G53:G54" si="6">if(C53="",I53,H53)</f>
        <v>10</v>
      </c>
      <c r="H53" s="59">
        <v>0.0</v>
      </c>
      <c r="I53" s="57">
        <v>10.0</v>
      </c>
      <c r="J53" s="57">
        <v>1.0</v>
      </c>
      <c r="K53" s="26"/>
      <c r="L53" s="26"/>
      <c r="M53" s="26"/>
      <c r="N53" s="26"/>
      <c r="O53" s="26"/>
      <c r="P53" s="26"/>
      <c r="Q53" s="26"/>
      <c r="R53" s="26"/>
      <c r="S53" s="26"/>
      <c r="T53" s="26"/>
      <c r="U53" s="26"/>
      <c r="V53" s="26"/>
      <c r="W53" s="26"/>
      <c r="X53" s="26"/>
      <c r="Y53" s="26"/>
      <c r="Z53" s="26"/>
      <c r="AA53" s="26"/>
      <c r="AB53" s="26"/>
      <c r="AC53" s="26"/>
      <c r="AD53" s="26"/>
    </row>
    <row r="54" ht="15.75" customHeight="1">
      <c r="A54" s="31" t="s">
        <v>70</v>
      </c>
      <c r="B54" s="14"/>
      <c r="C54" s="56"/>
      <c r="D54" s="14"/>
      <c r="E54" s="26"/>
      <c r="F54" s="57" t="str">
        <f t="shared" si="5"/>
        <v>blank</v>
      </c>
      <c r="G54" s="58">
        <f t="shared" si="6"/>
        <v>10</v>
      </c>
      <c r="H54" s="59">
        <v>0.0</v>
      </c>
      <c r="I54" s="57">
        <v>10.0</v>
      </c>
      <c r="J54" s="57">
        <v>1.0</v>
      </c>
      <c r="K54" s="26"/>
      <c r="L54" s="26"/>
      <c r="M54" s="26"/>
      <c r="N54" s="26"/>
      <c r="O54" s="26"/>
      <c r="P54" s="26"/>
      <c r="Q54" s="26"/>
      <c r="R54" s="26"/>
      <c r="S54" s="26"/>
      <c r="T54" s="26"/>
      <c r="U54" s="26"/>
      <c r="V54" s="26"/>
      <c r="W54" s="26"/>
      <c r="X54" s="26"/>
      <c r="Y54" s="26"/>
      <c r="Z54" s="26"/>
      <c r="AA54" s="26"/>
      <c r="AB54" s="26"/>
      <c r="AC54" s="26"/>
      <c r="AD54" s="26"/>
    </row>
    <row r="55" ht="15.75" customHeight="1">
      <c r="A55" s="46" t="s">
        <v>250</v>
      </c>
      <c r="B55" s="19"/>
      <c r="C55" s="19"/>
      <c r="D55" s="14"/>
      <c r="E55" s="44"/>
      <c r="F55" s="44"/>
      <c r="G55" s="44"/>
      <c r="H55" s="44"/>
      <c r="I55" s="44"/>
      <c r="J55" s="44"/>
      <c r="K55" s="26"/>
      <c r="L55" s="26"/>
      <c r="M55" s="26"/>
      <c r="N55" s="26"/>
      <c r="O55" s="26"/>
      <c r="P55" s="26"/>
      <c r="Q55" s="26"/>
      <c r="R55" s="26"/>
      <c r="S55" s="26"/>
      <c r="T55" s="26"/>
      <c r="U55" s="26"/>
      <c r="V55" s="26"/>
      <c r="W55" s="26"/>
      <c r="X55" s="26"/>
      <c r="Y55" s="26"/>
      <c r="Z55" s="26"/>
      <c r="AA55" s="26"/>
      <c r="AB55" s="26"/>
      <c r="AC55" s="26"/>
      <c r="AD55" s="26"/>
    </row>
    <row r="56" ht="15.75" customHeight="1">
      <c r="A56" s="40" t="s">
        <v>187</v>
      </c>
      <c r="B56" s="19"/>
      <c r="C56" s="19"/>
      <c r="D56" s="14"/>
      <c r="E56" s="44"/>
      <c r="F56" s="44"/>
      <c r="G56" s="44"/>
      <c r="H56" s="44"/>
      <c r="I56" s="44"/>
      <c r="J56" s="44"/>
      <c r="K56" s="26"/>
      <c r="L56" s="26"/>
      <c r="M56" s="26"/>
      <c r="N56" s="26"/>
      <c r="O56" s="26"/>
      <c r="P56" s="26"/>
      <c r="Q56" s="26"/>
      <c r="R56" s="26"/>
      <c r="S56" s="26"/>
      <c r="T56" s="26"/>
      <c r="U56" s="26"/>
      <c r="V56" s="26"/>
      <c r="W56" s="26"/>
      <c r="X56" s="26"/>
      <c r="Y56" s="26"/>
      <c r="Z56" s="26"/>
      <c r="AA56" s="26"/>
      <c r="AB56" s="26"/>
      <c r="AC56" s="26"/>
      <c r="AD56" s="26"/>
    </row>
    <row r="57" ht="15.75" customHeight="1">
      <c r="A57" s="31" t="s">
        <v>188</v>
      </c>
      <c r="B57" s="14"/>
      <c r="C57" s="56"/>
      <c r="D57" s="14"/>
      <c r="E57" s="26"/>
      <c r="F57" s="57" t="str">
        <f>if(C57="","blank","review")</f>
        <v>blank</v>
      </c>
      <c r="G57" s="58">
        <f>if(C57="",I57,H57)</f>
        <v>10</v>
      </c>
      <c r="H57" s="59">
        <v>0.0</v>
      </c>
      <c r="I57" s="57">
        <v>10.0</v>
      </c>
      <c r="J57" s="57">
        <v>1.0</v>
      </c>
      <c r="K57" s="26"/>
      <c r="L57" s="26"/>
      <c r="M57" s="26"/>
      <c r="N57" s="26"/>
      <c r="O57" s="26"/>
      <c r="P57" s="26"/>
      <c r="Q57" s="26"/>
      <c r="R57" s="26"/>
      <c r="S57" s="26"/>
      <c r="T57" s="26"/>
      <c r="U57" s="26"/>
      <c r="V57" s="26"/>
      <c r="W57" s="26"/>
      <c r="X57" s="26"/>
      <c r="Y57" s="26"/>
      <c r="Z57" s="26"/>
      <c r="AA57" s="26"/>
      <c r="AB57" s="26"/>
      <c r="AC57" s="26"/>
      <c r="AD57" s="26"/>
    </row>
    <row r="58" ht="15.75" customHeight="1">
      <c r="A58" s="31" t="s">
        <v>189</v>
      </c>
      <c r="B58" s="14"/>
      <c r="C58" s="56"/>
      <c r="D58" s="14"/>
      <c r="E58" s="26"/>
      <c r="F58" s="44"/>
      <c r="G58" s="45"/>
      <c r="H58" s="47"/>
      <c r="I58" s="44"/>
      <c r="J58" s="44"/>
      <c r="K58" s="26"/>
      <c r="L58" s="26"/>
      <c r="M58" s="26"/>
      <c r="N58" s="26"/>
      <c r="O58" s="26"/>
      <c r="P58" s="26"/>
      <c r="Q58" s="26"/>
      <c r="R58" s="26"/>
      <c r="S58" s="26"/>
      <c r="T58" s="26"/>
      <c r="U58" s="26"/>
      <c r="V58" s="26"/>
      <c r="W58" s="26"/>
      <c r="X58" s="26"/>
      <c r="Y58" s="26"/>
      <c r="Z58" s="26"/>
      <c r="AA58" s="26"/>
      <c r="AB58" s="26"/>
      <c r="AC58" s="26"/>
      <c r="AD58" s="26"/>
    </row>
    <row r="59" ht="15.75" customHeight="1">
      <c r="A59" s="33" t="s">
        <v>190</v>
      </c>
      <c r="B59" s="14"/>
      <c r="C59" s="67"/>
      <c r="D59" s="67"/>
      <c r="E59" s="26"/>
      <c r="F59" s="26"/>
      <c r="G59" s="66">
        <f t="shared" ref="G59:G70" si="7">if(C59="Yes",I59,H59)*J59</f>
        <v>0</v>
      </c>
      <c r="H59" s="66">
        <v>0.0</v>
      </c>
      <c r="I59" s="66">
        <v>1.0</v>
      </c>
      <c r="J59" s="66">
        <v>1.0</v>
      </c>
      <c r="K59" s="26"/>
      <c r="L59" s="26"/>
      <c r="M59" s="26"/>
      <c r="N59" s="26"/>
      <c r="O59" s="26"/>
      <c r="P59" s="26"/>
      <c r="Q59" s="26"/>
      <c r="R59" s="26"/>
      <c r="S59" s="26"/>
      <c r="T59" s="26"/>
      <c r="U59" s="26"/>
      <c r="V59" s="26"/>
      <c r="W59" s="26"/>
      <c r="X59" s="26"/>
      <c r="Y59" s="26"/>
      <c r="Z59" s="26"/>
      <c r="AA59" s="26"/>
      <c r="AB59" s="26"/>
      <c r="AC59" s="26"/>
      <c r="AD59" s="26"/>
    </row>
    <row r="60" ht="15.75" customHeight="1">
      <c r="A60" s="35"/>
      <c r="B60" s="36" t="s">
        <v>191</v>
      </c>
      <c r="C60" s="30"/>
      <c r="D60" s="30"/>
      <c r="E60" s="26"/>
      <c r="F60" s="26"/>
      <c r="G60" s="66">
        <f t="shared" si="7"/>
        <v>0</v>
      </c>
      <c r="H60" s="66">
        <v>0.0</v>
      </c>
      <c r="I60" s="66">
        <v>1.0</v>
      </c>
      <c r="J60" s="66">
        <v>1.0</v>
      </c>
      <c r="K60" s="26"/>
      <c r="L60" s="26"/>
      <c r="M60" s="26"/>
      <c r="N60" s="26"/>
      <c r="O60" s="26"/>
      <c r="P60" s="26"/>
      <c r="Q60" s="26"/>
      <c r="R60" s="26"/>
      <c r="S60" s="26"/>
      <c r="T60" s="26"/>
      <c r="U60" s="26"/>
      <c r="V60" s="26"/>
      <c r="W60" s="26"/>
      <c r="X60" s="26"/>
      <c r="Y60" s="26"/>
      <c r="Z60" s="26"/>
      <c r="AA60" s="26"/>
      <c r="AB60" s="26"/>
      <c r="AC60" s="26"/>
      <c r="AD60" s="26"/>
    </row>
    <row r="61" ht="15.75" customHeight="1">
      <c r="A61" s="35"/>
      <c r="B61" s="36" t="s">
        <v>192</v>
      </c>
      <c r="C61" s="30"/>
      <c r="D61" s="30"/>
      <c r="E61" s="26"/>
      <c r="F61" s="26"/>
      <c r="G61" s="66">
        <f t="shared" si="7"/>
        <v>0</v>
      </c>
      <c r="H61" s="66">
        <v>0.0</v>
      </c>
      <c r="I61" s="66">
        <v>1.0</v>
      </c>
      <c r="J61" s="66">
        <v>1.0</v>
      </c>
      <c r="K61" s="26"/>
      <c r="L61" s="26"/>
      <c r="M61" s="26"/>
      <c r="N61" s="26"/>
      <c r="O61" s="26"/>
      <c r="P61" s="26"/>
      <c r="Q61" s="26"/>
      <c r="R61" s="26"/>
      <c r="S61" s="26"/>
      <c r="T61" s="26"/>
      <c r="U61" s="26"/>
      <c r="V61" s="26"/>
      <c r="W61" s="26"/>
      <c r="X61" s="26"/>
      <c r="Y61" s="26"/>
      <c r="Z61" s="26"/>
      <c r="AA61" s="26"/>
      <c r="AB61" s="26"/>
      <c r="AC61" s="26"/>
      <c r="AD61" s="26"/>
    </row>
    <row r="62" ht="15.75" customHeight="1">
      <c r="A62" s="35"/>
      <c r="B62" s="36" t="s">
        <v>193</v>
      </c>
      <c r="C62" s="30"/>
      <c r="D62" s="30"/>
      <c r="E62" s="26"/>
      <c r="F62" s="26"/>
      <c r="G62" s="66">
        <f t="shared" si="7"/>
        <v>0</v>
      </c>
      <c r="H62" s="66">
        <v>0.0</v>
      </c>
      <c r="I62" s="66">
        <v>1.0</v>
      </c>
      <c r="J62" s="66">
        <v>1.0</v>
      </c>
      <c r="K62" s="26"/>
      <c r="L62" s="26"/>
      <c r="M62" s="26"/>
      <c r="N62" s="26"/>
      <c r="O62" s="26"/>
      <c r="P62" s="26"/>
      <c r="Q62" s="26"/>
      <c r="R62" s="26"/>
      <c r="S62" s="26"/>
      <c r="T62" s="26"/>
      <c r="U62" s="26"/>
      <c r="V62" s="26"/>
      <c r="W62" s="26"/>
      <c r="X62" s="26"/>
      <c r="Y62" s="26"/>
      <c r="Z62" s="26"/>
      <c r="AA62" s="26"/>
      <c r="AB62" s="26"/>
      <c r="AC62" s="26"/>
      <c r="AD62" s="26"/>
    </row>
    <row r="63" ht="15.75" customHeight="1">
      <c r="A63" s="35"/>
      <c r="B63" s="36" t="s">
        <v>194</v>
      </c>
      <c r="C63" s="30"/>
      <c r="D63" s="30"/>
      <c r="E63" s="26"/>
      <c r="F63" s="26"/>
      <c r="G63" s="66">
        <f t="shared" si="7"/>
        <v>0</v>
      </c>
      <c r="H63" s="66">
        <v>0.0</v>
      </c>
      <c r="I63" s="66">
        <v>1.0</v>
      </c>
      <c r="J63" s="66">
        <v>1.0</v>
      </c>
      <c r="K63" s="26"/>
      <c r="L63" s="26"/>
      <c r="M63" s="26"/>
      <c r="N63" s="26"/>
      <c r="O63" s="26"/>
      <c r="P63" s="26"/>
      <c r="Q63" s="26"/>
      <c r="R63" s="26"/>
      <c r="S63" s="26"/>
      <c r="T63" s="26"/>
      <c r="U63" s="26"/>
      <c r="V63" s="26"/>
      <c r="W63" s="26"/>
      <c r="X63" s="26"/>
      <c r="Y63" s="26"/>
      <c r="Z63" s="26"/>
      <c r="AA63" s="26"/>
      <c r="AB63" s="26"/>
      <c r="AC63" s="26"/>
      <c r="AD63" s="26"/>
    </row>
    <row r="64" ht="15.75" customHeight="1">
      <c r="A64" s="35"/>
      <c r="B64" s="29" t="s">
        <v>195</v>
      </c>
      <c r="C64" s="30"/>
      <c r="D64" s="30"/>
      <c r="E64" s="26"/>
      <c r="F64" s="26"/>
      <c r="G64" s="66">
        <f t="shared" si="7"/>
        <v>0</v>
      </c>
      <c r="H64" s="66">
        <v>0.0</v>
      </c>
      <c r="I64" s="66">
        <v>1.0</v>
      </c>
      <c r="J64" s="66">
        <v>1.0</v>
      </c>
      <c r="K64" s="26"/>
      <c r="L64" s="26"/>
      <c r="M64" s="26"/>
      <c r="N64" s="26"/>
      <c r="O64" s="26"/>
      <c r="P64" s="26"/>
      <c r="Q64" s="26"/>
      <c r="R64" s="26"/>
      <c r="S64" s="26"/>
      <c r="T64" s="26"/>
      <c r="U64" s="26"/>
      <c r="V64" s="26"/>
      <c r="W64" s="26"/>
      <c r="X64" s="26"/>
      <c r="Y64" s="26"/>
      <c r="Z64" s="26"/>
      <c r="AA64" s="26"/>
      <c r="AB64" s="26"/>
      <c r="AC64" s="26"/>
      <c r="AD64" s="26"/>
    </row>
    <row r="65" ht="15.75" customHeight="1">
      <c r="A65" s="35"/>
      <c r="B65" s="36" t="s">
        <v>196</v>
      </c>
      <c r="C65" s="30"/>
      <c r="D65" s="30"/>
      <c r="E65" s="26"/>
      <c r="F65" s="26"/>
      <c r="G65" s="66">
        <f t="shared" si="7"/>
        <v>0</v>
      </c>
      <c r="H65" s="66">
        <v>0.0</v>
      </c>
      <c r="I65" s="66">
        <v>1.0</v>
      </c>
      <c r="J65" s="66">
        <v>1.0</v>
      </c>
      <c r="K65" s="26"/>
      <c r="L65" s="26"/>
      <c r="M65" s="26"/>
      <c r="N65" s="26"/>
      <c r="O65" s="26"/>
      <c r="P65" s="26"/>
      <c r="Q65" s="26"/>
      <c r="R65" s="26"/>
      <c r="S65" s="26"/>
      <c r="T65" s="26"/>
      <c r="U65" s="26"/>
      <c r="V65" s="26"/>
      <c r="W65" s="26"/>
      <c r="X65" s="26"/>
      <c r="Y65" s="26"/>
      <c r="Z65" s="26"/>
      <c r="AA65" s="26"/>
      <c r="AB65" s="26"/>
      <c r="AC65" s="26"/>
      <c r="AD65" s="26"/>
    </row>
    <row r="66" ht="15.75" customHeight="1">
      <c r="A66" s="35"/>
      <c r="B66" s="36" t="s">
        <v>197</v>
      </c>
      <c r="C66" s="30"/>
      <c r="D66" s="30"/>
      <c r="E66" s="26"/>
      <c r="F66" s="26"/>
      <c r="G66" s="66">
        <f t="shared" si="7"/>
        <v>0</v>
      </c>
      <c r="H66" s="66">
        <v>0.0</v>
      </c>
      <c r="I66" s="66">
        <v>1.0</v>
      </c>
      <c r="J66" s="66">
        <v>1.0</v>
      </c>
      <c r="K66" s="26"/>
      <c r="L66" s="26"/>
      <c r="M66" s="26"/>
      <c r="N66" s="26"/>
      <c r="O66" s="26"/>
      <c r="P66" s="26"/>
      <c r="Q66" s="26"/>
      <c r="R66" s="26"/>
      <c r="S66" s="26"/>
      <c r="T66" s="26"/>
      <c r="U66" s="26"/>
      <c r="V66" s="26"/>
      <c r="W66" s="26"/>
      <c r="X66" s="26"/>
      <c r="Y66" s="26"/>
      <c r="Z66" s="26"/>
      <c r="AA66" s="26"/>
      <c r="AB66" s="26"/>
      <c r="AC66" s="26"/>
      <c r="AD66" s="26"/>
    </row>
    <row r="67" ht="15.75" customHeight="1">
      <c r="A67" s="35"/>
      <c r="B67" s="36" t="s">
        <v>198</v>
      </c>
      <c r="C67" s="30"/>
      <c r="D67" s="30"/>
      <c r="E67" s="26"/>
      <c r="F67" s="26"/>
      <c r="G67" s="66">
        <f t="shared" si="7"/>
        <v>0</v>
      </c>
      <c r="H67" s="66">
        <v>0.0</v>
      </c>
      <c r="I67" s="66">
        <v>1.0</v>
      </c>
      <c r="J67" s="66">
        <v>1.0</v>
      </c>
      <c r="K67" s="26"/>
      <c r="L67" s="26"/>
      <c r="M67" s="26"/>
      <c r="N67" s="26"/>
      <c r="O67" s="26"/>
      <c r="P67" s="26"/>
      <c r="Q67" s="26"/>
      <c r="R67" s="26"/>
      <c r="S67" s="26"/>
      <c r="T67" s="26"/>
      <c r="U67" s="26"/>
      <c r="V67" s="26"/>
      <c r="W67" s="26"/>
      <c r="X67" s="26"/>
      <c r="Y67" s="26"/>
      <c r="Z67" s="26"/>
      <c r="AA67" s="26"/>
      <c r="AB67" s="26"/>
      <c r="AC67" s="26"/>
      <c r="AD67" s="26"/>
    </row>
    <row r="68" ht="15.75" customHeight="1">
      <c r="A68" s="35"/>
      <c r="B68" s="36" t="s">
        <v>199</v>
      </c>
      <c r="C68" s="30"/>
      <c r="D68" s="30"/>
      <c r="E68" s="26"/>
      <c r="F68" s="26"/>
      <c r="G68" s="66">
        <f t="shared" si="7"/>
        <v>0</v>
      </c>
      <c r="H68" s="66">
        <v>0.0</v>
      </c>
      <c r="I68" s="66">
        <v>1.0</v>
      </c>
      <c r="J68" s="66">
        <v>1.0</v>
      </c>
      <c r="K68" s="26"/>
      <c r="L68" s="26"/>
      <c r="M68" s="26"/>
      <c r="N68" s="26"/>
      <c r="O68" s="26"/>
      <c r="P68" s="26"/>
      <c r="Q68" s="26"/>
      <c r="R68" s="26"/>
      <c r="S68" s="26"/>
      <c r="T68" s="26"/>
      <c r="U68" s="26"/>
      <c r="V68" s="26"/>
      <c r="W68" s="26"/>
      <c r="X68" s="26"/>
      <c r="Y68" s="26"/>
      <c r="Z68" s="26"/>
      <c r="AA68" s="26"/>
      <c r="AB68" s="26"/>
      <c r="AC68" s="26"/>
      <c r="AD68" s="26"/>
    </row>
    <row r="69" ht="15.75" customHeight="1">
      <c r="A69" s="35"/>
      <c r="B69" s="36" t="s">
        <v>29</v>
      </c>
      <c r="C69" s="30"/>
      <c r="D69" s="30"/>
      <c r="E69" s="26"/>
      <c r="F69" s="26"/>
      <c r="G69" s="66">
        <f t="shared" si="7"/>
        <v>0</v>
      </c>
      <c r="H69" s="66">
        <v>0.0</v>
      </c>
      <c r="I69" s="66">
        <v>1.0</v>
      </c>
      <c r="J69" s="66">
        <v>1.0</v>
      </c>
      <c r="K69" s="26"/>
      <c r="L69" s="26"/>
      <c r="M69" s="26"/>
      <c r="N69" s="26"/>
      <c r="O69" s="26"/>
      <c r="P69" s="26"/>
      <c r="Q69" s="26"/>
      <c r="R69" s="26"/>
      <c r="S69" s="26"/>
      <c r="T69" s="26"/>
      <c r="U69" s="26"/>
      <c r="V69" s="26"/>
      <c r="W69" s="26"/>
      <c r="X69" s="26"/>
      <c r="Y69" s="26"/>
      <c r="Z69" s="26"/>
      <c r="AA69" s="26"/>
      <c r="AB69" s="26"/>
      <c r="AC69" s="26"/>
      <c r="AD69" s="26"/>
    </row>
    <row r="70" ht="15.75" customHeight="1">
      <c r="A70" s="31" t="s">
        <v>200</v>
      </c>
      <c r="B70" s="14"/>
      <c r="C70" s="30"/>
      <c r="D70" s="30"/>
      <c r="E70" s="26"/>
      <c r="F70" s="26"/>
      <c r="G70" s="66">
        <f t="shared" si="7"/>
        <v>0</v>
      </c>
      <c r="H70" s="66">
        <v>0.0</v>
      </c>
      <c r="I70" s="66">
        <v>1.0</v>
      </c>
      <c r="J70" s="66">
        <v>1.0</v>
      </c>
      <c r="K70" s="26"/>
      <c r="L70" s="26"/>
      <c r="M70" s="26"/>
      <c r="N70" s="26"/>
      <c r="O70" s="26"/>
      <c r="P70" s="26"/>
      <c r="Q70" s="26"/>
      <c r="R70" s="26"/>
      <c r="S70" s="26"/>
      <c r="T70" s="26"/>
      <c r="U70" s="26"/>
      <c r="V70" s="26"/>
      <c r="W70" s="26"/>
      <c r="X70" s="26"/>
      <c r="Y70" s="26"/>
      <c r="Z70" s="26"/>
      <c r="AA70" s="26"/>
      <c r="AB70" s="26"/>
      <c r="AC70" s="26"/>
      <c r="AD70" s="26"/>
    </row>
    <row r="71" ht="15.75" customHeight="1">
      <c r="A71" s="31" t="s">
        <v>201</v>
      </c>
      <c r="B71" s="14"/>
      <c r="C71" s="56"/>
      <c r="D71" s="14"/>
      <c r="E71" s="26"/>
      <c r="F71" s="57" t="str">
        <f>if(C71="","blank","review")</f>
        <v>blank</v>
      </c>
      <c r="G71" s="58">
        <f>if(C71="",I71,H71)</f>
        <v>10</v>
      </c>
      <c r="H71" s="59">
        <v>0.0</v>
      </c>
      <c r="I71" s="57">
        <v>10.0</v>
      </c>
      <c r="J71" s="57">
        <v>1.0</v>
      </c>
      <c r="K71" s="26"/>
      <c r="L71" s="26"/>
      <c r="M71" s="26"/>
      <c r="N71" s="26"/>
      <c r="O71" s="26"/>
      <c r="P71" s="26"/>
      <c r="Q71" s="26"/>
      <c r="R71" s="26"/>
      <c r="S71" s="26"/>
      <c r="T71" s="26"/>
      <c r="U71" s="26"/>
      <c r="V71" s="26"/>
      <c r="W71" s="26"/>
      <c r="X71" s="26"/>
      <c r="Y71" s="26"/>
      <c r="Z71" s="26"/>
      <c r="AA71" s="26"/>
      <c r="AB71" s="26"/>
      <c r="AC71" s="26"/>
      <c r="AD71" s="26"/>
    </row>
    <row r="72" ht="15.75" customHeight="1">
      <c r="A72" s="40" t="s">
        <v>202</v>
      </c>
      <c r="B72" s="19"/>
      <c r="C72" s="19"/>
      <c r="D72" s="14"/>
      <c r="E72" s="44"/>
      <c r="F72" s="44"/>
      <c r="G72" s="44"/>
      <c r="H72" s="44"/>
      <c r="I72" s="44"/>
      <c r="J72" s="44"/>
      <c r="K72" s="26"/>
      <c r="L72" s="26"/>
      <c r="M72" s="26"/>
      <c r="N72" s="26"/>
      <c r="O72" s="26"/>
      <c r="P72" s="26"/>
      <c r="Q72" s="26"/>
      <c r="R72" s="26"/>
      <c r="S72" s="26"/>
      <c r="T72" s="26"/>
      <c r="U72" s="26"/>
      <c r="V72" s="26"/>
      <c r="W72" s="26"/>
      <c r="X72" s="26"/>
      <c r="Y72" s="26"/>
      <c r="Z72" s="26"/>
      <c r="AA72" s="26"/>
      <c r="AB72" s="26"/>
      <c r="AC72" s="26"/>
      <c r="AD72" s="26"/>
    </row>
    <row r="73" ht="15.75" customHeight="1">
      <c r="A73" s="31" t="s">
        <v>203</v>
      </c>
      <c r="B73" s="14"/>
      <c r="C73" s="30"/>
      <c r="D73" s="30"/>
      <c r="E73" s="26"/>
      <c r="F73" s="26"/>
      <c r="G73" s="68">
        <f t="shared" ref="G73:G74" si="8">if(C73="No",I73,H73)*J73</f>
        <v>0</v>
      </c>
      <c r="H73" s="68">
        <v>0.0</v>
      </c>
      <c r="I73" s="68">
        <v>10.0</v>
      </c>
      <c r="J73" s="68">
        <v>1.0</v>
      </c>
      <c r="K73" s="26"/>
      <c r="L73" s="26"/>
      <c r="M73" s="26"/>
      <c r="N73" s="26"/>
      <c r="O73" s="26"/>
      <c r="P73" s="26"/>
      <c r="Q73" s="26"/>
      <c r="R73" s="26"/>
      <c r="S73" s="26"/>
      <c r="T73" s="26"/>
      <c r="U73" s="26"/>
      <c r="V73" s="26"/>
      <c r="W73" s="26"/>
      <c r="X73" s="26"/>
      <c r="Y73" s="26"/>
      <c r="Z73" s="26"/>
      <c r="AA73" s="26"/>
      <c r="AB73" s="26"/>
      <c r="AC73" s="26"/>
      <c r="AD73" s="26"/>
    </row>
    <row r="74" ht="15.75" customHeight="1">
      <c r="A74" s="31" t="s">
        <v>204</v>
      </c>
      <c r="B74" s="14"/>
      <c r="C74" s="30"/>
      <c r="D74" s="30"/>
      <c r="E74" s="26"/>
      <c r="F74" s="26"/>
      <c r="G74" s="68">
        <f t="shared" si="8"/>
        <v>0</v>
      </c>
      <c r="H74" s="68">
        <v>0.0</v>
      </c>
      <c r="I74" s="68">
        <v>10.0</v>
      </c>
      <c r="J74" s="68">
        <v>1.0</v>
      </c>
      <c r="K74" s="26"/>
      <c r="L74" s="26"/>
      <c r="M74" s="26"/>
      <c r="N74" s="26"/>
      <c r="O74" s="26"/>
      <c r="P74" s="26"/>
      <c r="Q74" s="26"/>
      <c r="R74" s="26"/>
      <c r="S74" s="26"/>
      <c r="T74" s="26"/>
      <c r="U74" s="26"/>
      <c r="V74" s="26"/>
      <c r="W74" s="26"/>
      <c r="X74" s="26"/>
      <c r="Y74" s="26"/>
      <c r="Z74" s="26"/>
      <c r="AA74" s="26"/>
      <c r="AB74" s="26"/>
      <c r="AC74" s="26"/>
      <c r="AD74" s="26"/>
    </row>
    <row r="75" ht="15.75" customHeight="1">
      <c r="A75" s="31" t="s">
        <v>205</v>
      </c>
      <c r="B75" s="14"/>
      <c r="C75" s="56"/>
      <c r="D75" s="14"/>
      <c r="E75" s="26"/>
      <c r="F75" s="57" t="str">
        <f t="shared" ref="F75:F76" si="9">if(C75="","blank","review")</f>
        <v>blank</v>
      </c>
      <c r="G75" s="58">
        <f t="shared" ref="G75:G76" si="10">if(C75="",I75,H75)</f>
        <v>10</v>
      </c>
      <c r="H75" s="59">
        <v>0.0</v>
      </c>
      <c r="I75" s="57">
        <v>10.0</v>
      </c>
      <c r="J75" s="57"/>
      <c r="K75" s="26"/>
      <c r="L75" s="26"/>
      <c r="M75" s="26"/>
      <c r="N75" s="26"/>
      <c r="O75" s="26"/>
      <c r="P75" s="26"/>
      <c r="Q75" s="26"/>
      <c r="R75" s="26"/>
      <c r="S75" s="26"/>
      <c r="T75" s="26"/>
      <c r="U75" s="26"/>
      <c r="V75" s="26"/>
      <c r="W75" s="26"/>
      <c r="X75" s="26"/>
      <c r="Y75" s="26"/>
      <c r="Z75" s="26"/>
      <c r="AA75" s="26"/>
      <c r="AB75" s="26"/>
      <c r="AC75" s="26"/>
      <c r="AD75" s="26"/>
    </row>
    <row r="76" ht="15.75" customHeight="1">
      <c r="A76" s="31" t="s">
        <v>206</v>
      </c>
      <c r="B76" s="14"/>
      <c r="C76" s="56"/>
      <c r="D76" s="14"/>
      <c r="E76" s="26"/>
      <c r="F76" s="57" t="str">
        <f t="shared" si="9"/>
        <v>blank</v>
      </c>
      <c r="G76" s="58">
        <f t="shared" si="10"/>
        <v>10</v>
      </c>
      <c r="H76" s="59">
        <v>0.0</v>
      </c>
      <c r="I76" s="57">
        <v>10.0</v>
      </c>
      <c r="J76" s="57"/>
      <c r="K76" s="26"/>
      <c r="L76" s="26"/>
      <c r="M76" s="26"/>
      <c r="N76" s="26"/>
      <c r="O76" s="26"/>
      <c r="P76" s="26"/>
      <c r="Q76" s="26"/>
      <c r="R76" s="26"/>
      <c r="S76" s="26"/>
      <c r="T76" s="26"/>
      <c r="U76" s="26"/>
      <c r="V76" s="26"/>
      <c r="W76" s="26"/>
      <c r="X76" s="26"/>
      <c r="Y76" s="26"/>
      <c r="Z76" s="26"/>
      <c r="AA76" s="26"/>
      <c r="AB76" s="26"/>
      <c r="AC76" s="26"/>
      <c r="AD76" s="26"/>
    </row>
    <row r="77" ht="15.75" customHeight="1">
      <c r="A77" s="31" t="s">
        <v>207</v>
      </c>
      <c r="B77" s="14"/>
      <c r="C77" s="30"/>
      <c r="D77" s="30"/>
      <c r="E77" s="26"/>
      <c r="F77" s="26"/>
      <c r="G77" s="66">
        <f>if(C77="Yes",I77,H77)*J77</f>
        <v>0</v>
      </c>
      <c r="H77" s="66">
        <v>0.0</v>
      </c>
      <c r="I77" s="66">
        <v>10.0</v>
      </c>
      <c r="J77" s="66">
        <v>1.0</v>
      </c>
      <c r="K77" s="26"/>
      <c r="L77" s="26"/>
      <c r="M77" s="26"/>
      <c r="N77" s="26"/>
      <c r="O77" s="26"/>
      <c r="P77" s="26"/>
      <c r="Q77" s="26"/>
      <c r="R77" s="26"/>
      <c r="S77" s="26"/>
      <c r="T77" s="26"/>
      <c r="U77" s="26"/>
      <c r="V77" s="26"/>
      <c r="W77" s="26"/>
      <c r="X77" s="26"/>
      <c r="Y77" s="26"/>
      <c r="Z77" s="26"/>
      <c r="AA77" s="26"/>
      <c r="AB77" s="26"/>
      <c r="AC77" s="26"/>
      <c r="AD77" s="26"/>
    </row>
    <row r="78" ht="15.75" customHeight="1">
      <c r="A78" s="31" t="s">
        <v>208</v>
      </c>
      <c r="B78" s="14"/>
      <c r="C78" s="56"/>
      <c r="D78" s="14"/>
      <c r="E78" s="26"/>
      <c r="F78" s="57" t="str">
        <f>if(C78="","blank","review")</f>
        <v>blank</v>
      </c>
      <c r="G78" s="58">
        <f>if(C78="",I78,H78)</f>
        <v>0</v>
      </c>
      <c r="H78" s="59">
        <v>0.0</v>
      </c>
      <c r="I78" s="57">
        <v>0.0</v>
      </c>
      <c r="J78" s="57"/>
      <c r="K78" s="26"/>
      <c r="L78" s="26"/>
      <c r="M78" s="26"/>
      <c r="N78" s="26"/>
      <c r="O78" s="26"/>
      <c r="P78" s="26"/>
      <c r="Q78" s="26"/>
      <c r="R78" s="26"/>
      <c r="S78" s="26"/>
      <c r="T78" s="26"/>
      <c r="U78" s="26"/>
      <c r="V78" s="26"/>
      <c r="W78" s="26"/>
      <c r="X78" s="26"/>
      <c r="Y78" s="26"/>
      <c r="Z78" s="26"/>
      <c r="AA78" s="26"/>
      <c r="AB78" s="26"/>
      <c r="AC78" s="26"/>
      <c r="AD78" s="26"/>
    </row>
    <row r="79" ht="15.75" customHeight="1">
      <c r="A79" s="31" t="s">
        <v>209</v>
      </c>
      <c r="B79" s="14"/>
      <c r="C79" s="30"/>
      <c r="D79" s="30"/>
      <c r="E79" s="26"/>
      <c r="F79" s="26"/>
      <c r="G79" s="66">
        <f t="shared" ref="G79:G80" si="11">if(C79="Yes",I79,H79)*J79</f>
        <v>0</v>
      </c>
      <c r="H79" s="66">
        <v>0.0</v>
      </c>
      <c r="I79" s="66">
        <v>10.0</v>
      </c>
      <c r="J79" s="66">
        <v>5.0</v>
      </c>
      <c r="K79" s="26"/>
      <c r="L79" s="26"/>
      <c r="M79" s="26"/>
      <c r="N79" s="26"/>
      <c r="O79" s="26"/>
      <c r="P79" s="26"/>
      <c r="Q79" s="26"/>
      <c r="R79" s="26"/>
      <c r="S79" s="26"/>
      <c r="T79" s="26"/>
      <c r="U79" s="26"/>
      <c r="V79" s="26"/>
      <c r="W79" s="26"/>
      <c r="X79" s="26"/>
      <c r="Y79" s="26"/>
      <c r="Z79" s="26"/>
      <c r="AA79" s="26"/>
      <c r="AB79" s="26"/>
      <c r="AC79" s="26"/>
      <c r="AD79" s="26"/>
    </row>
    <row r="80" ht="15.75" customHeight="1">
      <c r="A80" s="31" t="s">
        <v>210</v>
      </c>
      <c r="B80" s="14"/>
      <c r="C80" s="30"/>
      <c r="D80" s="30"/>
      <c r="E80" s="26"/>
      <c r="F80" s="26"/>
      <c r="G80" s="66">
        <f t="shared" si="11"/>
        <v>0</v>
      </c>
      <c r="H80" s="66">
        <v>0.0</v>
      </c>
      <c r="I80" s="66">
        <v>10.0</v>
      </c>
      <c r="J80" s="66">
        <v>5.0</v>
      </c>
      <c r="K80" s="26"/>
      <c r="L80" s="26"/>
      <c r="M80" s="26"/>
      <c r="N80" s="26"/>
      <c r="O80" s="26"/>
      <c r="P80" s="26"/>
      <c r="Q80" s="26"/>
      <c r="R80" s="26"/>
      <c r="S80" s="26"/>
      <c r="T80" s="26"/>
      <c r="U80" s="26"/>
      <c r="V80" s="26"/>
      <c r="W80" s="26"/>
      <c r="X80" s="26"/>
      <c r="Y80" s="26"/>
      <c r="Z80" s="26"/>
      <c r="AA80" s="26"/>
      <c r="AB80" s="26"/>
      <c r="AC80" s="26"/>
      <c r="AD80" s="26"/>
    </row>
    <row r="81" ht="15.75" customHeight="1">
      <c r="A81" s="31" t="s">
        <v>211</v>
      </c>
      <c r="B81" s="14"/>
      <c r="C81" s="56"/>
      <c r="D81" s="14"/>
      <c r="E81" s="26"/>
      <c r="F81" s="57" t="str">
        <f>if(C81="","blank","review")</f>
        <v>blank</v>
      </c>
      <c r="G81" s="58">
        <f>if(C81="",I81,H81)</f>
        <v>0</v>
      </c>
      <c r="H81" s="59">
        <v>0.0</v>
      </c>
      <c r="I81" s="57">
        <v>0.0</v>
      </c>
      <c r="J81" s="57"/>
      <c r="K81" s="26"/>
      <c r="L81" s="26"/>
      <c r="M81" s="26"/>
      <c r="N81" s="26"/>
      <c r="O81" s="26"/>
      <c r="P81" s="26"/>
      <c r="Q81" s="26"/>
      <c r="R81" s="26"/>
      <c r="S81" s="26"/>
      <c r="T81" s="26"/>
      <c r="U81" s="26"/>
      <c r="V81" s="26"/>
      <c r="W81" s="26"/>
      <c r="X81" s="26"/>
      <c r="Y81" s="26"/>
      <c r="Z81" s="26"/>
      <c r="AA81" s="26"/>
      <c r="AB81" s="26"/>
      <c r="AC81" s="26"/>
      <c r="AD81" s="26"/>
    </row>
    <row r="82" ht="15.75" customHeight="1">
      <c r="A82" s="31" t="s">
        <v>212</v>
      </c>
      <c r="B82" s="14"/>
      <c r="C82" s="30"/>
      <c r="D82" s="30"/>
      <c r="E82" s="26"/>
      <c r="F82" s="26"/>
      <c r="G82" s="68">
        <f>if(C82="No",I82,H82)*J82</f>
        <v>0</v>
      </c>
      <c r="H82" s="68">
        <v>0.0</v>
      </c>
      <c r="I82" s="68">
        <v>10.0</v>
      </c>
      <c r="J82" s="68">
        <v>5.0</v>
      </c>
      <c r="K82" s="26"/>
      <c r="L82" s="26"/>
      <c r="M82" s="26"/>
      <c r="N82" s="26"/>
      <c r="O82" s="26"/>
      <c r="P82" s="26"/>
      <c r="Q82" s="26"/>
      <c r="R82" s="26"/>
      <c r="S82" s="26"/>
      <c r="T82" s="26"/>
      <c r="U82" s="26"/>
      <c r="V82" s="26"/>
      <c r="W82" s="26"/>
      <c r="X82" s="26"/>
      <c r="Y82" s="26"/>
      <c r="Z82" s="26"/>
      <c r="AA82" s="26"/>
      <c r="AB82" s="26"/>
      <c r="AC82" s="26"/>
      <c r="AD82" s="26"/>
    </row>
    <row r="83" ht="15.75" customHeight="1">
      <c r="A83" s="31" t="s">
        <v>213</v>
      </c>
      <c r="B83" s="14"/>
      <c r="C83" s="56"/>
      <c r="D83" s="14"/>
      <c r="E83" s="26"/>
      <c r="F83" s="57" t="str">
        <f>if(C83="","blank","review")</f>
        <v>blank</v>
      </c>
      <c r="G83" s="58">
        <f>if(C83="",I83,H83)</f>
        <v>10</v>
      </c>
      <c r="H83" s="59">
        <v>0.0</v>
      </c>
      <c r="I83" s="57">
        <v>10.0</v>
      </c>
      <c r="J83" s="57"/>
      <c r="K83" s="26"/>
      <c r="L83" s="26"/>
      <c r="M83" s="26"/>
      <c r="N83" s="26"/>
      <c r="O83" s="26"/>
      <c r="P83" s="26"/>
      <c r="Q83" s="26"/>
      <c r="R83" s="26"/>
      <c r="S83" s="26"/>
      <c r="T83" s="26"/>
      <c r="U83" s="26"/>
      <c r="V83" s="26"/>
      <c r="W83" s="26"/>
      <c r="X83" s="26"/>
      <c r="Y83" s="26"/>
      <c r="Z83" s="26"/>
      <c r="AA83" s="26"/>
      <c r="AB83" s="26"/>
      <c r="AC83" s="26"/>
      <c r="AD83" s="26"/>
    </row>
    <row r="84" ht="15.75" customHeight="1">
      <c r="A84" s="40" t="s">
        <v>214</v>
      </c>
      <c r="B84" s="19"/>
      <c r="C84" s="19"/>
      <c r="D84" s="14"/>
      <c r="E84" s="26"/>
      <c r="F84" s="44"/>
      <c r="G84" s="44"/>
      <c r="H84" s="44"/>
      <c r="I84" s="44"/>
      <c r="J84" s="44"/>
      <c r="K84" s="26"/>
      <c r="L84" s="26"/>
      <c r="M84" s="26"/>
      <c r="N84" s="26"/>
      <c r="O84" s="26"/>
      <c r="P84" s="26"/>
      <c r="Q84" s="26"/>
      <c r="R84" s="26"/>
      <c r="S84" s="26"/>
      <c r="T84" s="26"/>
      <c r="U84" s="26"/>
      <c r="V84" s="26"/>
      <c r="W84" s="26"/>
      <c r="X84" s="26"/>
      <c r="Y84" s="26"/>
      <c r="Z84" s="26"/>
      <c r="AA84" s="26"/>
      <c r="AB84" s="26"/>
      <c r="AC84" s="26"/>
      <c r="AD84" s="26"/>
    </row>
    <row r="85" ht="15.75" customHeight="1">
      <c r="A85" s="31" t="s">
        <v>215</v>
      </c>
      <c r="B85" s="14"/>
      <c r="C85" s="56"/>
      <c r="D85" s="14"/>
      <c r="E85" s="26"/>
      <c r="F85" s="57" t="str">
        <f>if(C85="","blank","review")</f>
        <v>blank</v>
      </c>
      <c r="G85" s="58">
        <f>if(C85="",I85,H85)</f>
        <v>10</v>
      </c>
      <c r="H85" s="59">
        <v>0.0</v>
      </c>
      <c r="I85" s="57">
        <v>10.0</v>
      </c>
      <c r="J85" s="57"/>
      <c r="K85" s="26"/>
      <c r="L85" s="26"/>
      <c r="M85" s="26"/>
      <c r="N85" s="26"/>
      <c r="O85" s="26"/>
      <c r="P85" s="26"/>
      <c r="Q85" s="26"/>
      <c r="R85" s="26"/>
      <c r="S85" s="26"/>
      <c r="T85" s="26"/>
      <c r="U85" s="26"/>
      <c r="V85" s="26"/>
      <c r="W85" s="26"/>
      <c r="X85" s="26"/>
      <c r="Y85" s="26"/>
      <c r="Z85" s="26"/>
      <c r="AA85" s="26"/>
      <c r="AB85" s="26"/>
      <c r="AC85" s="26"/>
      <c r="AD85" s="26"/>
    </row>
    <row r="86" ht="15.75" customHeight="1">
      <c r="A86" s="31" t="s">
        <v>216</v>
      </c>
      <c r="B86" s="14"/>
      <c r="C86" s="30"/>
      <c r="D86" s="30"/>
      <c r="E86" s="26"/>
      <c r="F86" s="26"/>
      <c r="G86" s="68">
        <f>if(C86="No",I86,H86)*J86</f>
        <v>0</v>
      </c>
      <c r="H86" s="68">
        <v>0.0</v>
      </c>
      <c r="I86" s="68">
        <v>1.0</v>
      </c>
      <c r="J86" s="68">
        <v>1.0</v>
      </c>
      <c r="K86" s="26"/>
      <c r="L86" s="26"/>
      <c r="M86" s="26"/>
      <c r="N86" s="26"/>
      <c r="O86" s="26"/>
      <c r="P86" s="26"/>
      <c r="Q86" s="26"/>
      <c r="R86" s="26"/>
      <c r="S86" s="26"/>
      <c r="T86" s="26"/>
      <c r="U86" s="26"/>
      <c r="V86" s="26"/>
      <c r="W86" s="26"/>
      <c r="X86" s="26"/>
      <c r="Y86" s="26"/>
      <c r="Z86" s="26"/>
      <c r="AA86" s="26"/>
      <c r="AB86" s="26"/>
      <c r="AC86" s="26"/>
      <c r="AD86" s="26"/>
    </row>
    <row r="87" ht="15.75" customHeight="1">
      <c r="A87" s="31" t="s">
        <v>217</v>
      </c>
      <c r="B87" s="14"/>
      <c r="C87" s="56"/>
      <c r="D87" s="14"/>
      <c r="E87" s="26"/>
      <c r="F87" s="57" t="str">
        <f>if(C87="","blank","review")</f>
        <v>blank</v>
      </c>
      <c r="G87" s="58">
        <f>if(C87="",I87,H87)</f>
        <v>0</v>
      </c>
      <c r="H87" s="59">
        <v>0.0</v>
      </c>
      <c r="I87" s="57">
        <v>0.0</v>
      </c>
      <c r="J87" s="57"/>
      <c r="K87" s="26"/>
      <c r="L87" s="26"/>
      <c r="M87" s="26"/>
      <c r="N87" s="26"/>
      <c r="O87" s="26"/>
      <c r="P87" s="26"/>
      <c r="Q87" s="26"/>
      <c r="R87" s="26"/>
      <c r="S87" s="26"/>
      <c r="T87" s="26"/>
      <c r="U87" s="26"/>
      <c r="V87" s="26"/>
      <c r="W87" s="26"/>
      <c r="X87" s="26"/>
      <c r="Y87" s="26"/>
      <c r="Z87" s="26"/>
      <c r="AA87" s="26"/>
      <c r="AB87" s="26"/>
      <c r="AC87" s="26"/>
      <c r="AD87" s="26"/>
    </row>
    <row r="88" ht="15.75" customHeight="1">
      <c r="A88" s="31" t="s">
        <v>218</v>
      </c>
      <c r="B88" s="14"/>
      <c r="C88" s="30"/>
      <c r="D88" s="30"/>
      <c r="E88" s="26"/>
      <c r="F88" s="26"/>
      <c r="G88" s="68">
        <f>if(C88="No",I88,H88)*J88</f>
        <v>0</v>
      </c>
      <c r="H88" s="68">
        <v>0.0</v>
      </c>
      <c r="I88" s="68">
        <v>1.0</v>
      </c>
      <c r="J88" s="68">
        <v>1.0</v>
      </c>
      <c r="K88" s="26"/>
      <c r="L88" s="26"/>
      <c r="M88" s="26"/>
      <c r="N88" s="26"/>
      <c r="O88" s="26"/>
      <c r="P88" s="26"/>
      <c r="Q88" s="26"/>
      <c r="R88" s="26"/>
      <c r="S88" s="26"/>
      <c r="T88" s="26"/>
      <c r="U88" s="26"/>
      <c r="V88" s="26"/>
      <c r="W88" s="26"/>
      <c r="X88" s="26"/>
      <c r="Y88" s="26"/>
      <c r="Z88" s="26"/>
      <c r="AA88" s="26"/>
      <c r="AB88" s="26"/>
      <c r="AC88" s="26"/>
      <c r="AD88" s="26"/>
    </row>
    <row r="89" ht="15.75" customHeight="1">
      <c r="A89" s="37" t="s">
        <v>219</v>
      </c>
      <c r="B89" s="14"/>
      <c r="C89" s="56"/>
      <c r="D89" s="14"/>
      <c r="E89" s="26"/>
      <c r="F89" s="57" t="str">
        <f t="shared" ref="F89:F92" si="12">if(C89="","blank","review")</f>
        <v>blank</v>
      </c>
      <c r="G89" s="58">
        <f t="shared" ref="G89:G92" si="13">if(C89="",I89,H89)</f>
        <v>10</v>
      </c>
      <c r="H89" s="59">
        <v>0.0</v>
      </c>
      <c r="I89" s="57">
        <v>10.0</v>
      </c>
      <c r="J89" s="57"/>
      <c r="K89" s="26"/>
      <c r="L89" s="26"/>
      <c r="M89" s="26"/>
      <c r="N89" s="26"/>
      <c r="O89" s="26"/>
      <c r="P89" s="26"/>
      <c r="Q89" s="26"/>
      <c r="R89" s="26"/>
      <c r="S89" s="26"/>
      <c r="T89" s="26"/>
      <c r="U89" s="26"/>
      <c r="V89" s="26"/>
      <c r="W89" s="26"/>
      <c r="X89" s="26"/>
      <c r="Y89" s="26"/>
      <c r="Z89" s="26"/>
      <c r="AA89" s="26"/>
      <c r="AB89" s="26"/>
      <c r="AC89" s="26"/>
      <c r="AD89" s="26"/>
    </row>
    <row r="90" ht="15.75" customHeight="1">
      <c r="A90" s="41" t="s">
        <v>220</v>
      </c>
      <c r="B90" s="42"/>
      <c r="C90" s="56"/>
      <c r="D90" s="14"/>
      <c r="E90" s="26"/>
      <c r="F90" s="57" t="str">
        <f t="shared" si="12"/>
        <v>blank</v>
      </c>
      <c r="G90" s="58">
        <f t="shared" si="13"/>
        <v>10</v>
      </c>
      <c r="H90" s="59">
        <v>0.0</v>
      </c>
      <c r="I90" s="57">
        <v>10.0</v>
      </c>
      <c r="J90" s="57"/>
      <c r="K90" s="26"/>
      <c r="L90" s="26"/>
      <c r="M90" s="26"/>
      <c r="N90" s="26"/>
      <c r="O90" s="26"/>
      <c r="P90" s="26"/>
      <c r="Q90" s="26"/>
      <c r="R90" s="26"/>
      <c r="S90" s="26"/>
      <c r="T90" s="26"/>
      <c r="U90" s="26"/>
      <c r="V90" s="26"/>
      <c r="W90" s="26"/>
      <c r="X90" s="26"/>
      <c r="Y90" s="26"/>
      <c r="Z90" s="26"/>
      <c r="AA90" s="26"/>
      <c r="AB90" s="26"/>
      <c r="AC90" s="26"/>
      <c r="AD90" s="26"/>
    </row>
    <row r="91" ht="15.75" customHeight="1">
      <c r="A91" s="31" t="s">
        <v>221</v>
      </c>
      <c r="B91" s="14"/>
      <c r="C91" s="56"/>
      <c r="D91" s="14"/>
      <c r="E91" s="26"/>
      <c r="F91" s="57" t="str">
        <f t="shared" si="12"/>
        <v>blank</v>
      </c>
      <c r="G91" s="58">
        <f t="shared" si="13"/>
        <v>10</v>
      </c>
      <c r="H91" s="59">
        <v>0.0</v>
      </c>
      <c r="I91" s="57">
        <v>10.0</v>
      </c>
      <c r="J91" s="57"/>
      <c r="K91" s="26"/>
      <c r="L91" s="26"/>
      <c r="M91" s="26"/>
      <c r="N91" s="26"/>
      <c r="O91" s="26"/>
      <c r="P91" s="26"/>
      <c r="Q91" s="26"/>
      <c r="R91" s="26"/>
      <c r="S91" s="26"/>
      <c r="T91" s="26"/>
      <c r="U91" s="26"/>
      <c r="V91" s="26"/>
      <c r="W91" s="26"/>
      <c r="X91" s="26"/>
      <c r="Y91" s="26"/>
      <c r="Z91" s="26"/>
      <c r="AA91" s="26"/>
      <c r="AB91" s="26"/>
      <c r="AC91" s="26"/>
      <c r="AD91" s="26"/>
    </row>
    <row r="92" ht="15.75" customHeight="1">
      <c r="A92" s="31" t="s">
        <v>222</v>
      </c>
      <c r="B92" s="14"/>
      <c r="C92" s="56"/>
      <c r="D92" s="14"/>
      <c r="E92" s="26"/>
      <c r="F92" s="57" t="str">
        <f t="shared" si="12"/>
        <v>blank</v>
      </c>
      <c r="G92" s="58">
        <f t="shared" si="13"/>
        <v>10</v>
      </c>
      <c r="H92" s="59">
        <v>0.0</v>
      </c>
      <c r="I92" s="57">
        <v>10.0</v>
      </c>
      <c r="J92" s="57"/>
      <c r="K92" s="26"/>
      <c r="L92" s="26"/>
      <c r="M92" s="26"/>
      <c r="N92" s="26"/>
      <c r="O92" s="26"/>
      <c r="P92" s="26"/>
      <c r="Q92" s="26"/>
      <c r="R92" s="26"/>
      <c r="S92" s="26"/>
      <c r="T92" s="26"/>
      <c r="U92" s="26"/>
      <c r="V92" s="26"/>
      <c r="W92" s="26"/>
      <c r="X92" s="26"/>
      <c r="Y92" s="26"/>
      <c r="Z92" s="26"/>
      <c r="AA92" s="26"/>
      <c r="AB92" s="26"/>
      <c r="AC92" s="26"/>
      <c r="AD92" s="26"/>
    </row>
    <row r="93" ht="15.75" customHeight="1">
      <c r="A93" s="40" t="s">
        <v>223</v>
      </c>
      <c r="B93" s="19"/>
      <c r="C93" s="19"/>
      <c r="D93" s="14"/>
      <c r="E93" s="26"/>
      <c r="F93" s="44"/>
      <c r="G93" s="44"/>
      <c r="H93" s="44"/>
      <c r="I93" s="44"/>
      <c r="J93" s="44"/>
      <c r="K93" s="26"/>
      <c r="L93" s="26"/>
      <c r="M93" s="26"/>
      <c r="N93" s="26"/>
      <c r="O93" s="26"/>
      <c r="P93" s="26"/>
      <c r="Q93" s="26"/>
      <c r="R93" s="26"/>
      <c r="S93" s="26"/>
      <c r="T93" s="26"/>
      <c r="U93" s="26"/>
      <c r="V93" s="26"/>
      <c r="W93" s="26"/>
      <c r="X93" s="26"/>
      <c r="Y93" s="26"/>
      <c r="Z93" s="26"/>
      <c r="AA93" s="26"/>
      <c r="AB93" s="26"/>
      <c r="AC93" s="26"/>
      <c r="AD93" s="26"/>
    </row>
    <row r="94" ht="15.75" customHeight="1">
      <c r="A94" s="31" t="s">
        <v>224</v>
      </c>
      <c r="B94" s="14"/>
      <c r="C94" s="56"/>
      <c r="D94" s="14"/>
      <c r="E94" s="26"/>
      <c r="F94" s="57" t="str">
        <f>if(C94="","blank","review")</f>
        <v>blank</v>
      </c>
      <c r="G94" s="58">
        <f>if(C94="",I94,H94)</f>
        <v>0</v>
      </c>
      <c r="H94" s="59">
        <v>0.0</v>
      </c>
      <c r="I94" s="57">
        <v>0.0</v>
      </c>
      <c r="J94" s="57"/>
      <c r="K94" s="26"/>
      <c r="L94" s="26"/>
      <c r="M94" s="26"/>
      <c r="N94" s="26"/>
      <c r="O94" s="26"/>
      <c r="P94" s="26"/>
      <c r="Q94" s="26"/>
      <c r="R94" s="26"/>
      <c r="S94" s="26"/>
      <c r="T94" s="26"/>
      <c r="U94" s="26"/>
      <c r="V94" s="26"/>
      <c r="W94" s="26"/>
      <c r="X94" s="26"/>
      <c r="Y94" s="26"/>
      <c r="Z94" s="26"/>
      <c r="AA94" s="26"/>
      <c r="AB94" s="26"/>
      <c r="AC94" s="26"/>
      <c r="AD94" s="26"/>
    </row>
    <row r="95" ht="15.75" customHeight="1">
      <c r="A95" s="31" t="s">
        <v>225</v>
      </c>
      <c r="B95" s="14"/>
      <c r="C95" s="30"/>
      <c r="D95" s="30"/>
      <c r="E95" s="26"/>
      <c r="F95" s="26"/>
      <c r="G95" s="68">
        <f>if(C95="No",I95,H95)*J95</f>
        <v>0</v>
      </c>
      <c r="H95" s="68">
        <v>0.0</v>
      </c>
      <c r="I95" s="68">
        <v>5.0</v>
      </c>
      <c r="J95" s="68">
        <v>1.0</v>
      </c>
      <c r="K95" s="26"/>
      <c r="L95" s="26"/>
      <c r="M95" s="26"/>
      <c r="N95" s="26"/>
      <c r="O95" s="26"/>
      <c r="P95" s="26"/>
      <c r="Q95" s="26"/>
      <c r="R95" s="26"/>
      <c r="S95" s="26"/>
      <c r="T95" s="26"/>
      <c r="U95" s="26"/>
      <c r="V95" s="26"/>
      <c r="W95" s="26"/>
      <c r="X95" s="26"/>
      <c r="Y95" s="26"/>
      <c r="Z95" s="26"/>
      <c r="AA95" s="26"/>
      <c r="AB95" s="26"/>
      <c r="AC95" s="26"/>
      <c r="AD95" s="26"/>
    </row>
    <row r="96" ht="15.75" customHeight="1">
      <c r="A96" s="31" t="s">
        <v>226</v>
      </c>
      <c r="B96" s="14"/>
      <c r="C96" s="56"/>
      <c r="D96" s="14"/>
      <c r="E96" s="26"/>
      <c r="F96" s="57" t="str">
        <f>if(C96="","blank","review")</f>
        <v>blank</v>
      </c>
      <c r="G96" s="58">
        <f>if(C96="",I96,H96)</f>
        <v>10</v>
      </c>
      <c r="H96" s="59">
        <v>0.0</v>
      </c>
      <c r="I96" s="57">
        <v>10.0</v>
      </c>
      <c r="J96" s="57"/>
      <c r="K96" s="26"/>
      <c r="L96" s="26"/>
      <c r="M96" s="26"/>
      <c r="N96" s="26"/>
      <c r="O96" s="26"/>
      <c r="P96" s="26"/>
      <c r="Q96" s="26"/>
      <c r="R96" s="26"/>
      <c r="S96" s="26"/>
      <c r="T96" s="26"/>
      <c r="U96" s="26"/>
      <c r="V96" s="26"/>
      <c r="W96" s="26"/>
      <c r="X96" s="26"/>
      <c r="Y96" s="26"/>
      <c r="Z96" s="26"/>
      <c r="AA96" s="26"/>
      <c r="AB96" s="26"/>
      <c r="AC96" s="26"/>
      <c r="AD96" s="26"/>
    </row>
    <row r="97" ht="15.75" customHeight="1">
      <c r="A97" s="40" t="s">
        <v>229</v>
      </c>
      <c r="B97" s="19"/>
      <c r="C97" s="19"/>
      <c r="D97" s="14"/>
      <c r="E97" s="26"/>
      <c r="F97" s="44"/>
      <c r="G97" s="44"/>
      <c r="H97" s="44"/>
      <c r="I97" s="44"/>
      <c r="J97" s="44"/>
      <c r="K97" s="26"/>
      <c r="L97" s="26"/>
      <c r="M97" s="26"/>
      <c r="N97" s="26"/>
      <c r="O97" s="26"/>
      <c r="P97" s="26"/>
      <c r="Q97" s="26"/>
      <c r="R97" s="26"/>
      <c r="S97" s="26"/>
      <c r="T97" s="26"/>
      <c r="U97" s="26"/>
      <c r="V97" s="26"/>
      <c r="W97" s="26"/>
      <c r="X97" s="26"/>
      <c r="Y97" s="26"/>
      <c r="Z97" s="26"/>
      <c r="AA97" s="26"/>
      <c r="AB97" s="26"/>
      <c r="AC97" s="26"/>
      <c r="AD97" s="26"/>
    </row>
    <row r="98" ht="15.75" customHeight="1">
      <c r="A98" s="31" t="s">
        <v>230</v>
      </c>
      <c r="B98" s="14"/>
      <c r="C98" s="30"/>
      <c r="D98" s="30"/>
      <c r="E98" s="26"/>
      <c r="F98" s="26"/>
      <c r="G98" s="68">
        <f>if(C98="No",I98,H98)*J98</f>
        <v>0</v>
      </c>
      <c r="H98" s="68">
        <v>0.0</v>
      </c>
      <c r="I98" s="68">
        <v>10.0</v>
      </c>
      <c r="J98" s="68">
        <v>1.0</v>
      </c>
      <c r="K98" s="26"/>
      <c r="L98" s="26"/>
      <c r="M98" s="26"/>
      <c r="N98" s="26"/>
      <c r="O98" s="26"/>
      <c r="P98" s="26"/>
      <c r="Q98" s="26"/>
      <c r="R98" s="26"/>
      <c r="S98" s="26"/>
      <c r="T98" s="26"/>
      <c r="U98" s="26"/>
      <c r="V98" s="26"/>
      <c r="W98" s="26"/>
      <c r="X98" s="26"/>
      <c r="Y98" s="26"/>
      <c r="Z98" s="26"/>
      <c r="AA98" s="26"/>
      <c r="AB98" s="26"/>
      <c r="AC98" s="26"/>
      <c r="AD98" s="26"/>
    </row>
    <row r="99" ht="15.75" customHeight="1">
      <c r="A99" s="31" t="s">
        <v>231</v>
      </c>
      <c r="B99" s="14"/>
      <c r="C99" s="56"/>
      <c r="D99" s="14"/>
      <c r="E99" s="26"/>
      <c r="F99" s="57" t="str">
        <f>if(C99="","blank","review")</f>
        <v>blank</v>
      </c>
      <c r="G99" s="58">
        <f>if(C99="",I99,H99)</f>
        <v>10</v>
      </c>
      <c r="H99" s="59">
        <v>0.0</v>
      </c>
      <c r="I99" s="57">
        <v>10.0</v>
      </c>
      <c r="J99" s="57"/>
      <c r="K99" s="26"/>
      <c r="L99" s="26"/>
      <c r="M99" s="26"/>
      <c r="N99" s="26"/>
      <c r="O99" s="26"/>
      <c r="P99" s="26"/>
      <c r="Q99" s="26"/>
      <c r="R99" s="26"/>
      <c r="S99" s="26"/>
      <c r="T99" s="26"/>
      <c r="U99" s="26"/>
      <c r="V99" s="26"/>
      <c r="W99" s="26"/>
      <c r="X99" s="26"/>
      <c r="Y99" s="26"/>
      <c r="Z99" s="26"/>
      <c r="AA99" s="26"/>
      <c r="AB99" s="26"/>
      <c r="AC99" s="26"/>
      <c r="AD99" s="26"/>
    </row>
    <row r="100" ht="15.75" customHeight="1">
      <c r="A100" s="40" t="s">
        <v>232</v>
      </c>
      <c r="B100" s="19"/>
      <c r="C100" s="19"/>
      <c r="D100" s="14"/>
      <c r="E100" s="26"/>
      <c r="F100" s="44"/>
      <c r="G100" s="44"/>
      <c r="H100" s="44"/>
      <c r="I100" s="44"/>
      <c r="J100" s="44"/>
      <c r="K100" s="26"/>
      <c r="L100" s="26"/>
      <c r="M100" s="26"/>
      <c r="N100" s="26"/>
      <c r="O100" s="26"/>
      <c r="P100" s="26"/>
      <c r="Q100" s="26"/>
      <c r="R100" s="26"/>
      <c r="S100" s="26"/>
      <c r="T100" s="26"/>
      <c r="U100" s="26"/>
      <c r="V100" s="26"/>
      <c r="W100" s="26"/>
      <c r="X100" s="26"/>
      <c r="Y100" s="26"/>
      <c r="Z100" s="26"/>
      <c r="AA100" s="26"/>
      <c r="AB100" s="26"/>
      <c r="AC100" s="26"/>
      <c r="AD100" s="26"/>
    </row>
    <row r="101" ht="15.75" customHeight="1">
      <c r="A101" s="31" t="s">
        <v>233</v>
      </c>
      <c r="B101" s="14"/>
      <c r="C101" s="30"/>
      <c r="D101" s="30"/>
      <c r="E101" s="26"/>
      <c r="F101" s="26"/>
      <c r="G101" s="66">
        <f>if(C101="Yes",I101,H101)*J101</f>
        <v>0</v>
      </c>
      <c r="H101" s="66">
        <v>0.0</v>
      </c>
      <c r="I101" s="66">
        <v>10.0</v>
      </c>
      <c r="J101" s="66">
        <v>5.0</v>
      </c>
      <c r="K101" s="26"/>
      <c r="L101" s="26"/>
      <c r="M101" s="26"/>
      <c r="N101" s="26"/>
      <c r="O101" s="26"/>
      <c r="P101" s="26"/>
      <c r="Q101" s="26"/>
      <c r="R101" s="26"/>
      <c r="S101" s="26"/>
      <c r="T101" s="26"/>
      <c r="U101" s="26"/>
      <c r="V101" s="26"/>
      <c r="W101" s="26"/>
      <c r="X101" s="26"/>
      <c r="Y101" s="26"/>
      <c r="Z101" s="26"/>
      <c r="AA101" s="26"/>
      <c r="AB101" s="26"/>
      <c r="AC101" s="26"/>
      <c r="AD101" s="26"/>
    </row>
    <row r="102" ht="15.75" customHeight="1">
      <c r="A102" s="31" t="s">
        <v>234</v>
      </c>
      <c r="B102" s="14"/>
      <c r="C102" s="56"/>
      <c r="D102" s="14"/>
      <c r="E102" s="26"/>
      <c r="F102" s="57" t="str">
        <f>if(C102="","blank","review")</f>
        <v>blank</v>
      </c>
      <c r="G102" s="58">
        <f>if(C102="",I102,H102)</f>
        <v>10</v>
      </c>
      <c r="H102" s="59">
        <v>0.0</v>
      </c>
      <c r="I102" s="57">
        <v>10.0</v>
      </c>
      <c r="J102" s="57"/>
      <c r="K102" s="26"/>
      <c r="L102" s="26"/>
      <c r="M102" s="26"/>
      <c r="N102" s="26"/>
      <c r="O102" s="26"/>
      <c r="P102" s="26"/>
      <c r="Q102" s="26"/>
      <c r="R102" s="26"/>
      <c r="S102" s="26"/>
      <c r="T102" s="26"/>
      <c r="U102" s="26"/>
      <c r="V102" s="26"/>
      <c r="W102" s="26"/>
      <c r="X102" s="26"/>
      <c r="Y102" s="26"/>
      <c r="Z102" s="26"/>
      <c r="AA102" s="26"/>
      <c r="AB102" s="26"/>
      <c r="AC102" s="26"/>
      <c r="AD102" s="26"/>
    </row>
    <row r="103" ht="15.75" customHeight="1">
      <c r="A103" s="31" t="s">
        <v>235</v>
      </c>
      <c r="B103" s="14"/>
      <c r="C103" s="30"/>
      <c r="D103" s="30"/>
      <c r="E103" s="26"/>
      <c r="F103" s="26"/>
      <c r="G103" s="66">
        <f>if(C103="Yes",I103,H103)*J103</f>
        <v>0</v>
      </c>
      <c r="H103" s="66">
        <v>0.0</v>
      </c>
      <c r="I103" s="66">
        <v>10.0</v>
      </c>
      <c r="J103" s="66">
        <v>5.0</v>
      </c>
      <c r="K103" s="26"/>
      <c r="L103" s="26"/>
      <c r="M103" s="26"/>
      <c r="N103" s="26"/>
      <c r="O103" s="26"/>
      <c r="P103" s="26"/>
      <c r="Q103" s="26"/>
      <c r="R103" s="26"/>
      <c r="S103" s="26"/>
      <c r="T103" s="26"/>
      <c r="U103" s="26"/>
      <c r="V103" s="26"/>
      <c r="W103" s="26"/>
      <c r="X103" s="26"/>
      <c r="Y103" s="26"/>
      <c r="Z103" s="26"/>
      <c r="AA103" s="26"/>
      <c r="AB103" s="26"/>
      <c r="AC103" s="26"/>
      <c r="AD103" s="26"/>
    </row>
    <row r="104" ht="15.75" customHeight="1">
      <c r="A104" s="31" t="s">
        <v>236</v>
      </c>
      <c r="B104" s="14"/>
      <c r="C104" s="56"/>
      <c r="D104" s="14"/>
      <c r="E104" s="26"/>
      <c r="F104" s="57" t="str">
        <f>if(C104="","blank","review")</f>
        <v>blank</v>
      </c>
      <c r="G104" s="58">
        <f>if(C104="",I104,H104)</f>
        <v>10</v>
      </c>
      <c r="H104" s="59">
        <v>0.0</v>
      </c>
      <c r="I104" s="57">
        <v>10.0</v>
      </c>
      <c r="J104" s="57"/>
      <c r="K104" s="26"/>
      <c r="L104" s="26"/>
      <c r="M104" s="26"/>
      <c r="N104" s="26"/>
      <c r="O104" s="26"/>
      <c r="P104" s="26"/>
      <c r="Q104" s="26"/>
      <c r="R104" s="26"/>
      <c r="S104" s="26"/>
      <c r="T104" s="26"/>
      <c r="U104" s="26"/>
      <c r="V104" s="26"/>
      <c r="W104" s="26"/>
      <c r="X104" s="26"/>
      <c r="Y104" s="26"/>
      <c r="Z104" s="26"/>
      <c r="AA104" s="26"/>
      <c r="AB104" s="26"/>
      <c r="AC104" s="26"/>
      <c r="AD104" s="26"/>
    </row>
    <row r="105" ht="15.75" customHeight="1">
      <c r="A105" s="31" t="s">
        <v>237</v>
      </c>
      <c r="B105" s="14"/>
      <c r="C105" s="30"/>
      <c r="D105" s="30"/>
      <c r="E105" s="26"/>
      <c r="F105" s="26"/>
      <c r="G105" s="68">
        <f>if(C105="No",I105,H105)*J105</f>
        <v>0</v>
      </c>
      <c r="H105" s="68">
        <v>0.0</v>
      </c>
      <c r="I105" s="68">
        <v>10.0</v>
      </c>
      <c r="J105" s="68">
        <v>1.0</v>
      </c>
      <c r="K105" s="26"/>
      <c r="L105" s="26"/>
      <c r="M105" s="26"/>
      <c r="N105" s="26"/>
      <c r="O105" s="26"/>
      <c r="P105" s="26"/>
      <c r="Q105" s="26"/>
      <c r="R105" s="26"/>
      <c r="S105" s="26"/>
      <c r="T105" s="26"/>
      <c r="U105" s="26"/>
      <c r="V105" s="26"/>
      <c r="W105" s="26"/>
      <c r="X105" s="26"/>
      <c r="Y105" s="26"/>
      <c r="Z105" s="26"/>
      <c r="AA105" s="26"/>
      <c r="AB105" s="26"/>
      <c r="AC105" s="26"/>
      <c r="AD105" s="26"/>
    </row>
    <row r="106" ht="15.75" customHeight="1">
      <c r="A106" s="43"/>
      <c r="B106" s="43"/>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c r="A118" s="69"/>
      <c r="B118" s="69"/>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ht="15.75" customHeight="1">
      <c r="A119" s="69"/>
      <c r="B119" s="69"/>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ht="15.75" customHeight="1">
      <c r="A120" s="69"/>
      <c r="B120" s="69"/>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ht="15.75" customHeight="1">
      <c r="A121" s="69"/>
      <c r="B121" s="69"/>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ht="15.75" customHeight="1">
      <c r="A122" s="69"/>
      <c r="B122" s="69"/>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ht="15.75" customHeight="1">
      <c r="A123" s="69"/>
      <c r="B123" s="69"/>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ht="15.75" customHeight="1">
      <c r="A124" s="69"/>
      <c r="B124" s="69"/>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ht="15.75" customHeight="1">
      <c r="A125" s="69"/>
      <c r="B125" s="69"/>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ht="15.75" customHeight="1">
      <c r="A126" s="69"/>
      <c r="B126" s="69"/>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ht="15.75" customHeight="1">
      <c r="A127" s="69"/>
      <c r="B127" s="69"/>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ht="15.75" customHeight="1">
      <c r="A128" s="69"/>
      <c r="B128" s="69"/>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ht="15.75" customHeight="1">
      <c r="A129" s="69"/>
      <c r="B129" s="69"/>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ht="15.75" customHeight="1">
      <c r="A130" s="69"/>
      <c r="B130" s="69"/>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ht="15.75" customHeight="1">
      <c r="A131" s="69"/>
      <c r="B131" s="69"/>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ht="15.75" customHeight="1">
      <c r="A132" s="69"/>
      <c r="B132" s="69"/>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ht="15.75" customHeight="1">
      <c r="A133" s="69"/>
      <c r="B133" s="69"/>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ht="15.75" customHeight="1">
      <c r="A134" s="69"/>
      <c r="B134" s="69"/>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ht="15.75" customHeight="1">
      <c r="A135" s="69"/>
      <c r="B135" s="69"/>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ht="15.75" customHeight="1">
      <c r="A136" s="69"/>
      <c r="B136" s="69"/>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ht="15.75" customHeight="1">
      <c r="A137" s="69"/>
      <c r="B137" s="69"/>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ht="15.75" customHeight="1">
      <c r="A138" s="69"/>
      <c r="B138" s="69"/>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ht="15.75" customHeight="1">
      <c r="A139" s="69"/>
      <c r="B139" s="69"/>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ht="15.75" customHeight="1">
      <c r="A140" s="69"/>
      <c r="B140" s="69"/>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ht="15.75" customHeight="1">
      <c r="A141" s="69"/>
      <c r="B141" s="69"/>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ht="15.75" customHeight="1">
      <c r="A142" s="69"/>
      <c r="B142" s="69"/>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ht="15.75" customHeight="1">
      <c r="A143" s="69"/>
      <c r="B143" s="69"/>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ht="15.75" customHeight="1">
      <c r="A144" s="69"/>
      <c r="B144" s="69"/>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ht="15.75" customHeight="1">
      <c r="A145" s="69"/>
      <c r="B145" s="69"/>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ht="15.75" customHeight="1">
      <c r="A146" s="69"/>
      <c r="B146" s="69"/>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ht="15.75" customHeight="1">
      <c r="A147" s="69"/>
      <c r="B147" s="69"/>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ht="15.75" customHeight="1">
      <c r="A148" s="69"/>
      <c r="B148" s="69"/>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ht="15.75" customHeight="1">
      <c r="A149" s="69"/>
      <c r="B149" s="69"/>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ht="15.75" customHeight="1">
      <c r="A150" s="69"/>
      <c r="B150" s="69"/>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ht="15.75" customHeight="1">
      <c r="A151" s="69"/>
      <c r="B151" s="69"/>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ht="15.75" customHeight="1">
      <c r="A152" s="69"/>
      <c r="B152" s="69"/>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ht="15.75" customHeight="1">
      <c r="A153" s="69"/>
      <c r="B153" s="69"/>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ht="15.75" customHeight="1">
      <c r="A154" s="69"/>
      <c r="B154" s="69"/>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ht="15.75" customHeight="1">
      <c r="A155" s="69"/>
      <c r="B155" s="69"/>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ht="15.75" customHeight="1">
      <c r="A156" s="69"/>
      <c r="B156" s="69"/>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ht="15.75" customHeight="1">
      <c r="A157" s="69"/>
      <c r="B157" s="69"/>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ht="15.75" customHeight="1">
      <c r="A158" s="69"/>
      <c r="B158" s="69"/>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ht="15.75" customHeight="1">
      <c r="A159" s="69"/>
      <c r="B159" s="69"/>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ht="15.75" customHeight="1">
      <c r="A160" s="69"/>
      <c r="B160" s="69"/>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ht="15.75" customHeight="1">
      <c r="A161" s="69"/>
      <c r="B161" s="69"/>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ht="15.75" customHeight="1">
      <c r="A162" s="69"/>
      <c r="B162" s="69"/>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ht="15.75" customHeight="1">
      <c r="A163" s="69"/>
      <c r="B163" s="69"/>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ht="15.75" customHeight="1">
      <c r="A164" s="69"/>
      <c r="B164" s="69"/>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ht="15.75" customHeight="1">
      <c r="A165" s="69"/>
      <c r="B165" s="69"/>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ht="15.75" customHeight="1">
      <c r="A166" s="69"/>
      <c r="B166" s="69"/>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ht="15.75" customHeight="1">
      <c r="A167" s="69"/>
      <c r="B167" s="69"/>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ht="15.75" customHeight="1">
      <c r="A168" s="69"/>
      <c r="B168" s="69"/>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ht="15.75" customHeight="1">
      <c r="A169" s="69"/>
      <c r="B169" s="69"/>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ht="15.75" customHeight="1">
      <c r="A170" s="69"/>
      <c r="B170" s="69"/>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ht="15.75" customHeight="1">
      <c r="A171" s="69"/>
      <c r="B171" s="69"/>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ht="15.75" customHeight="1">
      <c r="A172" s="69"/>
      <c r="B172" s="69"/>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ht="15.75" customHeight="1">
      <c r="A173" s="69"/>
      <c r="B173" s="69"/>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ht="15.75" customHeight="1">
      <c r="A174" s="69"/>
      <c r="B174" s="69"/>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ht="15.75" customHeight="1">
      <c r="A175" s="69"/>
      <c r="B175" s="69"/>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ht="15.75" customHeight="1">
      <c r="A176" s="69"/>
      <c r="B176" s="69"/>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ht="15.75" customHeight="1">
      <c r="A177" s="43"/>
      <c r="B177" s="43"/>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ht="15.75" customHeight="1">
      <c r="A178" s="43"/>
      <c r="B178" s="43"/>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ht="15.75" customHeight="1">
      <c r="A179" s="43"/>
      <c r="B179" s="43"/>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ht="15.75" customHeight="1">
      <c r="A180" s="43"/>
      <c r="B180" s="43"/>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ht="15.75" customHeight="1">
      <c r="A181" s="43"/>
      <c r="B181" s="43"/>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ht="15.75" customHeight="1">
      <c r="A182" s="43"/>
      <c r="B182" s="43"/>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ht="15.75" customHeight="1">
      <c r="A183" s="43"/>
      <c r="B183" s="43"/>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ht="15.75" customHeight="1">
      <c r="A184" s="43"/>
      <c r="B184" s="43"/>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ht="15.75" customHeight="1">
      <c r="A185" s="43"/>
      <c r="B185" s="43"/>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ht="15.75" customHeight="1">
      <c r="A186" s="43"/>
      <c r="B186" s="43"/>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ht="15.75" customHeight="1">
      <c r="A187" s="43"/>
      <c r="B187" s="43"/>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ht="15.75" customHeight="1">
      <c r="A188" s="43"/>
      <c r="B188" s="43"/>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ht="15.75" customHeight="1">
      <c r="A189" s="43"/>
      <c r="B189" s="43"/>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ht="15.75" customHeight="1">
      <c r="A190" s="43"/>
      <c r="B190" s="43"/>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ht="15.75" customHeight="1">
      <c r="A191" s="43"/>
      <c r="B191" s="43"/>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ht="15.75" customHeight="1">
      <c r="A192" s="43"/>
      <c r="B192" s="43"/>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ht="15.75" customHeight="1">
      <c r="A193" s="43"/>
      <c r="B193" s="43"/>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ht="15.75" customHeight="1">
      <c r="A194" s="43"/>
      <c r="B194" s="43"/>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ht="15.75" customHeight="1">
      <c r="A195" s="43"/>
      <c r="B195" s="43"/>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ht="15.75" customHeight="1">
      <c r="A196" s="43"/>
      <c r="B196" s="43"/>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ht="15.75" customHeight="1">
      <c r="A197" s="43"/>
      <c r="B197" s="43"/>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ht="15.75" customHeight="1">
      <c r="A198" s="43"/>
      <c r="B198" s="43"/>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ht="15.75" customHeight="1">
      <c r="A199" s="43"/>
      <c r="B199" s="43"/>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ht="15.75" customHeight="1">
      <c r="A200" s="43"/>
      <c r="B200" s="43"/>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ht="15.75" customHeight="1">
      <c r="A201" s="43"/>
      <c r="B201" s="43"/>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ht="15.75" customHeight="1">
      <c r="A202" s="43"/>
      <c r="B202" s="43"/>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ht="15.75" customHeight="1">
      <c r="A203" s="43"/>
      <c r="B203" s="43"/>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ht="15.75" customHeight="1">
      <c r="A204" s="43"/>
      <c r="B204" s="43"/>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ht="15.75" customHeight="1">
      <c r="A205" s="43"/>
      <c r="B205" s="43"/>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ht="15.75" customHeight="1">
      <c r="A206" s="43"/>
      <c r="B206" s="43"/>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ht="15.75" customHeight="1">
      <c r="A207" s="43"/>
      <c r="B207" s="43"/>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ht="15.75" customHeight="1">
      <c r="A208" s="43"/>
      <c r="B208" s="43"/>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ht="15.75" customHeight="1">
      <c r="A209" s="43"/>
      <c r="B209" s="43"/>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ht="15.75" customHeight="1">
      <c r="A210" s="43"/>
      <c r="B210" s="43"/>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ht="15.75" customHeight="1">
      <c r="A211" s="43"/>
      <c r="B211" s="43"/>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ht="15.75" customHeight="1">
      <c r="A212" s="43"/>
      <c r="B212" s="43"/>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ht="15.75" customHeight="1">
      <c r="A213" s="43"/>
      <c r="B213" s="43"/>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ht="15.75" customHeight="1">
      <c r="A214" s="43"/>
      <c r="B214" s="43"/>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ht="15.75" customHeight="1">
      <c r="A215" s="43"/>
      <c r="B215" s="43"/>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ht="15.75" customHeight="1">
      <c r="A216" s="43"/>
      <c r="B216" s="43"/>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ht="15.75" customHeight="1">
      <c r="A217" s="43"/>
      <c r="B217" s="43"/>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ht="15.75" customHeight="1">
      <c r="A218" s="43"/>
      <c r="B218" s="43"/>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ht="15.75" customHeight="1">
      <c r="A219" s="43"/>
      <c r="B219" s="43"/>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ht="15.75" customHeight="1">
      <c r="A220" s="43"/>
      <c r="B220" s="43"/>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ht="15.75" customHeight="1">
      <c r="A221" s="43"/>
      <c r="B221" s="43"/>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ht="15.75" customHeight="1">
      <c r="A222" s="43"/>
      <c r="B222" s="43"/>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ht="15.75" customHeight="1">
      <c r="A223" s="43"/>
      <c r="B223" s="43"/>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ht="15.75" customHeight="1">
      <c r="A224" s="43"/>
      <c r="B224" s="43"/>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ht="15.75" customHeight="1">
      <c r="A225" s="43"/>
      <c r="B225" s="43"/>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ht="15.75" customHeight="1">
      <c r="A226" s="43"/>
      <c r="B226" s="43"/>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ht="15.75" customHeight="1">
      <c r="A227" s="43"/>
      <c r="B227" s="43"/>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ht="15.75" customHeight="1">
      <c r="A228" s="43"/>
      <c r="B228" s="43"/>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ht="15.75" customHeight="1">
      <c r="A229" s="43"/>
      <c r="B229" s="43"/>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ht="15.75" customHeight="1">
      <c r="A230" s="43"/>
      <c r="B230" s="43"/>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ht="15.75" customHeight="1">
      <c r="A231" s="43"/>
      <c r="B231" s="43"/>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ht="15.75" customHeight="1">
      <c r="A232" s="43"/>
      <c r="B232" s="43"/>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ht="15.75" customHeight="1">
      <c r="A233" s="43"/>
      <c r="B233" s="43"/>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ht="15.75" customHeight="1">
      <c r="A234" s="43"/>
      <c r="B234" s="43"/>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ht="15.75" customHeight="1">
      <c r="A235" s="43"/>
      <c r="B235" s="43"/>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ht="15.75" customHeight="1">
      <c r="A236" s="43"/>
      <c r="B236" s="43"/>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ht="15.75" customHeight="1">
      <c r="A237" s="43"/>
      <c r="B237" s="43"/>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ht="15.75" customHeight="1">
      <c r="A238" s="43"/>
      <c r="B238" s="43"/>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ht="15.75" customHeight="1">
      <c r="A239" s="43"/>
      <c r="B239" s="43"/>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ht="15.75" customHeight="1">
      <c r="A240" s="43"/>
      <c r="B240" s="43"/>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ht="15.75" customHeight="1">
      <c r="A241" s="43"/>
      <c r="B241" s="43"/>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ht="15.75" customHeight="1">
      <c r="A242" s="43"/>
      <c r="B242" s="43"/>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ht="15.75" customHeight="1">
      <c r="A243" s="43"/>
      <c r="B243" s="43"/>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ht="15.75" customHeight="1">
      <c r="A244" s="43"/>
      <c r="B244" s="43"/>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ht="15.75" customHeight="1">
      <c r="A245" s="43"/>
      <c r="B245" s="43"/>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ht="15.75" customHeight="1">
      <c r="A246" s="43"/>
      <c r="B246" s="43"/>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ht="15.75" customHeight="1">
      <c r="A247" s="43"/>
      <c r="B247" s="43"/>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ht="15.75" customHeight="1">
      <c r="A248" s="43"/>
      <c r="B248" s="43"/>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ht="15.75" customHeight="1">
      <c r="A249" s="43"/>
      <c r="B249" s="43"/>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ht="15.75" customHeight="1">
      <c r="A250" s="43"/>
      <c r="B250" s="43"/>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ht="15.75" customHeight="1">
      <c r="A251" s="43"/>
      <c r="B251" s="43"/>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ht="15.75" customHeight="1">
      <c r="A252" s="43"/>
      <c r="B252" s="43"/>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ht="15.75" customHeight="1">
      <c r="A253" s="43"/>
      <c r="B253" s="43"/>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ht="15.75" customHeight="1">
      <c r="A254" s="43"/>
      <c r="B254" s="43"/>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ht="15.75" customHeight="1">
      <c r="A255" s="43"/>
      <c r="B255" s="43"/>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ht="15.75" customHeight="1">
      <c r="A256" s="43"/>
      <c r="B256" s="43"/>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ht="15.75" customHeight="1">
      <c r="A257" s="43"/>
      <c r="B257" s="43"/>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ht="15.75" customHeight="1">
      <c r="A258" s="43"/>
      <c r="B258" s="43"/>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ht="15.75" customHeight="1">
      <c r="A259" s="43"/>
      <c r="B259" s="43"/>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ht="15.75" customHeight="1">
      <c r="A260" s="43"/>
      <c r="B260" s="43"/>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ht="15.75" customHeight="1">
      <c r="A261" s="43"/>
      <c r="B261" s="43"/>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ht="15.75" customHeight="1">
      <c r="A262" s="43"/>
      <c r="B262" s="43"/>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ht="15.75" customHeight="1">
      <c r="A263" s="43"/>
      <c r="B263" s="43"/>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ht="15.75" customHeight="1">
      <c r="A264" s="43"/>
      <c r="B264" s="43"/>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ht="15.75" customHeight="1">
      <c r="A265" s="43"/>
      <c r="B265" s="43"/>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ht="15.75" customHeight="1">
      <c r="A266" s="43"/>
      <c r="B266" s="43"/>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ht="15.75" customHeight="1">
      <c r="A267" s="43"/>
      <c r="B267" s="43"/>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ht="15.75" customHeight="1">
      <c r="A268" s="43"/>
      <c r="B268" s="43"/>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ht="15.75" customHeight="1">
      <c r="A269" s="43"/>
      <c r="B269" s="43"/>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ht="15.75" customHeight="1">
      <c r="A270" s="43"/>
      <c r="B270" s="43"/>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ht="15.75" customHeight="1">
      <c r="A271" s="43"/>
      <c r="B271" s="43"/>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ht="15.75" customHeight="1">
      <c r="A272" s="43"/>
      <c r="B272" s="43"/>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ht="15.75" customHeight="1">
      <c r="A273" s="43"/>
      <c r="B273" s="43"/>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ht="15.75" customHeight="1">
      <c r="A274" s="43"/>
      <c r="B274" s="43"/>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ht="15.75" customHeight="1">
      <c r="A275" s="43"/>
      <c r="B275" s="43"/>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ht="15.75" customHeight="1">
      <c r="A276" s="43"/>
      <c r="B276" s="43"/>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ht="15.75" customHeight="1">
      <c r="A277" s="43"/>
      <c r="B277" s="43"/>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ht="15.75" customHeight="1">
      <c r="A278" s="43"/>
      <c r="B278" s="43"/>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ht="15.75" customHeight="1">
      <c r="A279" s="43"/>
      <c r="B279" s="43"/>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ht="15.75" customHeight="1">
      <c r="A280" s="43"/>
      <c r="B280" s="43"/>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ht="15.75" customHeight="1">
      <c r="A281" s="43"/>
      <c r="B281" s="43"/>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ht="15.75" customHeight="1">
      <c r="A282" s="43"/>
      <c r="B282" s="43"/>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ht="15.75" customHeight="1">
      <c r="A283" s="43"/>
      <c r="B283" s="43"/>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ht="15.75" customHeight="1">
      <c r="A284" s="43"/>
      <c r="B284" s="43"/>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ht="15.75" customHeight="1">
      <c r="A285" s="43"/>
      <c r="B285" s="43"/>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ht="15.75" customHeight="1">
      <c r="A286" s="43"/>
      <c r="B286" s="43"/>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ht="15.75" customHeight="1">
      <c r="A287" s="43"/>
      <c r="B287" s="43"/>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ht="15.75" customHeight="1">
      <c r="A288" s="43"/>
      <c r="B288" s="43"/>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ht="15.75" customHeight="1">
      <c r="A289" s="43"/>
      <c r="B289" s="43"/>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ht="15.75" customHeight="1">
      <c r="A290" s="43"/>
      <c r="B290" s="43"/>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ht="15.75" customHeight="1">
      <c r="A291" s="43"/>
      <c r="B291" s="43"/>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ht="15.75" customHeight="1">
      <c r="A292" s="43"/>
      <c r="B292" s="43"/>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ht="15.75" customHeight="1">
      <c r="A293" s="43"/>
      <c r="B293" s="43"/>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ht="15.75" customHeight="1">
      <c r="A294" s="43"/>
      <c r="B294" s="43"/>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ht="15.75" customHeight="1">
      <c r="A295" s="43"/>
      <c r="B295" s="43"/>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ht="15.75" customHeight="1">
      <c r="A296" s="43"/>
      <c r="B296" s="43"/>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ht="15.75" customHeight="1">
      <c r="A297" s="43"/>
      <c r="B297" s="43"/>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ht="15.75" customHeight="1">
      <c r="A298" s="43"/>
      <c r="B298" s="43"/>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ht="15.75" customHeight="1">
      <c r="A299" s="43"/>
      <c r="B299" s="43"/>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ht="15.75" customHeight="1">
      <c r="A300" s="43"/>
      <c r="B300" s="43"/>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ht="15.75" customHeight="1">
      <c r="A301" s="43"/>
      <c r="B301" s="43"/>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ht="15.75" customHeight="1">
      <c r="A302" s="43"/>
      <c r="B302" s="43"/>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ht="15.75" customHeight="1">
      <c r="A303" s="43"/>
      <c r="B303" s="43"/>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ht="15.75" customHeight="1">
      <c r="A304" s="43"/>
      <c r="B304" s="43"/>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ht="15.75" customHeight="1">
      <c r="A305" s="43"/>
      <c r="B305" s="43"/>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0">
    <mergeCell ref="A57:B57"/>
    <mergeCell ref="C57:D57"/>
    <mergeCell ref="A58:B58"/>
    <mergeCell ref="C58:D58"/>
    <mergeCell ref="A59:B59"/>
    <mergeCell ref="A70:B70"/>
    <mergeCell ref="A71:B71"/>
    <mergeCell ref="C71:D71"/>
    <mergeCell ref="A72:D72"/>
    <mergeCell ref="A73:B73"/>
    <mergeCell ref="A74:B74"/>
    <mergeCell ref="A75:B75"/>
    <mergeCell ref="C75:D75"/>
    <mergeCell ref="C76:D76"/>
    <mergeCell ref="A76:B76"/>
    <mergeCell ref="A77:B77"/>
    <mergeCell ref="A78:B78"/>
    <mergeCell ref="C78:D78"/>
    <mergeCell ref="A79:B79"/>
    <mergeCell ref="A80:B80"/>
    <mergeCell ref="C81:D81"/>
    <mergeCell ref="A81:B81"/>
    <mergeCell ref="A82:B82"/>
    <mergeCell ref="A83:B83"/>
    <mergeCell ref="C83:D83"/>
    <mergeCell ref="A84:D84"/>
    <mergeCell ref="A85:B85"/>
    <mergeCell ref="C85:D85"/>
    <mergeCell ref="A90:B90"/>
    <mergeCell ref="A91:B91"/>
    <mergeCell ref="A92:B92"/>
    <mergeCell ref="A86:B86"/>
    <mergeCell ref="A87:B87"/>
    <mergeCell ref="C87:D87"/>
    <mergeCell ref="A88:B88"/>
    <mergeCell ref="A89:B89"/>
    <mergeCell ref="C89:D89"/>
    <mergeCell ref="C90:D90"/>
    <mergeCell ref="C91:D91"/>
    <mergeCell ref="C92:D92"/>
    <mergeCell ref="A93:D93"/>
    <mergeCell ref="A94:B94"/>
    <mergeCell ref="C94:D94"/>
    <mergeCell ref="A95:B95"/>
    <mergeCell ref="A96:B96"/>
    <mergeCell ref="C96:D96"/>
    <mergeCell ref="A97:D97"/>
    <mergeCell ref="A98:B98"/>
    <mergeCell ref="A99:B99"/>
    <mergeCell ref="C99:D99"/>
    <mergeCell ref="A100:D100"/>
    <mergeCell ref="A101:B101"/>
    <mergeCell ref="A2:D2"/>
    <mergeCell ref="A3:B3"/>
    <mergeCell ref="C3:D3"/>
    <mergeCell ref="A4:B4"/>
    <mergeCell ref="C4:D4"/>
    <mergeCell ref="A5:B5"/>
    <mergeCell ref="C5:D5"/>
    <mergeCell ref="A6:B6"/>
    <mergeCell ref="C6:D6"/>
    <mergeCell ref="A7:B7"/>
    <mergeCell ref="C7:D7"/>
    <mergeCell ref="A8:D8"/>
    <mergeCell ref="A9:B9"/>
    <mergeCell ref="C9:D9"/>
    <mergeCell ref="A10:B10"/>
    <mergeCell ref="C10:D10"/>
    <mergeCell ref="A11:B11"/>
    <mergeCell ref="C11:D11"/>
    <mergeCell ref="A12:B12"/>
    <mergeCell ref="C12:D12"/>
    <mergeCell ref="A13:B13"/>
    <mergeCell ref="C13:D13"/>
    <mergeCell ref="A14:D14"/>
    <mergeCell ref="C19:D19"/>
    <mergeCell ref="C24:D24"/>
    <mergeCell ref="A25:D25"/>
    <mergeCell ref="A26:B26"/>
    <mergeCell ref="A36:B36"/>
    <mergeCell ref="A37:B37"/>
    <mergeCell ref="A38:B38"/>
    <mergeCell ref="C38:D38"/>
    <mergeCell ref="A39:B39"/>
    <mergeCell ref="A40:B40"/>
    <mergeCell ref="A47:B47"/>
    <mergeCell ref="A48:B48"/>
    <mergeCell ref="A52:B52"/>
    <mergeCell ref="A53:B53"/>
    <mergeCell ref="C53:D53"/>
    <mergeCell ref="A54:B54"/>
    <mergeCell ref="C54:D54"/>
    <mergeCell ref="A55:D55"/>
    <mergeCell ref="A56:D56"/>
    <mergeCell ref="A102:B102"/>
    <mergeCell ref="C102:D102"/>
    <mergeCell ref="A103:B103"/>
    <mergeCell ref="A104:B104"/>
    <mergeCell ref="C104:D104"/>
    <mergeCell ref="A105:B105"/>
  </mergeCells>
  <dataValidations>
    <dataValidation type="custom" allowBlank="1" showDropDown="1" showErrorMessage="1" sqref="C22">
      <formula1>OR(NOT(ISERROR(DATEVALUE(C22))), AND(ISNUMBER(C22), LEFT(CELL("format", C22))="D"))</formula1>
    </dataValidation>
    <dataValidation type="list" allowBlank="1" sqref="C15 C17:C18 C21 C23 C27:C37 C39 C41:C47 C49:C52 C60:C70 C73:C74 C77 C79:C80 C82 C86 C88 C95 C98 C101 C103 C105">
      <formula1>"Yes,No,N/A"</formula1>
    </dataValidation>
    <dataValidation type="list" allowBlank="1" sqref="C20">
      <formula1>"Select a Value,Annually,Every 2 years,Less frequent than 2 yrs"</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06.75"/>
    <col customWidth="1" min="2" max="2" width="21.88"/>
    <col hidden="1" min="4" max="7" width="12.63"/>
  </cols>
  <sheetData>
    <row r="1" ht="15.75" customHeight="1">
      <c r="A1" s="70" t="s">
        <v>45</v>
      </c>
      <c r="B1" s="71" t="s">
        <v>10</v>
      </c>
      <c r="C1" s="11"/>
      <c r="D1" s="11" t="s">
        <v>251</v>
      </c>
      <c r="E1" s="11" t="s">
        <v>238</v>
      </c>
      <c r="F1" s="11" t="s">
        <v>239</v>
      </c>
      <c r="G1" s="11" t="s">
        <v>240</v>
      </c>
      <c r="H1" s="11"/>
      <c r="I1" s="11"/>
      <c r="J1" s="11"/>
      <c r="K1" s="11"/>
      <c r="L1" s="11"/>
      <c r="M1" s="11"/>
      <c r="N1" s="11"/>
      <c r="O1" s="11"/>
      <c r="P1" s="11"/>
      <c r="Q1" s="11"/>
      <c r="R1" s="11"/>
      <c r="S1" s="11"/>
      <c r="T1" s="11"/>
      <c r="U1" s="11"/>
      <c r="V1" s="11"/>
      <c r="W1" s="11"/>
      <c r="X1" s="11"/>
      <c r="Y1" s="11"/>
      <c r="Z1" s="11"/>
      <c r="AA1" s="11"/>
    </row>
    <row r="2" ht="15.75" customHeight="1">
      <c r="A2" s="72" t="s">
        <v>68</v>
      </c>
      <c r="B2" s="73" t="s">
        <v>252</v>
      </c>
      <c r="C2" s="11"/>
      <c r="D2" s="50" t="str">
        <f>if(B2="Select a Value","blank",if(B2="Yes",F2,if(B2="No",E2,if(B2="NA",E2))))</f>
        <v>blank</v>
      </c>
      <c r="E2" s="51">
        <v>0.0</v>
      </c>
      <c r="F2" s="51">
        <v>100.0</v>
      </c>
      <c r="G2" s="11"/>
      <c r="H2" s="11"/>
      <c r="I2" s="11"/>
      <c r="J2" s="11"/>
      <c r="K2" s="11"/>
      <c r="L2" s="11"/>
      <c r="M2" s="11"/>
      <c r="N2" s="11"/>
      <c r="O2" s="11"/>
      <c r="P2" s="11"/>
      <c r="Q2" s="11"/>
      <c r="R2" s="11"/>
      <c r="S2" s="11"/>
      <c r="T2" s="11"/>
      <c r="U2" s="11"/>
      <c r="V2" s="11"/>
      <c r="W2" s="11"/>
      <c r="X2" s="11"/>
      <c r="Y2" s="11"/>
      <c r="Z2" s="11"/>
      <c r="AA2" s="11"/>
    </row>
    <row r="3" ht="15.75" customHeight="1">
      <c r="A3" s="74" t="s">
        <v>70</v>
      </c>
      <c r="B3" s="75"/>
      <c r="C3" s="11"/>
      <c r="D3" s="76" t="str">
        <f>if(B3="","blank",E3)</f>
        <v>blank</v>
      </c>
      <c r="E3" s="77">
        <v>0.0</v>
      </c>
      <c r="F3" s="77">
        <v>1.0</v>
      </c>
      <c r="G3" s="11"/>
      <c r="H3" s="11"/>
      <c r="I3" s="11"/>
      <c r="J3" s="11"/>
      <c r="K3" s="11"/>
      <c r="L3" s="11"/>
      <c r="M3" s="11"/>
      <c r="N3" s="11"/>
      <c r="O3" s="11"/>
      <c r="P3" s="11"/>
      <c r="Q3" s="11"/>
      <c r="R3" s="11"/>
      <c r="S3" s="11"/>
      <c r="T3" s="11"/>
      <c r="U3" s="11"/>
      <c r="V3" s="11"/>
      <c r="W3" s="11"/>
      <c r="X3" s="11"/>
      <c r="Y3" s="11"/>
      <c r="Z3" s="11"/>
      <c r="AA3" s="11"/>
    </row>
    <row r="4" ht="15.75" customHeight="1">
      <c r="A4" s="78" t="s">
        <v>80</v>
      </c>
      <c r="B4" s="79"/>
      <c r="C4" s="11"/>
      <c r="D4" s="11"/>
      <c r="E4" s="11"/>
      <c r="F4" s="11"/>
      <c r="G4" s="11"/>
      <c r="H4" s="11"/>
      <c r="I4" s="11"/>
      <c r="J4" s="11"/>
      <c r="K4" s="11"/>
      <c r="L4" s="11"/>
      <c r="M4" s="11"/>
      <c r="N4" s="11"/>
      <c r="O4" s="11"/>
      <c r="P4" s="11"/>
      <c r="Q4" s="11"/>
      <c r="R4" s="11"/>
      <c r="S4" s="11"/>
      <c r="T4" s="11"/>
      <c r="U4" s="11"/>
      <c r="V4" s="11"/>
      <c r="W4" s="11"/>
      <c r="X4" s="11"/>
      <c r="Y4" s="11"/>
      <c r="Z4" s="11"/>
      <c r="AA4" s="11"/>
    </row>
    <row r="5" ht="15.75" customHeight="1">
      <c r="A5" s="80" t="s">
        <v>253</v>
      </c>
      <c r="B5" s="73" t="s">
        <v>252</v>
      </c>
      <c r="C5" s="11"/>
      <c r="D5" s="50" t="str">
        <f>if(B5="Select a Value","blank",if(B5="Yes",E5,if(B5="No",F5)))</f>
        <v>blank</v>
      </c>
      <c r="E5" s="51">
        <v>0.0</v>
      </c>
      <c r="F5" s="51">
        <v>100.0</v>
      </c>
      <c r="G5" s="11"/>
      <c r="H5" s="11"/>
      <c r="I5" s="11"/>
      <c r="J5" s="11"/>
      <c r="K5" s="11"/>
      <c r="L5" s="11"/>
      <c r="M5" s="11"/>
      <c r="N5" s="11"/>
      <c r="O5" s="11"/>
      <c r="P5" s="11"/>
      <c r="Q5" s="11"/>
      <c r="R5" s="11"/>
      <c r="S5" s="11"/>
      <c r="T5" s="11"/>
      <c r="U5" s="11"/>
      <c r="V5" s="11"/>
      <c r="W5" s="11"/>
      <c r="X5" s="11"/>
      <c r="Y5" s="11"/>
      <c r="Z5" s="11"/>
      <c r="AA5" s="11"/>
    </row>
    <row r="6" ht="15.75" customHeight="1">
      <c r="A6" s="80" t="s">
        <v>243</v>
      </c>
      <c r="B6" s="81"/>
      <c r="C6" s="11"/>
      <c r="D6" s="54"/>
      <c r="E6" s="54"/>
      <c r="F6" s="54"/>
      <c r="G6" s="11"/>
      <c r="H6" s="11"/>
      <c r="I6" s="11"/>
      <c r="J6" s="11"/>
      <c r="K6" s="11"/>
      <c r="L6" s="11"/>
      <c r="M6" s="11"/>
      <c r="N6" s="11"/>
      <c r="O6" s="11"/>
      <c r="P6" s="11"/>
      <c r="Q6" s="11"/>
      <c r="R6" s="11"/>
      <c r="S6" s="11"/>
      <c r="T6" s="11"/>
      <c r="U6" s="11"/>
      <c r="V6" s="11"/>
      <c r="W6" s="11"/>
      <c r="X6" s="11"/>
      <c r="Y6" s="11"/>
      <c r="Z6" s="11"/>
      <c r="AA6" s="11"/>
    </row>
    <row r="7" ht="15.75" customHeight="1">
      <c r="A7" s="72" t="s">
        <v>91</v>
      </c>
      <c r="B7" s="73" t="s">
        <v>252</v>
      </c>
      <c r="C7" s="11"/>
      <c r="D7" s="50" t="str">
        <f t="shared" ref="D7:D8" si="1">if(B7="Select a Value","blank",if(B7="Yes",E7,if(B7="No",F7)))</f>
        <v>blank</v>
      </c>
      <c r="E7" s="51">
        <v>0.0</v>
      </c>
      <c r="F7" s="51">
        <v>10.0</v>
      </c>
      <c r="G7" s="11"/>
      <c r="H7" s="11"/>
      <c r="I7" s="11"/>
      <c r="J7" s="11"/>
      <c r="K7" s="11"/>
      <c r="L7" s="11"/>
      <c r="M7" s="11"/>
      <c r="N7" s="11"/>
      <c r="O7" s="11"/>
      <c r="P7" s="11"/>
      <c r="Q7" s="11"/>
      <c r="R7" s="11"/>
      <c r="S7" s="11"/>
      <c r="T7" s="11"/>
      <c r="U7" s="11"/>
      <c r="V7" s="11"/>
      <c r="W7" s="11"/>
      <c r="X7" s="11"/>
      <c r="Y7" s="11"/>
      <c r="Z7" s="11"/>
      <c r="AA7" s="11"/>
    </row>
    <row r="8" ht="15.75" customHeight="1">
      <c r="A8" s="72" t="s">
        <v>93</v>
      </c>
      <c r="B8" s="73" t="s">
        <v>252</v>
      </c>
      <c r="C8" s="11"/>
      <c r="D8" s="50" t="str">
        <f t="shared" si="1"/>
        <v>blank</v>
      </c>
      <c r="E8" s="51">
        <v>0.0</v>
      </c>
      <c r="F8" s="51">
        <v>10.0</v>
      </c>
      <c r="G8" s="11"/>
      <c r="H8" s="11"/>
      <c r="I8" s="11"/>
      <c r="J8" s="11"/>
      <c r="K8" s="11"/>
      <c r="L8" s="11"/>
      <c r="M8" s="11"/>
      <c r="N8" s="11"/>
      <c r="O8" s="11"/>
      <c r="P8" s="11"/>
      <c r="Q8" s="11"/>
      <c r="R8" s="11"/>
      <c r="S8" s="11"/>
      <c r="T8" s="11"/>
      <c r="U8" s="11"/>
      <c r="V8" s="11"/>
      <c r="W8" s="11"/>
      <c r="X8" s="11"/>
      <c r="Y8" s="11"/>
      <c r="Z8" s="11"/>
      <c r="AA8" s="11"/>
    </row>
    <row r="9" ht="15.75" customHeight="1">
      <c r="A9" s="72" t="s">
        <v>246</v>
      </c>
      <c r="B9" s="82"/>
      <c r="C9" s="11"/>
      <c r="D9" s="76" t="str">
        <f>if(B9="","blank",E9)</f>
        <v>blank</v>
      </c>
      <c r="E9" s="77">
        <v>0.0</v>
      </c>
      <c r="F9" s="77">
        <v>1.0</v>
      </c>
      <c r="G9" s="11"/>
      <c r="H9" s="11"/>
      <c r="I9" s="11"/>
      <c r="J9" s="11"/>
      <c r="K9" s="11"/>
      <c r="L9" s="11"/>
      <c r="M9" s="11"/>
      <c r="N9" s="11"/>
      <c r="O9" s="11"/>
      <c r="P9" s="11"/>
      <c r="Q9" s="11"/>
      <c r="R9" s="11"/>
      <c r="S9" s="11"/>
      <c r="T9" s="11"/>
      <c r="U9" s="11"/>
      <c r="V9" s="11"/>
      <c r="W9" s="11"/>
      <c r="X9" s="11"/>
      <c r="Y9" s="11"/>
      <c r="Z9" s="11"/>
      <c r="AA9" s="11"/>
    </row>
    <row r="10" ht="15.75" customHeight="1">
      <c r="A10" s="72" t="s">
        <v>254</v>
      </c>
      <c r="B10" s="73" t="s">
        <v>255</v>
      </c>
      <c r="C10" s="11"/>
      <c r="D10" s="62">
        <f>if(B10="Select a Value","blank",if(B10="Annually",E10,if(B10="Every 2 years",F10,if(B10="Less frequent than 2 yrs",F10*5))))</f>
        <v>50</v>
      </c>
      <c r="E10" s="62">
        <v>0.0</v>
      </c>
      <c r="F10" s="62">
        <v>10.0</v>
      </c>
      <c r="G10" s="11"/>
      <c r="H10" s="11"/>
      <c r="I10" s="11"/>
      <c r="J10" s="11"/>
      <c r="K10" s="11"/>
      <c r="L10" s="11"/>
      <c r="M10" s="11"/>
      <c r="N10" s="11"/>
      <c r="O10" s="11"/>
      <c r="P10" s="11"/>
      <c r="Q10" s="11"/>
      <c r="R10" s="11"/>
      <c r="S10" s="11"/>
      <c r="T10" s="11"/>
      <c r="U10" s="11"/>
      <c r="V10" s="11"/>
      <c r="W10" s="11"/>
      <c r="X10" s="11"/>
      <c r="Y10" s="11"/>
      <c r="Z10" s="11"/>
      <c r="AA10" s="11"/>
    </row>
    <row r="11" ht="15.75" customHeight="1">
      <c r="A11" s="72" t="s">
        <v>97</v>
      </c>
      <c r="B11" s="73" t="s">
        <v>252</v>
      </c>
      <c r="C11" s="11"/>
      <c r="D11" s="50" t="str">
        <f>if(B11="Select a Value","blank",if(B11="Yes",E11,if(B11="No",F11)))</f>
        <v>blank</v>
      </c>
      <c r="E11" s="51">
        <v>0.0</v>
      </c>
      <c r="F11" s="51">
        <v>80.0</v>
      </c>
      <c r="G11" s="11"/>
      <c r="H11" s="11"/>
      <c r="I11" s="11"/>
      <c r="J11" s="11"/>
      <c r="K11" s="11"/>
      <c r="L11" s="11"/>
      <c r="M11" s="11"/>
      <c r="N11" s="11"/>
      <c r="O11" s="11"/>
      <c r="P11" s="11"/>
      <c r="Q11" s="11"/>
      <c r="R11" s="11"/>
      <c r="S11" s="11"/>
      <c r="T11" s="11"/>
      <c r="U11" s="11"/>
      <c r="V11" s="11"/>
      <c r="W11" s="11"/>
      <c r="X11" s="11"/>
      <c r="Y11" s="11"/>
      <c r="Z11" s="11"/>
      <c r="AA11" s="11"/>
    </row>
    <row r="12" ht="15.75" customHeight="1">
      <c r="A12" s="72" t="s">
        <v>98</v>
      </c>
      <c r="B12" s="83"/>
      <c r="C12" s="11"/>
      <c r="D12" s="64" t="str">
        <f>if(G12=-1,"blank", if(G12&lt;356,E12,F12))</f>
        <v>blank</v>
      </c>
      <c r="E12" s="65">
        <v>0.0</v>
      </c>
      <c r="F12" s="65">
        <v>10.0</v>
      </c>
      <c r="G12" s="65">
        <f>if(B12="",-1, days360(B12,Today()))</f>
        <v>-1</v>
      </c>
      <c r="H12" s="11"/>
      <c r="I12" s="11"/>
      <c r="J12" s="11"/>
      <c r="K12" s="11"/>
      <c r="L12" s="11"/>
      <c r="M12" s="11"/>
      <c r="N12" s="11"/>
      <c r="O12" s="11"/>
      <c r="P12" s="11"/>
      <c r="Q12" s="11"/>
      <c r="R12" s="11"/>
      <c r="S12" s="11"/>
      <c r="T12" s="11"/>
      <c r="U12" s="11"/>
      <c r="V12" s="11"/>
      <c r="W12" s="11"/>
      <c r="X12" s="11"/>
      <c r="Y12" s="11"/>
      <c r="Z12" s="11"/>
      <c r="AA12" s="11"/>
    </row>
    <row r="13" ht="15.75" customHeight="1">
      <c r="A13" s="72" t="s">
        <v>249</v>
      </c>
      <c r="B13" s="73" t="s">
        <v>252</v>
      </c>
      <c r="C13" s="11"/>
      <c r="D13" s="50" t="str">
        <f>if(B13="Select a Value","blank",if(B13="Yes",E13,if(B13="No",F13)))</f>
        <v>blank</v>
      </c>
      <c r="E13" s="51">
        <v>0.0</v>
      </c>
      <c r="F13" s="51">
        <v>10.0</v>
      </c>
      <c r="G13" s="11"/>
      <c r="H13" s="11"/>
      <c r="I13" s="11"/>
      <c r="J13" s="11"/>
      <c r="K13" s="11"/>
      <c r="L13" s="11"/>
      <c r="M13" s="11"/>
      <c r="N13" s="11"/>
      <c r="O13" s="11"/>
      <c r="P13" s="11"/>
      <c r="Q13" s="11"/>
      <c r="R13" s="11"/>
      <c r="S13" s="11"/>
      <c r="T13" s="11"/>
      <c r="U13" s="11"/>
      <c r="V13" s="11"/>
      <c r="W13" s="11"/>
      <c r="X13" s="11"/>
      <c r="Y13" s="11"/>
      <c r="Z13" s="11"/>
      <c r="AA13" s="11"/>
    </row>
    <row r="14" ht="15.75" customHeight="1">
      <c r="A14" s="72" t="s">
        <v>100</v>
      </c>
      <c r="B14" s="82"/>
      <c r="C14" s="11"/>
      <c r="D14" s="76" t="str">
        <f>if(B14="","blank",E14)</f>
        <v>blank</v>
      </c>
      <c r="E14" s="77">
        <v>0.0</v>
      </c>
      <c r="F14" s="77">
        <v>10.0</v>
      </c>
      <c r="G14" s="11"/>
      <c r="H14" s="11"/>
      <c r="I14" s="11"/>
      <c r="J14" s="11"/>
      <c r="K14" s="11"/>
      <c r="L14" s="11"/>
      <c r="M14" s="11"/>
      <c r="N14" s="11"/>
      <c r="O14" s="11"/>
      <c r="P14" s="11"/>
      <c r="Q14" s="11"/>
      <c r="R14" s="11"/>
      <c r="S14" s="11"/>
      <c r="T14" s="11"/>
      <c r="U14" s="11"/>
      <c r="V14" s="11"/>
      <c r="W14" s="11"/>
      <c r="X14" s="11"/>
      <c r="Y14" s="11"/>
      <c r="Z14" s="11"/>
      <c r="AA14" s="11"/>
    </row>
    <row r="15" ht="15.75" customHeight="1">
      <c r="A15" s="78" t="s">
        <v>256</v>
      </c>
      <c r="B15" s="79"/>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ht="15.75" customHeight="1">
      <c r="A16" s="72" t="s">
        <v>137</v>
      </c>
      <c r="B16" s="73" t="s">
        <v>252</v>
      </c>
      <c r="C16" s="11"/>
      <c r="D16" s="50" t="str">
        <f>if(B16="Select a Value","blank",if(B16="Yes",E16,if(B16="No",F16)))</f>
        <v>blank</v>
      </c>
      <c r="E16" s="51">
        <v>0.0</v>
      </c>
      <c r="F16" s="51">
        <v>10.0</v>
      </c>
      <c r="G16" s="11"/>
      <c r="H16" s="11"/>
      <c r="I16" s="11"/>
      <c r="J16" s="11"/>
      <c r="K16" s="11"/>
      <c r="L16" s="11"/>
      <c r="M16" s="11"/>
      <c r="N16" s="11"/>
      <c r="O16" s="11"/>
      <c r="P16" s="11"/>
      <c r="Q16" s="11"/>
      <c r="R16" s="11"/>
      <c r="S16" s="11"/>
      <c r="T16" s="11"/>
      <c r="U16" s="11"/>
      <c r="V16" s="11"/>
      <c r="W16" s="11"/>
      <c r="X16" s="11"/>
      <c r="Y16" s="11"/>
      <c r="Z16" s="11"/>
      <c r="AA16" s="11"/>
    </row>
    <row r="17" ht="15.75" customHeight="1">
      <c r="A17" s="72" t="s">
        <v>138</v>
      </c>
      <c r="B17" s="82"/>
      <c r="C17" s="11"/>
      <c r="D17" s="76" t="str">
        <f>if(B17="","blank",E17)</f>
        <v>blank</v>
      </c>
      <c r="E17" s="77">
        <v>0.0</v>
      </c>
      <c r="F17" s="77">
        <v>1.0</v>
      </c>
      <c r="G17" s="11"/>
      <c r="H17" s="11"/>
      <c r="I17" s="11"/>
      <c r="J17" s="11"/>
      <c r="K17" s="11"/>
      <c r="L17" s="11"/>
      <c r="M17" s="11"/>
      <c r="N17" s="11"/>
      <c r="O17" s="11"/>
      <c r="P17" s="11"/>
      <c r="Q17" s="11"/>
      <c r="R17" s="11"/>
      <c r="S17" s="11"/>
      <c r="T17" s="11"/>
      <c r="U17" s="11"/>
      <c r="V17" s="11"/>
      <c r="W17" s="11"/>
      <c r="X17" s="11"/>
      <c r="Y17" s="11"/>
      <c r="Z17" s="11"/>
      <c r="AA17" s="11"/>
    </row>
    <row r="18" ht="15.75" customHeight="1">
      <c r="A18" s="72" t="s">
        <v>101</v>
      </c>
      <c r="B18" s="73" t="s">
        <v>257</v>
      </c>
      <c r="C18" s="11"/>
      <c r="D18" s="84" t="str">
        <f>if(B18="Select a Value","blank",if(B18="Daily",E18,if(B18="Weekly",F18,if(B18="Monthly",F18*3,if(B18="Quarterly",F18*5,if(B18="Annually",F18*10))))))</f>
        <v>blank</v>
      </c>
      <c r="E18" s="62">
        <v>0.0</v>
      </c>
      <c r="F18" s="62">
        <v>1.0</v>
      </c>
      <c r="G18" s="84" t="s">
        <v>258</v>
      </c>
      <c r="H18" s="11"/>
      <c r="I18" s="11"/>
      <c r="J18" s="11"/>
      <c r="K18" s="11"/>
      <c r="L18" s="11"/>
      <c r="M18" s="11"/>
      <c r="N18" s="11"/>
      <c r="O18" s="11"/>
      <c r="P18" s="11"/>
      <c r="Q18" s="11"/>
      <c r="R18" s="11"/>
      <c r="S18" s="11"/>
      <c r="T18" s="11"/>
      <c r="U18" s="11"/>
      <c r="V18" s="11"/>
      <c r="W18" s="11"/>
      <c r="X18" s="11"/>
      <c r="Y18" s="11"/>
      <c r="Z18" s="11"/>
      <c r="AA18" s="11"/>
    </row>
    <row r="19" ht="15.75" customHeight="1">
      <c r="A19" s="72" t="s">
        <v>259</v>
      </c>
      <c r="B19" s="73" t="s">
        <v>257</v>
      </c>
      <c r="C19" s="11"/>
      <c r="D19" s="84" t="str">
        <f>if(B19="Select a Value","blank",if(B19="Quarterly",E19,if(B19="Annually",F19,if(B19="More than Annually",F19*10))))</f>
        <v>blank</v>
      </c>
      <c r="E19" s="62">
        <v>0.0</v>
      </c>
      <c r="F19" s="62">
        <v>5.0</v>
      </c>
      <c r="G19" s="84" t="s">
        <v>258</v>
      </c>
      <c r="H19" s="11"/>
      <c r="I19" s="11"/>
      <c r="J19" s="11"/>
      <c r="K19" s="11"/>
      <c r="L19" s="11"/>
      <c r="M19" s="11"/>
      <c r="N19" s="11"/>
      <c r="O19" s="11"/>
      <c r="P19" s="11"/>
      <c r="Q19" s="11"/>
      <c r="R19" s="11"/>
      <c r="S19" s="11"/>
      <c r="T19" s="11"/>
      <c r="U19" s="11"/>
      <c r="V19" s="11"/>
      <c r="W19" s="11"/>
      <c r="X19" s="11"/>
      <c r="Y19" s="11"/>
      <c r="Z19" s="11"/>
      <c r="AA19" s="11"/>
    </row>
    <row r="20" ht="15.75" customHeight="1">
      <c r="A20" s="72" t="s">
        <v>139</v>
      </c>
      <c r="B20" s="82"/>
      <c r="C20" s="11"/>
      <c r="D20" s="76" t="str">
        <f>if(B20="","blank",E20)</f>
        <v>blank</v>
      </c>
      <c r="E20" s="77">
        <v>0.0</v>
      </c>
      <c r="F20" s="77">
        <v>1.0</v>
      </c>
      <c r="G20" s="11"/>
      <c r="H20" s="11"/>
      <c r="I20" s="11"/>
      <c r="J20" s="11"/>
      <c r="K20" s="11"/>
      <c r="L20" s="11"/>
      <c r="M20" s="11"/>
      <c r="N20" s="11"/>
      <c r="O20" s="11"/>
      <c r="P20" s="11"/>
      <c r="Q20" s="11"/>
      <c r="R20" s="11"/>
      <c r="S20" s="11"/>
      <c r="T20" s="11"/>
      <c r="U20" s="11"/>
      <c r="V20" s="11"/>
      <c r="W20" s="11"/>
      <c r="X20" s="11"/>
      <c r="Y20" s="11"/>
      <c r="Z20" s="11"/>
      <c r="AA20" s="11"/>
    </row>
    <row r="21" ht="15.75" customHeight="1">
      <c r="A21" s="74" t="s">
        <v>140</v>
      </c>
      <c r="B21" s="85" t="s">
        <v>252</v>
      </c>
      <c r="C21" s="11"/>
      <c r="D21" s="50" t="str">
        <f>if(B21="Select a Value","blank",if(B21="Yes",E21,if(B21="No",F21)))</f>
        <v>blank</v>
      </c>
      <c r="E21" s="51">
        <v>0.0</v>
      </c>
      <c r="F21" s="51">
        <v>10.0</v>
      </c>
      <c r="G21" s="11"/>
      <c r="H21" s="11"/>
      <c r="I21" s="11"/>
      <c r="J21" s="11"/>
      <c r="K21" s="11"/>
      <c r="L21" s="11"/>
      <c r="M21" s="11"/>
      <c r="N21" s="11"/>
      <c r="O21" s="11"/>
      <c r="P21" s="11"/>
      <c r="Q21" s="11"/>
      <c r="R21" s="11"/>
      <c r="S21" s="11"/>
      <c r="T21" s="11"/>
      <c r="U21" s="11"/>
      <c r="V21" s="11"/>
      <c r="W21" s="11"/>
      <c r="X21" s="11"/>
      <c r="Y21" s="11"/>
      <c r="Z21" s="11"/>
      <c r="AA21" s="11"/>
    </row>
    <row r="22" ht="15.75" customHeight="1">
      <c r="A22" s="86" t="s">
        <v>260</v>
      </c>
      <c r="B22" s="87"/>
      <c r="C22" s="11"/>
      <c r="D22" s="11"/>
      <c r="E22" s="11"/>
      <c r="F22" s="11"/>
      <c r="G22" s="11"/>
      <c r="H22" s="11"/>
      <c r="I22" s="11"/>
      <c r="J22" s="11"/>
      <c r="K22" s="11"/>
      <c r="L22" s="11"/>
      <c r="M22" s="11"/>
      <c r="N22" s="11"/>
      <c r="O22" s="11"/>
      <c r="P22" s="11"/>
      <c r="Q22" s="11"/>
      <c r="R22" s="11"/>
      <c r="S22" s="11"/>
      <c r="T22" s="11"/>
      <c r="U22" s="11"/>
      <c r="V22" s="11"/>
      <c r="W22" s="11"/>
      <c r="X22" s="11"/>
      <c r="Y22" s="11"/>
      <c r="Z22" s="11"/>
      <c r="AA22" s="11"/>
    </row>
    <row r="23" ht="15.75" customHeight="1">
      <c r="A23" s="80" t="s">
        <v>102</v>
      </c>
      <c r="B23" s="73" t="s">
        <v>252</v>
      </c>
      <c r="C23" s="11"/>
      <c r="D23" s="50" t="str">
        <f t="shared" ref="D23:D25" si="2">if(B23="Select a Value","blank",if(B23="Yes",E23,if(B23="No",F23,if(B23="NA",0))))</f>
        <v>blank</v>
      </c>
      <c r="E23" s="51">
        <v>0.0</v>
      </c>
      <c r="F23" s="51">
        <v>10.0</v>
      </c>
      <c r="G23" s="11"/>
      <c r="H23" s="11"/>
      <c r="I23" s="11"/>
      <c r="J23" s="11"/>
      <c r="K23" s="11"/>
      <c r="L23" s="11"/>
      <c r="M23" s="11"/>
      <c r="N23" s="11"/>
      <c r="O23" s="11"/>
      <c r="P23" s="11"/>
      <c r="Q23" s="11"/>
      <c r="R23" s="11"/>
      <c r="S23" s="11"/>
      <c r="T23" s="11"/>
      <c r="U23" s="11"/>
      <c r="V23" s="11"/>
      <c r="W23" s="11"/>
      <c r="X23" s="11"/>
      <c r="Y23" s="11"/>
      <c r="Z23" s="11"/>
      <c r="AA23" s="11"/>
    </row>
    <row r="24" ht="15.75" customHeight="1">
      <c r="A24" s="72" t="s">
        <v>103</v>
      </c>
      <c r="B24" s="73" t="s">
        <v>252</v>
      </c>
      <c r="C24" s="11"/>
      <c r="D24" s="50" t="str">
        <f t="shared" si="2"/>
        <v>blank</v>
      </c>
      <c r="E24" s="51">
        <v>0.0</v>
      </c>
      <c r="F24" s="51">
        <v>10.0</v>
      </c>
      <c r="G24" s="11"/>
      <c r="H24" s="11"/>
      <c r="I24" s="11"/>
      <c r="J24" s="11"/>
      <c r="K24" s="11"/>
      <c r="L24" s="11"/>
      <c r="M24" s="11"/>
      <c r="N24" s="11"/>
      <c r="O24" s="11"/>
      <c r="P24" s="11"/>
      <c r="Q24" s="11"/>
      <c r="R24" s="11"/>
      <c r="S24" s="11"/>
      <c r="T24" s="11"/>
      <c r="U24" s="11"/>
      <c r="V24" s="11"/>
      <c r="W24" s="11"/>
      <c r="X24" s="11"/>
      <c r="Y24" s="11"/>
      <c r="Z24" s="11"/>
      <c r="AA24" s="11"/>
    </row>
    <row r="25" ht="15.75" customHeight="1">
      <c r="A25" s="72" t="s">
        <v>104</v>
      </c>
      <c r="B25" s="73" t="s">
        <v>252</v>
      </c>
      <c r="C25" s="11"/>
      <c r="D25" s="50" t="str">
        <f t="shared" si="2"/>
        <v>blank</v>
      </c>
      <c r="E25" s="51">
        <v>0.0</v>
      </c>
      <c r="F25" s="51">
        <v>10.0</v>
      </c>
      <c r="G25" s="11"/>
      <c r="H25" s="11"/>
      <c r="I25" s="11"/>
      <c r="J25" s="11"/>
      <c r="K25" s="11"/>
      <c r="L25" s="11"/>
      <c r="M25" s="11"/>
      <c r="N25" s="11"/>
      <c r="O25" s="11"/>
      <c r="P25" s="11"/>
      <c r="Q25" s="11"/>
      <c r="R25" s="11"/>
      <c r="S25" s="11"/>
      <c r="T25" s="11"/>
      <c r="U25" s="11"/>
      <c r="V25" s="11"/>
      <c r="W25" s="11"/>
      <c r="X25" s="11"/>
      <c r="Y25" s="11"/>
      <c r="Z25" s="11"/>
      <c r="AA25" s="11"/>
    </row>
    <row r="26" ht="15.75" customHeight="1">
      <c r="A26" s="88" t="s">
        <v>105</v>
      </c>
      <c r="B26" s="75"/>
      <c r="C26" s="11"/>
      <c r="D26" s="76" t="str">
        <f>if(B26="","blank",E26)</f>
        <v>blank</v>
      </c>
      <c r="E26" s="77">
        <v>0.0</v>
      </c>
      <c r="F26" s="77">
        <v>10.0</v>
      </c>
      <c r="G26" s="11"/>
      <c r="H26" s="11"/>
      <c r="I26" s="11"/>
      <c r="J26" s="11"/>
      <c r="K26" s="11"/>
      <c r="L26" s="11"/>
      <c r="M26" s="11"/>
      <c r="N26" s="11"/>
      <c r="O26" s="11"/>
      <c r="P26" s="11"/>
      <c r="Q26" s="11"/>
      <c r="R26" s="11"/>
      <c r="S26" s="11"/>
      <c r="T26" s="11"/>
      <c r="U26" s="11"/>
      <c r="V26" s="11"/>
      <c r="W26" s="11"/>
      <c r="X26" s="11"/>
      <c r="Y26" s="11"/>
      <c r="Z26" s="11"/>
      <c r="AA26" s="11"/>
    </row>
    <row r="27" ht="15.75" customHeight="1">
      <c r="A27" s="86" t="s">
        <v>261</v>
      </c>
      <c r="B27" s="87"/>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ht="15.75" customHeight="1">
      <c r="A28" s="72" t="s">
        <v>106</v>
      </c>
      <c r="B28" s="89" t="s">
        <v>252</v>
      </c>
      <c r="C28" s="11"/>
      <c r="D28" s="90" t="str">
        <f>if(B28="Select a Value","blank",if(B28="Yes",E28,if(B28="No",F28,if(B28="NA",E28))))</f>
        <v>blank</v>
      </c>
      <c r="E28" s="91">
        <v>0.0</v>
      </c>
      <c r="F28" s="91">
        <v>3.0</v>
      </c>
      <c r="G28" s="11"/>
      <c r="H28" s="11"/>
      <c r="I28" s="11"/>
      <c r="J28" s="11"/>
      <c r="K28" s="11"/>
      <c r="L28" s="11"/>
      <c r="M28" s="11"/>
      <c r="N28" s="11"/>
      <c r="O28" s="11"/>
      <c r="P28" s="11"/>
      <c r="Q28" s="11"/>
      <c r="R28" s="11"/>
      <c r="S28" s="11"/>
      <c r="T28" s="11"/>
      <c r="U28" s="11"/>
      <c r="V28" s="11"/>
      <c r="W28" s="11"/>
      <c r="X28" s="11"/>
      <c r="Y28" s="11"/>
      <c r="Z28" s="11"/>
      <c r="AA28" s="11"/>
    </row>
    <row r="29" ht="15.75" customHeight="1">
      <c r="A29" s="72" t="s">
        <v>107</v>
      </c>
      <c r="B29" s="82"/>
      <c r="C29" s="11"/>
      <c r="D29" s="76" t="str">
        <f t="shared" ref="D29:D31" si="3">if(B29="","blank",E29)</f>
        <v>blank</v>
      </c>
      <c r="E29" s="77">
        <v>0.0</v>
      </c>
      <c r="F29" s="77">
        <v>1.0</v>
      </c>
      <c r="G29" s="11"/>
      <c r="H29" s="11"/>
      <c r="I29" s="11"/>
      <c r="J29" s="11"/>
      <c r="K29" s="11"/>
      <c r="L29" s="11"/>
      <c r="M29" s="11"/>
      <c r="N29" s="11"/>
      <c r="O29" s="11"/>
      <c r="P29" s="11"/>
      <c r="Q29" s="11"/>
      <c r="R29" s="11"/>
      <c r="S29" s="11"/>
      <c r="T29" s="11"/>
      <c r="U29" s="11"/>
      <c r="V29" s="11"/>
      <c r="W29" s="11"/>
      <c r="X29" s="11"/>
      <c r="Y29" s="11"/>
      <c r="Z29" s="11"/>
      <c r="AA29" s="11"/>
    </row>
    <row r="30" ht="15.75" customHeight="1">
      <c r="A30" s="72" t="s">
        <v>262</v>
      </c>
      <c r="B30" s="82"/>
      <c r="C30" s="11"/>
      <c r="D30" s="76" t="str">
        <f t="shared" si="3"/>
        <v>blank</v>
      </c>
      <c r="E30" s="77">
        <v>0.0</v>
      </c>
      <c r="F30" s="77">
        <v>1.0</v>
      </c>
      <c r="G30" s="11"/>
      <c r="H30" s="11"/>
      <c r="I30" s="11"/>
      <c r="J30" s="11"/>
      <c r="K30" s="11"/>
      <c r="L30" s="11"/>
      <c r="M30" s="11"/>
      <c r="N30" s="11"/>
      <c r="O30" s="11"/>
      <c r="P30" s="11"/>
      <c r="Q30" s="11"/>
      <c r="R30" s="11"/>
      <c r="S30" s="11"/>
      <c r="T30" s="11"/>
      <c r="U30" s="11"/>
      <c r="V30" s="11"/>
      <c r="W30" s="11"/>
      <c r="X30" s="11"/>
      <c r="Y30" s="11"/>
      <c r="Z30" s="11"/>
      <c r="AA30" s="11"/>
    </row>
    <row r="31" ht="15.75" customHeight="1">
      <c r="A31" s="74" t="s">
        <v>110</v>
      </c>
      <c r="B31" s="75"/>
      <c r="C31" s="11"/>
      <c r="D31" s="76" t="str">
        <f t="shared" si="3"/>
        <v>blank</v>
      </c>
      <c r="E31" s="77">
        <v>0.0</v>
      </c>
      <c r="F31" s="77">
        <v>1.0</v>
      </c>
      <c r="G31" s="11"/>
      <c r="H31" s="11"/>
      <c r="I31" s="11"/>
      <c r="J31" s="11"/>
      <c r="K31" s="11"/>
      <c r="L31" s="11"/>
      <c r="M31" s="11"/>
      <c r="N31" s="11"/>
      <c r="O31" s="11"/>
      <c r="P31" s="11"/>
      <c r="Q31" s="11"/>
      <c r="R31" s="11"/>
      <c r="S31" s="11"/>
      <c r="T31" s="11"/>
      <c r="U31" s="11"/>
      <c r="V31" s="11"/>
      <c r="W31" s="11"/>
      <c r="X31" s="11"/>
      <c r="Y31" s="11"/>
      <c r="Z31" s="11"/>
      <c r="AA31" s="11"/>
    </row>
    <row r="32" ht="15.75" customHeight="1">
      <c r="A32" s="86" t="s">
        <v>263</v>
      </c>
      <c r="B32" s="87"/>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ht="15.75" customHeight="1">
      <c r="A33" s="72" t="s">
        <v>111</v>
      </c>
      <c r="B33" s="89" t="s">
        <v>252</v>
      </c>
      <c r="C33" s="11"/>
      <c r="D33" s="92" t="str">
        <f>if(B33="Select a Value","blank",if(B33="Yes",E33,if(B33="No",F33,if(B33="NA",E33))))</f>
        <v>blank</v>
      </c>
      <c r="E33" s="91">
        <v>0.0</v>
      </c>
      <c r="F33" s="91">
        <v>10.0</v>
      </c>
      <c r="G33" s="11"/>
      <c r="H33" s="11"/>
      <c r="I33" s="11"/>
      <c r="J33" s="11"/>
      <c r="K33" s="11"/>
      <c r="L33" s="11"/>
      <c r="M33" s="11"/>
      <c r="N33" s="11"/>
      <c r="O33" s="11"/>
      <c r="P33" s="11"/>
      <c r="Q33" s="11"/>
      <c r="R33" s="11"/>
      <c r="S33" s="11"/>
      <c r="T33" s="11"/>
      <c r="U33" s="11"/>
      <c r="V33" s="11"/>
      <c r="W33" s="11"/>
      <c r="X33" s="11"/>
      <c r="Y33" s="11"/>
      <c r="Z33" s="11"/>
      <c r="AA33" s="11"/>
    </row>
    <row r="34" ht="15.75" customHeight="1">
      <c r="A34" s="74" t="s">
        <v>112</v>
      </c>
      <c r="B34" s="75"/>
      <c r="C34" s="11"/>
      <c r="D34" s="91">
        <f>if(B33="NA",E34,if(B34="",F34,E34))</f>
        <v>1</v>
      </c>
      <c r="E34" s="77">
        <v>0.0</v>
      </c>
      <c r="F34" s="77">
        <v>1.0</v>
      </c>
      <c r="G34" s="11"/>
      <c r="H34" s="11"/>
      <c r="I34" s="11"/>
      <c r="J34" s="11"/>
      <c r="K34" s="11"/>
      <c r="L34" s="11"/>
      <c r="M34" s="11"/>
      <c r="N34" s="11"/>
      <c r="O34" s="11"/>
      <c r="P34" s="11"/>
      <c r="Q34" s="11"/>
      <c r="R34" s="11"/>
      <c r="S34" s="11"/>
      <c r="T34" s="11"/>
      <c r="U34" s="11"/>
      <c r="V34" s="11"/>
      <c r="W34" s="11"/>
      <c r="X34" s="11"/>
      <c r="Y34" s="11"/>
      <c r="Z34" s="11"/>
      <c r="AA34" s="11"/>
    </row>
    <row r="35" ht="15.75" customHeight="1">
      <c r="A35" s="86" t="s">
        <v>113</v>
      </c>
      <c r="B35" s="87"/>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ht="15.75" customHeight="1">
      <c r="A36" s="80" t="s">
        <v>114</v>
      </c>
      <c r="B36" s="89" t="s">
        <v>252</v>
      </c>
      <c r="C36" s="11"/>
      <c r="D36" s="93" t="str">
        <f>if(B36="Select a Value","blank",if(B36="Yes",E36,if(B36="No",F36,if(B36="NA",E36))))</f>
        <v>blank</v>
      </c>
      <c r="E36" s="94">
        <v>0.0</v>
      </c>
      <c r="F36" s="94">
        <v>3.0</v>
      </c>
      <c r="G36" s="11"/>
      <c r="H36" s="11"/>
      <c r="I36" s="11"/>
      <c r="J36" s="11"/>
      <c r="K36" s="11"/>
      <c r="L36" s="11"/>
      <c r="M36" s="11"/>
      <c r="N36" s="11"/>
      <c r="O36" s="11"/>
      <c r="P36" s="11"/>
      <c r="Q36" s="11"/>
      <c r="R36" s="11"/>
      <c r="S36" s="11"/>
      <c r="T36" s="11"/>
      <c r="U36" s="11"/>
      <c r="V36" s="11"/>
      <c r="W36" s="11"/>
      <c r="X36" s="11"/>
      <c r="Y36" s="11"/>
      <c r="Z36" s="11"/>
      <c r="AA36" s="11"/>
    </row>
    <row r="37" ht="15.75" customHeight="1">
      <c r="A37" s="80" t="s">
        <v>264</v>
      </c>
      <c r="B37" s="82"/>
      <c r="C37" s="11"/>
      <c r="D37" s="94">
        <f>If(B36="NA",0,if(B37="",F37,E37))</f>
        <v>1</v>
      </c>
      <c r="E37" s="77">
        <v>0.0</v>
      </c>
      <c r="F37" s="77">
        <v>1.0</v>
      </c>
      <c r="G37" s="11"/>
      <c r="H37" s="11"/>
      <c r="I37" s="11"/>
      <c r="J37" s="11"/>
      <c r="K37" s="11"/>
      <c r="L37" s="11"/>
      <c r="M37" s="11"/>
      <c r="N37" s="11"/>
      <c r="O37" s="11"/>
      <c r="P37" s="11"/>
      <c r="Q37" s="11"/>
      <c r="R37" s="11"/>
      <c r="S37" s="11"/>
      <c r="T37" s="11"/>
      <c r="U37" s="11"/>
      <c r="V37" s="11"/>
      <c r="W37" s="11"/>
      <c r="X37" s="11"/>
      <c r="Y37" s="11"/>
      <c r="Z37" s="11"/>
      <c r="AA37" s="11"/>
    </row>
    <row r="38" ht="15.75" customHeight="1">
      <c r="A38" s="72" t="s">
        <v>116</v>
      </c>
      <c r="B38" s="82"/>
      <c r="C38" s="11"/>
      <c r="D38" s="94">
        <f>if(B36="NA",0,if(B38="",F38,E38))</f>
        <v>1</v>
      </c>
      <c r="E38" s="77">
        <v>0.0</v>
      </c>
      <c r="F38" s="77">
        <v>1.0</v>
      </c>
      <c r="G38" s="11"/>
      <c r="H38" s="11"/>
      <c r="I38" s="11"/>
      <c r="J38" s="11"/>
      <c r="K38" s="11"/>
      <c r="L38" s="11"/>
      <c r="M38" s="11"/>
      <c r="N38" s="11"/>
      <c r="O38" s="11"/>
      <c r="P38" s="11"/>
      <c r="Q38" s="11"/>
      <c r="R38" s="11"/>
      <c r="S38" s="11"/>
      <c r="T38" s="11"/>
      <c r="U38" s="11"/>
      <c r="V38" s="11"/>
      <c r="W38" s="11"/>
      <c r="X38" s="11"/>
      <c r="Y38" s="11"/>
      <c r="Z38" s="11"/>
      <c r="AA38" s="11"/>
    </row>
    <row r="39" ht="15.75" customHeight="1">
      <c r="A39" s="74" t="s">
        <v>117</v>
      </c>
      <c r="B39" s="95" t="s">
        <v>252</v>
      </c>
      <c r="C39" s="11"/>
      <c r="D39" s="84" t="str">
        <f>if(B39="Select a Value","blank",if(B39="Annually",E39,if(B39="&gt;Annually",F39)))</f>
        <v>blank</v>
      </c>
      <c r="E39" s="62">
        <v>0.0</v>
      </c>
      <c r="F39" s="62">
        <v>10.0</v>
      </c>
      <c r="G39" s="11"/>
      <c r="H39" s="11"/>
      <c r="I39" s="11"/>
      <c r="J39" s="11"/>
      <c r="K39" s="11"/>
      <c r="L39" s="11"/>
      <c r="M39" s="11"/>
      <c r="N39" s="11"/>
      <c r="O39" s="11"/>
      <c r="P39" s="11"/>
      <c r="Q39" s="11"/>
      <c r="R39" s="11"/>
      <c r="S39" s="11"/>
      <c r="T39" s="11"/>
      <c r="U39" s="11"/>
      <c r="V39" s="11"/>
      <c r="W39" s="11"/>
      <c r="X39" s="11"/>
      <c r="Y39" s="11"/>
      <c r="Z39" s="11"/>
      <c r="AA39" s="11"/>
    </row>
    <row r="40" ht="15.75" customHeight="1">
      <c r="A40" s="86" t="s">
        <v>118</v>
      </c>
      <c r="B40" s="87"/>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ht="15.75" customHeight="1">
      <c r="A41" s="72" t="s">
        <v>119</v>
      </c>
      <c r="B41" s="82"/>
      <c r="C41" s="11"/>
      <c r="D41" s="76" t="str">
        <f>if(B41="","blank",E41)</f>
        <v>blank</v>
      </c>
      <c r="E41" s="77">
        <v>0.0</v>
      </c>
      <c r="F41" s="77">
        <v>1.0</v>
      </c>
      <c r="G41" s="11"/>
      <c r="H41" s="11"/>
      <c r="I41" s="11"/>
      <c r="J41" s="11"/>
      <c r="K41" s="11"/>
      <c r="L41" s="11"/>
      <c r="M41" s="11"/>
      <c r="N41" s="11"/>
      <c r="O41" s="11"/>
      <c r="P41" s="11"/>
      <c r="Q41" s="11"/>
      <c r="R41" s="11"/>
      <c r="S41" s="11"/>
      <c r="T41" s="11"/>
      <c r="U41" s="11"/>
      <c r="V41" s="11"/>
      <c r="W41" s="11"/>
      <c r="X41" s="11"/>
      <c r="Y41" s="11"/>
      <c r="Z41" s="11"/>
      <c r="AA41" s="11"/>
    </row>
    <row r="42" ht="15.75" customHeight="1">
      <c r="A42" s="72" t="s">
        <v>265</v>
      </c>
      <c r="B42" s="89" t="s">
        <v>252</v>
      </c>
      <c r="C42" s="11"/>
      <c r="D42" s="50" t="str">
        <f>if(B42="Select a Value","blank",if(B42="Yes",E42,if(B42="No",F42,if(B42="NA",E42))))</f>
        <v>blank</v>
      </c>
      <c r="E42" s="51">
        <v>0.0</v>
      </c>
      <c r="F42" s="51">
        <v>3.0</v>
      </c>
      <c r="G42" s="11"/>
      <c r="H42" s="11"/>
      <c r="I42" s="11"/>
      <c r="J42" s="11"/>
      <c r="K42" s="11"/>
      <c r="L42" s="11"/>
      <c r="M42" s="11"/>
      <c r="N42" s="11"/>
      <c r="O42" s="11"/>
      <c r="P42" s="11"/>
      <c r="Q42" s="11"/>
      <c r="R42" s="11"/>
      <c r="S42" s="11"/>
      <c r="T42" s="11"/>
      <c r="U42" s="11"/>
      <c r="V42" s="11"/>
      <c r="W42" s="11"/>
      <c r="X42" s="11"/>
      <c r="Y42" s="11"/>
      <c r="Z42" s="11"/>
      <c r="AA42" s="11"/>
    </row>
    <row r="43" ht="15.75" customHeight="1">
      <c r="A43" s="72" t="s">
        <v>266</v>
      </c>
      <c r="B43" s="82"/>
      <c r="C43" s="11"/>
      <c r="D43" s="76" t="str">
        <f>if(B43="","blank",E43)</f>
        <v>blank</v>
      </c>
      <c r="E43" s="77">
        <v>0.0</v>
      </c>
      <c r="F43" s="77">
        <v>1.0</v>
      </c>
      <c r="G43" s="11"/>
      <c r="H43" s="11"/>
      <c r="I43" s="11"/>
      <c r="J43" s="11"/>
      <c r="K43" s="11"/>
      <c r="L43" s="11"/>
      <c r="M43" s="11"/>
      <c r="N43" s="11"/>
      <c r="O43" s="11"/>
      <c r="P43" s="11"/>
      <c r="Q43" s="11"/>
      <c r="R43" s="11"/>
      <c r="S43" s="11"/>
      <c r="T43" s="11"/>
      <c r="U43" s="11"/>
      <c r="V43" s="11"/>
      <c r="W43" s="11"/>
      <c r="X43" s="11"/>
      <c r="Y43" s="11"/>
      <c r="Z43" s="11"/>
      <c r="AA43" s="11"/>
    </row>
    <row r="44" ht="15.75" customHeight="1">
      <c r="A44" s="72" t="s">
        <v>122</v>
      </c>
      <c r="B44" s="89" t="s">
        <v>252</v>
      </c>
      <c r="C44" s="11"/>
      <c r="D44" s="93" t="str">
        <f>if(B44="Select a Value","blank",if(B44="Yes",E44,if(B44="No",F44,if(B44="NA",E44))))</f>
        <v>blank</v>
      </c>
      <c r="E44" s="94">
        <v>0.0</v>
      </c>
      <c r="F44" s="94">
        <v>5.0</v>
      </c>
      <c r="G44" s="11"/>
      <c r="H44" s="11"/>
      <c r="I44" s="11"/>
      <c r="J44" s="11"/>
      <c r="K44" s="11"/>
      <c r="L44" s="11"/>
      <c r="M44" s="11"/>
      <c r="N44" s="11"/>
      <c r="O44" s="11"/>
      <c r="P44" s="11"/>
      <c r="Q44" s="11"/>
      <c r="R44" s="11"/>
      <c r="S44" s="11"/>
      <c r="T44" s="11"/>
      <c r="U44" s="11"/>
      <c r="V44" s="11"/>
      <c r="W44" s="11"/>
      <c r="X44" s="11"/>
      <c r="Y44" s="11"/>
      <c r="Z44" s="11"/>
      <c r="AA44" s="11"/>
    </row>
    <row r="45" ht="15.75" customHeight="1">
      <c r="A45" s="74" t="s">
        <v>123</v>
      </c>
      <c r="B45" s="75"/>
      <c r="C45" s="11"/>
      <c r="D45" s="94">
        <f>if(B44="NA",0, if(B45="",F45,E45))</f>
        <v>1</v>
      </c>
      <c r="E45" s="96">
        <v>0.0</v>
      </c>
      <c r="F45" s="96">
        <v>1.0</v>
      </c>
      <c r="G45" s="11"/>
      <c r="H45" s="11"/>
      <c r="I45" s="11"/>
      <c r="J45" s="11"/>
      <c r="K45" s="11"/>
      <c r="L45" s="11"/>
      <c r="M45" s="11"/>
      <c r="N45" s="11"/>
      <c r="O45" s="11"/>
      <c r="P45" s="11"/>
      <c r="Q45" s="11"/>
      <c r="R45" s="11"/>
      <c r="S45" s="11"/>
      <c r="T45" s="11"/>
      <c r="U45" s="11"/>
      <c r="V45" s="11"/>
      <c r="W45" s="11"/>
      <c r="X45" s="11"/>
      <c r="Y45" s="11"/>
      <c r="Z45" s="11"/>
      <c r="AA45" s="11"/>
    </row>
    <row r="46" ht="15.75" customHeight="1">
      <c r="A46" s="86" t="s">
        <v>267</v>
      </c>
      <c r="B46" s="87"/>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ht="15.75" customHeight="1">
      <c r="A47" s="72" t="s">
        <v>129</v>
      </c>
      <c r="B47" s="89" t="s">
        <v>252</v>
      </c>
      <c r="C47" s="11"/>
      <c r="D47" s="90" t="str">
        <f>if(B47="Select a Value","blank",if(B47="Yes",E47,if(B47="No",F47,if(B47="NA",E47))))</f>
        <v>blank</v>
      </c>
      <c r="E47" s="91">
        <v>0.0</v>
      </c>
      <c r="F47" s="91">
        <v>80.0</v>
      </c>
      <c r="G47" s="11"/>
      <c r="H47" s="11"/>
      <c r="I47" s="11"/>
      <c r="J47" s="11"/>
      <c r="K47" s="11"/>
      <c r="L47" s="11"/>
      <c r="M47" s="11"/>
      <c r="N47" s="11"/>
      <c r="O47" s="11"/>
      <c r="P47" s="11"/>
      <c r="Q47" s="11"/>
      <c r="R47" s="11"/>
      <c r="S47" s="11"/>
      <c r="T47" s="11"/>
      <c r="U47" s="11"/>
      <c r="V47" s="11"/>
      <c r="W47" s="11"/>
      <c r="X47" s="11"/>
      <c r="Y47" s="11"/>
      <c r="Z47" s="11"/>
      <c r="AA47" s="11"/>
    </row>
    <row r="48" ht="15.75" customHeight="1">
      <c r="A48" s="72" t="s">
        <v>130</v>
      </c>
      <c r="B48" s="82"/>
      <c r="C48" s="11"/>
      <c r="D48" s="76" t="str">
        <f>if(B48="","blank",E48)</f>
        <v>blank</v>
      </c>
      <c r="E48" s="77">
        <v>0.0</v>
      </c>
      <c r="F48" s="77">
        <v>1.0</v>
      </c>
      <c r="G48" s="11"/>
      <c r="H48" s="11"/>
      <c r="I48" s="11"/>
      <c r="J48" s="11"/>
      <c r="K48" s="11"/>
      <c r="L48" s="11"/>
      <c r="M48" s="11"/>
      <c r="N48" s="11"/>
      <c r="O48" s="11"/>
      <c r="P48" s="11"/>
      <c r="Q48" s="11"/>
      <c r="R48" s="11"/>
      <c r="S48" s="11"/>
      <c r="T48" s="11"/>
      <c r="U48" s="11"/>
      <c r="V48" s="11"/>
      <c r="W48" s="11"/>
      <c r="X48" s="11"/>
      <c r="Y48" s="11"/>
      <c r="Z48" s="11"/>
      <c r="AA48" s="11"/>
    </row>
    <row r="49" ht="15.75" customHeight="1">
      <c r="A49" s="88" t="s">
        <v>131</v>
      </c>
      <c r="B49" s="95" t="s">
        <v>252</v>
      </c>
      <c r="C49" s="11"/>
      <c r="D49" s="50" t="str">
        <f>if(B49="Select a Value","blank",if(B49="Yes",E49,if(B49="No",F49,if(B49="NA",E49))))</f>
        <v>blank</v>
      </c>
      <c r="E49" s="51">
        <v>0.0</v>
      </c>
      <c r="F49" s="51">
        <v>80.0</v>
      </c>
      <c r="G49" s="11"/>
      <c r="H49" s="11"/>
      <c r="I49" s="11"/>
      <c r="J49" s="11"/>
      <c r="K49" s="11"/>
      <c r="L49" s="11"/>
      <c r="M49" s="11"/>
      <c r="N49" s="11"/>
      <c r="O49" s="11"/>
      <c r="P49" s="11"/>
      <c r="Q49" s="11"/>
      <c r="R49" s="11"/>
      <c r="S49" s="11"/>
      <c r="T49" s="11"/>
      <c r="U49" s="11"/>
      <c r="V49" s="11"/>
      <c r="W49" s="11"/>
      <c r="X49" s="11"/>
      <c r="Y49" s="11"/>
      <c r="Z49" s="11"/>
      <c r="AA49" s="11"/>
    </row>
    <row r="50" ht="15.75" customHeight="1">
      <c r="A50" s="86" t="s">
        <v>132</v>
      </c>
      <c r="B50" s="87"/>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ht="15.75" customHeight="1">
      <c r="A51" s="72" t="s">
        <v>133</v>
      </c>
      <c r="B51" s="89" t="s">
        <v>252</v>
      </c>
      <c r="C51" s="11"/>
      <c r="D51" s="50" t="str">
        <f>if(B51="Select a Value","blank",if(B51="Yes",E51,if(B51="No",F51,if(B51="NA",E51))))</f>
        <v>blank</v>
      </c>
      <c r="E51" s="51">
        <v>0.0</v>
      </c>
      <c r="F51" s="51">
        <v>30.0</v>
      </c>
      <c r="G51" s="11"/>
      <c r="H51" s="11"/>
      <c r="I51" s="11"/>
      <c r="J51" s="11"/>
      <c r="K51" s="11"/>
      <c r="L51" s="11"/>
      <c r="M51" s="11"/>
      <c r="N51" s="11"/>
      <c r="O51" s="11"/>
      <c r="P51" s="11"/>
      <c r="Q51" s="11"/>
      <c r="R51" s="11"/>
      <c r="S51" s="11"/>
      <c r="T51" s="11"/>
      <c r="U51" s="11"/>
      <c r="V51" s="11"/>
      <c r="W51" s="11"/>
      <c r="X51" s="11"/>
      <c r="Y51" s="11"/>
      <c r="Z51" s="11"/>
      <c r="AA51" s="11"/>
    </row>
    <row r="52" ht="15.75" customHeight="1">
      <c r="A52" s="72" t="s">
        <v>268</v>
      </c>
      <c r="B52" s="73" t="s">
        <v>257</v>
      </c>
      <c r="C52" s="11"/>
      <c r="D52" s="84" t="str">
        <f>if(B52="Select a Value","blank",if(B52="&lt; Quarterly",E52,if(B52="6 Months",F52,if(B52="1 Year",F52*3,if(B52="2 Years",F52*5,if(B52="&gt;2 Years",F52*10))))))</f>
        <v>blank</v>
      </c>
      <c r="E52" s="62">
        <v>0.0</v>
      </c>
      <c r="F52" s="62">
        <v>5.0</v>
      </c>
      <c r="G52" s="11" t="s">
        <v>258</v>
      </c>
      <c r="H52" s="11"/>
      <c r="I52" s="11"/>
      <c r="J52" s="11"/>
      <c r="K52" s="11"/>
      <c r="L52" s="11"/>
      <c r="M52" s="11"/>
      <c r="N52" s="11"/>
      <c r="O52" s="11"/>
      <c r="P52" s="11"/>
      <c r="Q52" s="11"/>
      <c r="R52" s="11"/>
      <c r="S52" s="11"/>
      <c r="T52" s="11"/>
      <c r="U52" s="11"/>
      <c r="V52" s="11"/>
      <c r="W52" s="11"/>
      <c r="X52" s="11"/>
      <c r="Y52" s="11"/>
      <c r="Z52" s="11"/>
      <c r="AA52" s="11"/>
    </row>
    <row r="53" ht="15.75" customHeight="1">
      <c r="A53" s="72" t="s">
        <v>135</v>
      </c>
      <c r="B53" s="82"/>
      <c r="C53" s="11"/>
      <c r="D53" s="76" t="str">
        <f>if(B53="","blank",E53)</f>
        <v>blank</v>
      </c>
      <c r="E53" s="77">
        <v>0.0</v>
      </c>
      <c r="F53" s="77">
        <v>1.0</v>
      </c>
      <c r="G53" s="11"/>
      <c r="H53" s="11"/>
      <c r="I53" s="11"/>
      <c r="J53" s="11"/>
      <c r="K53" s="11"/>
      <c r="L53" s="11"/>
      <c r="M53" s="11"/>
      <c r="N53" s="11"/>
      <c r="O53" s="11"/>
      <c r="P53" s="11"/>
      <c r="Q53" s="11"/>
      <c r="R53" s="11"/>
      <c r="S53" s="11"/>
      <c r="T53" s="11"/>
      <c r="U53" s="11"/>
      <c r="V53" s="11"/>
      <c r="W53" s="11"/>
      <c r="X53" s="11"/>
      <c r="Y53" s="11"/>
      <c r="Z53" s="11"/>
      <c r="AA53" s="11"/>
    </row>
    <row r="54" ht="15.75" customHeight="1">
      <c r="A54" s="74" t="s">
        <v>136</v>
      </c>
      <c r="B54" s="97"/>
      <c r="C54" s="11"/>
      <c r="D54" s="65">
        <f>if(G54=-1,F54, if(G54&lt;356,E54,F54))</f>
        <v>10</v>
      </c>
      <c r="E54" s="65">
        <v>0.0</v>
      </c>
      <c r="F54" s="65">
        <v>10.0</v>
      </c>
      <c r="G54" s="65">
        <f>if(B54="",-1, days360(B54,Today()))</f>
        <v>-1</v>
      </c>
      <c r="H54" s="11"/>
      <c r="I54" s="11"/>
      <c r="J54" s="11"/>
      <c r="K54" s="11"/>
      <c r="L54" s="11"/>
      <c r="M54" s="11"/>
      <c r="N54" s="11"/>
      <c r="O54" s="11"/>
      <c r="P54" s="11"/>
      <c r="Q54" s="11"/>
      <c r="R54" s="11"/>
      <c r="S54" s="11"/>
      <c r="T54" s="11"/>
      <c r="U54" s="11"/>
      <c r="V54" s="11"/>
      <c r="W54" s="11"/>
      <c r="X54" s="11"/>
      <c r="Y54" s="11"/>
      <c r="Z54" s="11"/>
      <c r="AA54" s="11"/>
    </row>
    <row r="55" ht="15.75" customHeight="1">
      <c r="A55" s="86" t="s">
        <v>269</v>
      </c>
      <c r="B55" s="87"/>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ht="15.75" customHeight="1">
      <c r="A56" s="80" t="s">
        <v>143</v>
      </c>
      <c r="B56" s="89" t="s">
        <v>252</v>
      </c>
      <c r="C56" s="11"/>
      <c r="D56" s="90" t="str">
        <f>if(B56="Select a Value","blank",if(B56="Yes",E56,if(B56="No",F56,if(B56="NA",E56))))</f>
        <v>blank</v>
      </c>
      <c r="E56" s="91">
        <v>0.0</v>
      </c>
      <c r="F56" s="91">
        <v>50.0</v>
      </c>
      <c r="G56" s="11"/>
      <c r="H56" s="11"/>
      <c r="I56" s="11"/>
      <c r="J56" s="11"/>
      <c r="K56" s="11"/>
      <c r="L56" s="11"/>
      <c r="M56" s="11"/>
      <c r="N56" s="11"/>
      <c r="O56" s="11"/>
      <c r="P56" s="11"/>
      <c r="Q56" s="11"/>
      <c r="R56" s="11"/>
      <c r="S56" s="11"/>
      <c r="T56" s="11"/>
      <c r="U56" s="11"/>
      <c r="V56" s="11"/>
      <c r="W56" s="11"/>
      <c r="X56" s="11"/>
      <c r="Y56" s="11"/>
      <c r="Z56" s="11"/>
      <c r="AA56" s="11"/>
    </row>
    <row r="57" ht="15.75" customHeight="1">
      <c r="A57" s="80" t="s">
        <v>270</v>
      </c>
      <c r="B57" s="82"/>
      <c r="C57" s="11"/>
      <c r="D57" s="76" t="str">
        <f t="shared" ref="D57:D59" si="4">if(B57="","blank",E57)</f>
        <v>blank</v>
      </c>
      <c r="E57" s="77">
        <v>0.0</v>
      </c>
      <c r="F57" s="77">
        <v>1.0</v>
      </c>
      <c r="G57" s="11"/>
      <c r="H57" s="11"/>
      <c r="I57" s="11"/>
      <c r="J57" s="11"/>
      <c r="K57" s="11"/>
      <c r="L57" s="11"/>
      <c r="M57" s="11"/>
      <c r="N57" s="11"/>
      <c r="O57" s="11"/>
      <c r="P57" s="11"/>
      <c r="Q57" s="11"/>
      <c r="R57" s="11"/>
      <c r="S57" s="11"/>
      <c r="T57" s="11"/>
      <c r="U57" s="11"/>
      <c r="V57" s="11"/>
      <c r="W57" s="11"/>
      <c r="X57" s="11"/>
      <c r="Y57" s="11"/>
      <c r="Z57" s="11"/>
      <c r="AA57" s="11"/>
    </row>
    <row r="58" ht="15.75" customHeight="1">
      <c r="A58" s="80" t="s">
        <v>145</v>
      </c>
      <c r="B58" s="82"/>
      <c r="C58" s="11"/>
      <c r="D58" s="76" t="str">
        <f t="shared" si="4"/>
        <v>blank</v>
      </c>
      <c r="E58" s="77">
        <v>0.0</v>
      </c>
      <c r="F58" s="77">
        <v>1.0</v>
      </c>
      <c r="G58" s="11"/>
      <c r="H58" s="11"/>
      <c r="I58" s="11"/>
      <c r="J58" s="11"/>
      <c r="K58" s="11"/>
      <c r="L58" s="11"/>
      <c r="M58" s="11"/>
      <c r="N58" s="11"/>
      <c r="O58" s="11"/>
      <c r="P58" s="11"/>
      <c r="Q58" s="11"/>
      <c r="R58" s="11"/>
      <c r="S58" s="11"/>
      <c r="T58" s="11"/>
      <c r="U58" s="11"/>
      <c r="V58" s="11"/>
      <c r="W58" s="11"/>
      <c r="X58" s="11"/>
      <c r="Y58" s="11"/>
      <c r="Z58" s="11"/>
      <c r="AA58" s="11"/>
    </row>
    <row r="59" ht="15.75" customHeight="1">
      <c r="A59" s="72" t="s">
        <v>146</v>
      </c>
      <c r="B59" s="82"/>
      <c r="C59" s="11"/>
      <c r="D59" s="76" t="str">
        <f t="shared" si="4"/>
        <v>blank</v>
      </c>
      <c r="E59" s="77">
        <v>0.0</v>
      </c>
      <c r="F59" s="77">
        <v>1.0</v>
      </c>
      <c r="G59" s="11"/>
      <c r="H59" s="11"/>
      <c r="I59" s="11"/>
      <c r="J59" s="11"/>
      <c r="K59" s="11"/>
      <c r="L59" s="11"/>
      <c r="M59" s="11"/>
      <c r="N59" s="11"/>
      <c r="O59" s="11"/>
      <c r="P59" s="11"/>
      <c r="Q59" s="11"/>
      <c r="R59" s="11"/>
      <c r="S59" s="11"/>
      <c r="T59" s="11"/>
      <c r="U59" s="11"/>
      <c r="V59" s="11"/>
      <c r="W59" s="11"/>
      <c r="X59" s="11"/>
      <c r="Y59" s="11"/>
      <c r="Z59" s="11"/>
      <c r="AA59" s="11"/>
    </row>
    <row r="60" ht="15.75" customHeight="1">
      <c r="A60" s="72" t="s">
        <v>147</v>
      </c>
      <c r="B60" s="89" t="s">
        <v>252</v>
      </c>
      <c r="C60" s="11"/>
      <c r="D60" s="50" t="str">
        <f>if(B60="Select a Value","blank",if(B60="Yes",E60,if(B60="No",F60,if(B60="NA",E60))))</f>
        <v>blank</v>
      </c>
      <c r="E60" s="51">
        <v>0.0</v>
      </c>
      <c r="F60" s="51">
        <v>50.0</v>
      </c>
      <c r="G60" s="11"/>
      <c r="H60" s="11"/>
      <c r="I60" s="11"/>
      <c r="J60" s="11"/>
      <c r="K60" s="11"/>
      <c r="L60" s="11"/>
      <c r="M60" s="11"/>
      <c r="N60" s="11"/>
      <c r="O60" s="11"/>
      <c r="P60" s="11"/>
      <c r="Q60" s="11"/>
      <c r="R60" s="11"/>
      <c r="S60" s="11"/>
      <c r="T60" s="11"/>
      <c r="U60" s="11"/>
      <c r="V60" s="11"/>
      <c r="W60" s="11"/>
      <c r="X60" s="11"/>
      <c r="Y60" s="11"/>
      <c r="Z60" s="11"/>
      <c r="AA60" s="11"/>
    </row>
    <row r="61" ht="15.75" customHeight="1">
      <c r="A61" s="72" t="s">
        <v>271</v>
      </c>
      <c r="B61" s="89" t="s">
        <v>252</v>
      </c>
      <c r="C61" s="11"/>
      <c r="D61" s="84" t="str">
        <f>if(B61="Select a Value","blank",if(B61="Annually",E61,if(B61="&gt;Annually",F61)))</f>
        <v>blank</v>
      </c>
      <c r="E61" s="62">
        <v>0.0</v>
      </c>
      <c r="F61" s="62">
        <v>10.0</v>
      </c>
      <c r="G61" s="11"/>
      <c r="H61" s="11"/>
      <c r="I61" s="11"/>
      <c r="J61" s="11"/>
      <c r="K61" s="11"/>
      <c r="L61" s="11"/>
      <c r="M61" s="11"/>
      <c r="N61" s="11"/>
      <c r="O61" s="11"/>
      <c r="P61" s="11"/>
      <c r="Q61" s="11"/>
      <c r="R61" s="11"/>
      <c r="S61" s="11"/>
      <c r="T61" s="11"/>
      <c r="U61" s="11"/>
      <c r="V61" s="11"/>
      <c r="W61" s="11"/>
      <c r="X61" s="11"/>
      <c r="Y61" s="11"/>
      <c r="Z61" s="11"/>
      <c r="AA61" s="11"/>
    </row>
    <row r="62" ht="15.75" customHeight="1">
      <c r="A62" s="98" t="s">
        <v>272</v>
      </c>
      <c r="B62" s="97"/>
      <c r="C62" s="11"/>
      <c r="D62" s="65">
        <f>if(G62=-1,F62, if(G62&lt;356,E62,F62))</f>
        <v>10</v>
      </c>
      <c r="E62" s="65">
        <v>0.0</v>
      </c>
      <c r="F62" s="65">
        <v>10.0</v>
      </c>
      <c r="G62" s="65">
        <f>if(B62="",-1, days360(B62,Today()))</f>
        <v>-1</v>
      </c>
      <c r="H62" s="11"/>
      <c r="I62" s="11"/>
      <c r="J62" s="11"/>
      <c r="K62" s="11"/>
      <c r="L62" s="11"/>
      <c r="M62" s="11"/>
      <c r="N62" s="11"/>
      <c r="O62" s="11"/>
      <c r="P62" s="11"/>
      <c r="Q62" s="11"/>
      <c r="R62" s="11"/>
      <c r="S62" s="11"/>
      <c r="T62" s="11"/>
      <c r="U62" s="11"/>
      <c r="V62" s="11"/>
      <c r="W62" s="11"/>
      <c r="X62" s="11"/>
      <c r="Y62" s="11"/>
      <c r="Z62" s="11"/>
      <c r="AA62" s="11"/>
    </row>
    <row r="63" ht="15.75" customHeight="1">
      <c r="A63" s="86" t="s">
        <v>273</v>
      </c>
      <c r="B63" s="87"/>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ht="15.75" customHeight="1">
      <c r="A64" s="72" t="s">
        <v>124</v>
      </c>
      <c r="B64" s="89" t="s">
        <v>252</v>
      </c>
      <c r="C64" s="11"/>
      <c r="D64" s="90" t="str">
        <f>if(B64="Select a Value","blank",if(B64="Yes",E64,if(B64="No",F64,if(B64="NA",E64))))</f>
        <v>blank</v>
      </c>
      <c r="E64" s="91">
        <v>0.0</v>
      </c>
      <c r="F64" s="91">
        <v>2.0</v>
      </c>
      <c r="G64" s="11"/>
      <c r="H64" s="11"/>
      <c r="I64" s="11"/>
      <c r="J64" s="11"/>
      <c r="K64" s="11"/>
      <c r="L64" s="11"/>
      <c r="M64" s="11"/>
      <c r="N64" s="11"/>
      <c r="O64" s="11"/>
      <c r="P64" s="11"/>
      <c r="Q64" s="11"/>
      <c r="R64" s="11"/>
      <c r="S64" s="11"/>
      <c r="T64" s="11"/>
      <c r="U64" s="11"/>
      <c r="V64" s="11"/>
      <c r="W64" s="11"/>
      <c r="X64" s="11"/>
      <c r="Y64" s="11"/>
      <c r="Z64" s="11"/>
      <c r="AA64" s="11"/>
    </row>
    <row r="65" ht="15.75" customHeight="1">
      <c r="A65" s="72" t="s">
        <v>274</v>
      </c>
      <c r="B65" s="73" t="s">
        <v>257</v>
      </c>
      <c r="C65" s="11"/>
      <c r="D65" s="84" t="str">
        <f>if(B65="Select a Value","blank",if(B65="Quarterly",E65,if(B65="Annually",F65,if(B65="Longer Ago than Annually",F65*10))))</f>
        <v>blank</v>
      </c>
      <c r="E65" s="62">
        <v>0.0</v>
      </c>
      <c r="F65" s="62">
        <v>5.0</v>
      </c>
      <c r="G65" s="84" t="s">
        <v>258</v>
      </c>
      <c r="H65" s="11"/>
      <c r="I65" s="11"/>
      <c r="J65" s="11"/>
      <c r="K65" s="11"/>
      <c r="L65" s="11"/>
      <c r="M65" s="11"/>
      <c r="N65" s="11"/>
      <c r="O65" s="11"/>
      <c r="P65" s="11"/>
      <c r="Q65" s="11"/>
      <c r="R65" s="11"/>
      <c r="S65" s="11"/>
      <c r="T65" s="11"/>
      <c r="U65" s="11"/>
      <c r="V65" s="11"/>
      <c r="W65" s="11"/>
      <c r="X65" s="11"/>
      <c r="Y65" s="11"/>
      <c r="Z65" s="11"/>
      <c r="AA65" s="11"/>
    </row>
    <row r="66" ht="15.75" customHeight="1">
      <c r="A66" s="72" t="s">
        <v>126</v>
      </c>
      <c r="B66" s="82"/>
      <c r="C66" s="11"/>
      <c r="D66" s="76" t="str">
        <f>if(B66="","blank",E66)</f>
        <v>blank</v>
      </c>
      <c r="E66" s="77">
        <v>0.0</v>
      </c>
      <c r="F66" s="77">
        <v>1.0</v>
      </c>
      <c r="G66" s="11"/>
      <c r="H66" s="11"/>
      <c r="I66" s="11"/>
      <c r="J66" s="11"/>
      <c r="K66" s="11"/>
      <c r="L66" s="11"/>
      <c r="M66" s="11"/>
      <c r="N66" s="11"/>
      <c r="O66" s="11"/>
      <c r="P66" s="11"/>
      <c r="Q66" s="11"/>
      <c r="R66" s="11"/>
      <c r="S66" s="11"/>
      <c r="T66" s="11"/>
      <c r="U66" s="11"/>
      <c r="V66" s="11"/>
      <c r="W66" s="11"/>
      <c r="X66" s="11"/>
      <c r="Y66" s="11"/>
      <c r="Z66" s="11"/>
      <c r="AA66" s="11"/>
    </row>
    <row r="67" ht="15.75" customHeight="1">
      <c r="A67" s="72" t="s">
        <v>152</v>
      </c>
      <c r="B67" s="89" t="s">
        <v>252</v>
      </c>
      <c r="C67" s="11"/>
      <c r="D67" s="50" t="str">
        <f t="shared" ref="D67:D70" si="5">if(B67="Select a Value","blank",if(B67="Yes",E67,if(B67="No",F67,if(B67="NA",E67))))</f>
        <v>blank</v>
      </c>
      <c r="E67" s="51">
        <v>0.0</v>
      </c>
      <c r="F67" s="51">
        <v>10.0</v>
      </c>
      <c r="G67" s="11"/>
      <c r="H67" s="11"/>
      <c r="I67" s="11"/>
      <c r="J67" s="11"/>
      <c r="K67" s="11"/>
      <c r="L67" s="11"/>
      <c r="M67" s="11"/>
      <c r="N67" s="11"/>
      <c r="O67" s="11"/>
      <c r="P67" s="11"/>
      <c r="Q67" s="11"/>
      <c r="R67" s="11"/>
      <c r="S67" s="11"/>
      <c r="T67" s="11"/>
      <c r="U67" s="11"/>
      <c r="V67" s="11"/>
      <c r="W67" s="11"/>
      <c r="X67" s="11"/>
      <c r="Y67" s="11"/>
      <c r="Z67" s="11"/>
      <c r="AA67" s="11"/>
    </row>
    <row r="68" ht="15.75" customHeight="1">
      <c r="A68" s="80" t="s">
        <v>153</v>
      </c>
      <c r="B68" s="89" t="s">
        <v>252</v>
      </c>
      <c r="C68" s="11"/>
      <c r="D68" s="50" t="str">
        <f t="shared" si="5"/>
        <v>blank</v>
      </c>
      <c r="E68" s="51">
        <v>0.0</v>
      </c>
      <c r="F68" s="51">
        <v>5.0</v>
      </c>
      <c r="G68" s="11"/>
      <c r="H68" s="11"/>
      <c r="I68" s="11"/>
      <c r="J68" s="11"/>
      <c r="K68" s="11"/>
      <c r="L68" s="11"/>
      <c r="M68" s="11"/>
      <c r="N68" s="11"/>
      <c r="O68" s="11"/>
      <c r="P68" s="11"/>
      <c r="Q68" s="11"/>
      <c r="R68" s="11"/>
      <c r="S68" s="11"/>
      <c r="T68" s="11"/>
      <c r="U68" s="11"/>
      <c r="V68" s="11"/>
      <c r="W68" s="11"/>
      <c r="X68" s="11"/>
      <c r="Y68" s="11"/>
      <c r="Z68" s="11"/>
      <c r="AA68" s="11"/>
    </row>
    <row r="69" ht="15.75" customHeight="1">
      <c r="A69" s="72" t="s">
        <v>154</v>
      </c>
      <c r="B69" s="89" t="s">
        <v>252</v>
      </c>
      <c r="C69" s="11"/>
      <c r="D69" s="50" t="str">
        <f t="shared" si="5"/>
        <v>blank</v>
      </c>
      <c r="E69" s="51">
        <v>0.0</v>
      </c>
      <c r="F69" s="51">
        <v>5.0</v>
      </c>
      <c r="G69" s="11"/>
      <c r="H69" s="11"/>
      <c r="I69" s="11"/>
      <c r="J69" s="11"/>
      <c r="K69" s="11"/>
      <c r="L69" s="11"/>
      <c r="M69" s="11"/>
      <c r="N69" s="11"/>
      <c r="O69" s="11"/>
      <c r="P69" s="11"/>
      <c r="Q69" s="11"/>
      <c r="R69" s="11"/>
      <c r="S69" s="11"/>
      <c r="T69" s="11"/>
      <c r="U69" s="11"/>
      <c r="V69" s="11"/>
      <c r="W69" s="11"/>
      <c r="X69" s="11"/>
      <c r="Y69" s="11"/>
      <c r="Z69" s="11"/>
      <c r="AA69" s="11"/>
    </row>
    <row r="70" ht="15.75" customHeight="1">
      <c r="A70" s="74" t="s">
        <v>155</v>
      </c>
      <c r="B70" s="95" t="s">
        <v>252</v>
      </c>
      <c r="C70" s="11"/>
      <c r="D70" s="50" t="str">
        <f t="shared" si="5"/>
        <v>blank</v>
      </c>
      <c r="E70" s="51">
        <v>0.0</v>
      </c>
      <c r="F70" s="51">
        <v>5.0</v>
      </c>
      <c r="G70" s="11"/>
      <c r="H70" s="11"/>
      <c r="I70" s="11"/>
      <c r="J70" s="11"/>
      <c r="K70" s="11"/>
      <c r="L70" s="11"/>
      <c r="M70" s="11"/>
      <c r="N70" s="11"/>
      <c r="O70" s="11"/>
      <c r="P70" s="11"/>
      <c r="Q70" s="11"/>
      <c r="R70" s="11"/>
      <c r="S70" s="11"/>
      <c r="T70" s="11"/>
      <c r="U70" s="11"/>
      <c r="V70" s="11"/>
      <c r="W70" s="11"/>
      <c r="X70" s="11"/>
      <c r="Y70" s="11"/>
      <c r="Z70" s="11"/>
      <c r="AA70" s="11"/>
    </row>
    <row r="71" ht="15.75" customHeight="1">
      <c r="A71" s="86" t="s">
        <v>156</v>
      </c>
      <c r="B71" s="87"/>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ht="15.75" customHeight="1">
      <c r="A72" s="72" t="s">
        <v>157</v>
      </c>
      <c r="B72" s="89" t="s">
        <v>252</v>
      </c>
      <c r="C72" s="11"/>
      <c r="D72" s="50" t="str">
        <f t="shared" ref="D72:D73" si="6">if(B72="Select a Value","blank",if(B72="Yes",E72,if(B72="No",F72,if(B72="NA",E72))))</f>
        <v>blank</v>
      </c>
      <c r="E72" s="51">
        <v>0.0</v>
      </c>
      <c r="F72" s="51">
        <v>5.0</v>
      </c>
      <c r="G72" s="11"/>
      <c r="H72" s="11"/>
      <c r="I72" s="11"/>
      <c r="J72" s="11"/>
      <c r="K72" s="11"/>
      <c r="L72" s="11"/>
      <c r="M72" s="11"/>
      <c r="N72" s="11"/>
      <c r="O72" s="11"/>
      <c r="P72" s="11"/>
      <c r="Q72" s="11"/>
      <c r="R72" s="11"/>
      <c r="S72" s="11"/>
      <c r="T72" s="11"/>
      <c r="U72" s="11"/>
      <c r="V72" s="11"/>
      <c r="W72" s="11"/>
      <c r="X72" s="11"/>
      <c r="Y72" s="11"/>
      <c r="Z72" s="11"/>
      <c r="AA72" s="11"/>
    </row>
    <row r="73" ht="15.75" customHeight="1">
      <c r="A73" s="72" t="s">
        <v>158</v>
      </c>
      <c r="B73" s="89" t="s">
        <v>252</v>
      </c>
      <c r="C73" s="11"/>
      <c r="D73" s="50" t="str">
        <f t="shared" si="6"/>
        <v>blank</v>
      </c>
      <c r="E73" s="51">
        <v>0.0</v>
      </c>
      <c r="F73" s="51">
        <v>5.0</v>
      </c>
      <c r="G73" s="11"/>
      <c r="H73" s="11"/>
      <c r="I73" s="11"/>
      <c r="J73" s="11"/>
      <c r="K73" s="11"/>
      <c r="L73" s="11"/>
      <c r="M73" s="11"/>
      <c r="N73" s="11"/>
      <c r="O73" s="11"/>
      <c r="P73" s="11"/>
      <c r="Q73" s="11"/>
      <c r="R73" s="11"/>
      <c r="S73" s="11"/>
      <c r="T73" s="11"/>
      <c r="U73" s="11"/>
      <c r="V73" s="11"/>
      <c r="W73" s="11"/>
      <c r="X73" s="11"/>
      <c r="Y73" s="11"/>
      <c r="Z73" s="11"/>
      <c r="AA73" s="11"/>
    </row>
    <row r="74" ht="15.75" customHeight="1">
      <c r="A74" s="74" t="s">
        <v>159</v>
      </c>
      <c r="B74" s="75"/>
      <c r="C74" s="11"/>
      <c r="D74" s="76" t="str">
        <f>if(B74="","blank",E74)</f>
        <v>blank</v>
      </c>
      <c r="E74" s="77">
        <v>0.0</v>
      </c>
      <c r="F74" s="77">
        <v>1.0</v>
      </c>
      <c r="G74" s="11"/>
      <c r="H74" s="11"/>
      <c r="I74" s="11"/>
      <c r="J74" s="11"/>
      <c r="K74" s="11"/>
      <c r="L74" s="11"/>
      <c r="M74" s="11"/>
      <c r="N74" s="11"/>
      <c r="O74" s="11"/>
      <c r="P74" s="11"/>
      <c r="Q74" s="11"/>
      <c r="R74" s="11"/>
      <c r="S74" s="11"/>
      <c r="T74" s="11"/>
      <c r="U74" s="11"/>
      <c r="V74" s="11"/>
      <c r="W74" s="11"/>
      <c r="X74" s="11"/>
      <c r="Y74" s="11"/>
      <c r="Z74" s="11"/>
      <c r="AA74" s="11"/>
    </row>
    <row r="75" ht="15.75" customHeight="1">
      <c r="A75" s="86" t="s">
        <v>160</v>
      </c>
      <c r="B75" s="87"/>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ht="15.75" customHeight="1">
      <c r="A76" s="72" t="s">
        <v>161</v>
      </c>
      <c r="B76" s="82"/>
      <c r="C76" s="11"/>
      <c r="D76" s="76" t="str">
        <f>if(B76="","blank",E76)</f>
        <v>blank</v>
      </c>
      <c r="E76" s="77">
        <v>0.0</v>
      </c>
      <c r="F76" s="77">
        <v>1.0</v>
      </c>
      <c r="G76" s="11"/>
      <c r="H76" s="11"/>
      <c r="I76" s="11"/>
      <c r="J76" s="11"/>
      <c r="K76" s="11"/>
      <c r="L76" s="11"/>
      <c r="M76" s="11"/>
      <c r="N76" s="11"/>
      <c r="O76" s="11"/>
      <c r="P76" s="11"/>
      <c r="Q76" s="11"/>
      <c r="R76" s="11"/>
      <c r="S76" s="11"/>
      <c r="T76" s="11"/>
      <c r="U76" s="11"/>
      <c r="V76" s="11"/>
      <c r="W76" s="11"/>
      <c r="X76" s="11"/>
      <c r="Y76" s="11"/>
      <c r="Z76" s="11"/>
      <c r="AA76" s="11"/>
    </row>
    <row r="77" ht="15.75" customHeight="1">
      <c r="A77" s="72" t="s">
        <v>162</v>
      </c>
      <c r="B77" s="89" t="s">
        <v>252</v>
      </c>
      <c r="C77" s="11"/>
      <c r="D77" s="50" t="str">
        <f>if(B77="Select a Value","blank",if(B77="Yes",E77,if(B77="No",F77,if(B77="NA",E77))))</f>
        <v>blank</v>
      </c>
      <c r="E77" s="51">
        <v>0.0</v>
      </c>
      <c r="F77" s="51">
        <v>5.0</v>
      </c>
      <c r="G77" s="11"/>
      <c r="H77" s="11"/>
      <c r="I77" s="11"/>
      <c r="J77" s="11"/>
      <c r="K77" s="11"/>
      <c r="L77" s="11"/>
      <c r="M77" s="11"/>
      <c r="N77" s="11"/>
      <c r="O77" s="11"/>
      <c r="P77" s="11"/>
      <c r="Q77" s="11"/>
      <c r="R77" s="11"/>
      <c r="S77" s="11"/>
      <c r="T77" s="11"/>
      <c r="U77" s="11"/>
      <c r="V77" s="11"/>
      <c r="W77" s="11"/>
      <c r="X77" s="11"/>
      <c r="Y77" s="11"/>
      <c r="Z77" s="11"/>
      <c r="AA77" s="11"/>
    </row>
    <row r="78" ht="15.75" customHeight="1">
      <c r="A78" s="72" t="s">
        <v>163</v>
      </c>
      <c r="B78" s="82"/>
      <c r="C78" s="11"/>
      <c r="D78" s="76" t="str">
        <f>if(B78="","blank",E78)</f>
        <v>blank</v>
      </c>
      <c r="E78" s="77">
        <v>0.0</v>
      </c>
      <c r="F78" s="77">
        <v>1.0</v>
      </c>
      <c r="G78" s="11"/>
      <c r="H78" s="11"/>
      <c r="I78" s="11"/>
      <c r="J78" s="11"/>
      <c r="K78" s="11"/>
      <c r="L78" s="11"/>
      <c r="M78" s="11"/>
      <c r="N78" s="11"/>
      <c r="O78" s="11"/>
      <c r="P78" s="11"/>
      <c r="Q78" s="11"/>
      <c r="R78" s="11"/>
      <c r="S78" s="11"/>
      <c r="T78" s="11"/>
      <c r="U78" s="11"/>
      <c r="V78" s="11"/>
      <c r="W78" s="11"/>
      <c r="X78" s="11"/>
      <c r="Y78" s="11"/>
      <c r="Z78" s="11"/>
      <c r="AA78" s="11"/>
    </row>
    <row r="79" ht="15.75" customHeight="1">
      <c r="A79" s="72" t="s">
        <v>275</v>
      </c>
      <c r="B79" s="89" t="s">
        <v>252</v>
      </c>
      <c r="C79" s="11"/>
      <c r="D79" s="90" t="str">
        <f>if(B79="Select a Value","blank",if(B79="Yes",E79,if(B79="No",F79,if(B79="NA",E79))))</f>
        <v>blank</v>
      </c>
      <c r="E79" s="91">
        <v>0.0</v>
      </c>
      <c r="F79" s="91">
        <v>5.0</v>
      </c>
      <c r="G79" s="11"/>
      <c r="H79" s="11"/>
      <c r="I79" s="11"/>
      <c r="J79" s="11"/>
      <c r="K79" s="11"/>
      <c r="L79" s="11"/>
      <c r="M79" s="11"/>
      <c r="N79" s="11"/>
      <c r="O79" s="11"/>
      <c r="P79" s="11"/>
      <c r="Q79" s="11"/>
      <c r="R79" s="11"/>
      <c r="S79" s="11"/>
      <c r="T79" s="11"/>
      <c r="U79" s="11"/>
      <c r="V79" s="11"/>
      <c r="W79" s="11"/>
      <c r="X79" s="11"/>
      <c r="Y79" s="11"/>
      <c r="Z79" s="11"/>
      <c r="AA79" s="11"/>
    </row>
    <row r="80" ht="15.75" customHeight="1">
      <c r="A80" s="72" t="s">
        <v>165</v>
      </c>
      <c r="B80" s="89" t="s">
        <v>252</v>
      </c>
      <c r="C80" s="11"/>
      <c r="D80" s="90" t="str">
        <f t="shared" ref="D80:D85" si="7">if($B$79="Select a Value","blank",if($B$79="No",5,if($B$79="NA",0,if(B80="Select a value",1,if(B80="Yes",E80,if(B80="No",F80))))))</f>
        <v>blank</v>
      </c>
      <c r="E80" s="91">
        <v>0.0</v>
      </c>
      <c r="F80" s="91">
        <v>1.0</v>
      </c>
      <c r="G80" s="11"/>
      <c r="H80" s="11"/>
      <c r="I80" s="11"/>
      <c r="J80" s="11"/>
      <c r="K80" s="11"/>
      <c r="L80" s="11"/>
      <c r="M80" s="11"/>
      <c r="N80" s="11"/>
      <c r="O80" s="11"/>
      <c r="P80" s="11"/>
      <c r="Q80" s="11"/>
      <c r="R80" s="11"/>
      <c r="S80" s="11"/>
      <c r="T80" s="11"/>
      <c r="U80" s="11"/>
      <c r="V80" s="11"/>
      <c r="W80" s="11"/>
      <c r="X80" s="11"/>
      <c r="Y80" s="11"/>
      <c r="Z80" s="11"/>
      <c r="AA80" s="11"/>
    </row>
    <row r="81" ht="15.75" customHeight="1">
      <c r="A81" s="80" t="s">
        <v>166</v>
      </c>
      <c r="B81" s="89" t="s">
        <v>252</v>
      </c>
      <c r="C81" s="11"/>
      <c r="D81" s="90" t="str">
        <f t="shared" si="7"/>
        <v>blank</v>
      </c>
      <c r="E81" s="91">
        <v>0.0</v>
      </c>
      <c r="F81" s="91">
        <v>1.0</v>
      </c>
      <c r="G81" s="11"/>
      <c r="H81" s="11"/>
      <c r="I81" s="11"/>
      <c r="J81" s="11"/>
      <c r="K81" s="11"/>
      <c r="L81" s="11"/>
      <c r="M81" s="11"/>
      <c r="N81" s="11"/>
      <c r="O81" s="11"/>
      <c r="P81" s="11"/>
      <c r="Q81" s="11"/>
      <c r="R81" s="11"/>
      <c r="S81" s="11"/>
      <c r="T81" s="11"/>
      <c r="U81" s="11"/>
      <c r="V81" s="11"/>
      <c r="W81" s="11"/>
      <c r="X81" s="11"/>
      <c r="Y81" s="11"/>
      <c r="Z81" s="11"/>
      <c r="AA81" s="11"/>
    </row>
    <row r="82" ht="15.75" customHeight="1">
      <c r="A82" s="80" t="s">
        <v>167</v>
      </c>
      <c r="B82" s="89" t="s">
        <v>252</v>
      </c>
      <c r="C82" s="11"/>
      <c r="D82" s="90" t="str">
        <f t="shared" si="7"/>
        <v>blank</v>
      </c>
      <c r="E82" s="91">
        <v>0.0</v>
      </c>
      <c r="F82" s="91">
        <v>1.0</v>
      </c>
      <c r="G82" s="11"/>
      <c r="H82" s="11"/>
      <c r="I82" s="11"/>
      <c r="J82" s="11"/>
      <c r="K82" s="11"/>
      <c r="L82" s="11"/>
      <c r="M82" s="11"/>
      <c r="N82" s="11"/>
      <c r="O82" s="11"/>
      <c r="P82" s="11"/>
      <c r="Q82" s="11"/>
      <c r="R82" s="11"/>
      <c r="S82" s="11"/>
      <c r="T82" s="11"/>
      <c r="U82" s="11"/>
      <c r="V82" s="11"/>
      <c r="W82" s="11"/>
      <c r="X82" s="11"/>
      <c r="Y82" s="11"/>
      <c r="Z82" s="11"/>
      <c r="AA82" s="11"/>
    </row>
    <row r="83" ht="15.75" customHeight="1">
      <c r="A83" s="80" t="s">
        <v>168</v>
      </c>
      <c r="B83" s="89" t="s">
        <v>252</v>
      </c>
      <c r="C83" s="11"/>
      <c r="D83" s="90" t="str">
        <f t="shared" si="7"/>
        <v>blank</v>
      </c>
      <c r="E83" s="91">
        <v>0.0</v>
      </c>
      <c r="F83" s="91">
        <v>1.0</v>
      </c>
      <c r="G83" s="11"/>
      <c r="H83" s="11"/>
      <c r="I83" s="11"/>
      <c r="J83" s="11"/>
      <c r="K83" s="11"/>
      <c r="L83" s="11"/>
      <c r="M83" s="11"/>
      <c r="N83" s="11"/>
      <c r="O83" s="11"/>
      <c r="P83" s="11"/>
      <c r="Q83" s="11"/>
      <c r="R83" s="11"/>
      <c r="S83" s="11"/>
      <c r="T83" s="11"/>
      <c r="U83" s="11"/>
      <c r="V83" s="11"/>
      <c r="W83" s="11"/>
      <c r="X83" s="11"/>
      <c r="Y83" s="11"/>
      <c r="Z83" s="11"/>
      <c r="AA83" s="11"/>
    </row>
    <row r="84" ht="15.75" customHeight="1">
      <c r="A84" s="80" t="s">
        <v>169</v>
      </c>
      <c r="B84" s="89" t="s">
        <v>252</v>
      </c>
      <c r="C84" s="11"/>
      <c r="D84" s="90" t="str">
        <f t="shared" si="7"/>
        <v>blank</v>
      </c>
      <c r="E84" s="91">
        <v>0.0</v>
      </c>
      <c r="F84" s="91">
        <v>1.0</v>
      </c>
      <c r="G84" s="11"/>
      <c r="H84" s="11"/>
      <c r="I84" s="11"/>
      <c r="J84" s="11"/>
      <c r="K84" s="11"/>
      <c r="L84" s="11"/>
      <c r="M84" s="11"/>
      <c r="N84" s="11"/>
      <c r="O84" s="11"/>
      <c r="P84" s="11"/>
      <c r="Q84" s="11"/>
      <c r="R84" s="11"/>
      <c r="S84" s="11"/>
      <c r="T84" s="11"/>
      <c r="U84" s="11"/>
      <c r="V84" s="11"/>
      <c r="W84" s="11"/>
      <c r="X84" s="11"/>
      <c r="Y84" s="11"/>
      <c r="Z84" s="11"/>
      <c r="AA84" s="11"/>
    </row>
    <row r="85" ht="15.75" customHeight="1">
      <c r="A85" s="80" t="s">
        <v>29</v>
      </c>
      <c r="B85" s="89" t="s">
        <v>252</v>
      </c>
      <c r="C85" s="11"/>
      <c r="D85" s="90" t="str">
        <f t="shared" si="7"/>
        <v>blank</v>
      </c>
      <c r="E85" s="91">
        <v>0.0</v>
      </c>
      <c r="F85" s="91">
        <v>1.0</v>
      </c>
      <c r="G85" s="11"/>
      <c r="H85" s="11"/>
      <c r="I85" s="11"/>
      <c r="J85" s="11"/>
      <c r="K85" s="11"/>
      <c r="L85" s="11"/>
      <c r="M85" s="11"/>
      <c r="N85" s="11"/>
      <c r="O85" s="11"/>
      <c r="P85" s="11"/>
      <c r="Q85" s="11"/>
      <c r="R85" s="11"/>
      <c r="S85" s="11"/>
      <c r="T85" s="11"/>
      <c r="U85" s="11"/>
      <c r="V85" s="11"/>
      <c r="W85" s="11"/>
      <c r="X85" s="11"/>
      <c r="Y85" s="11"/>
      <c r="Z85" s="11"/>
      <c r="AA85" s="11"/>
    </row>
    <row r="86" ht="15.75" customHeight="1">
      <c r="A86" s="80" t="s">
        <v>276</v>
      </c>
      <c r="B86" s="82"/>
      <c r="C86" s="11"/>
      <c r="D86" s="99" t="str">
        <f>if(D80+D81+D82+D83+D84+D85&lt;6,0,50)</f>
        <v>#VALUE!</v>
      </c>
      <c r="E86" s="100"/>
      <c r="F86" s="101">
        <f>sum(D79:D85)</f>
        <v>0</v>
      </c>
      <c r="G86" s="11"/>
      <c r="H86" s="11"/>
      <c r="I86" s="11"/>
      <c r="J86" s="11"/>
      <c r="K86" s="11"/>
      <c r="L86" s="11"/>
      <c r="M86" s="11"/>
      <c r="N86" s="11"/>
      <c r="O86" s="11"/>
      <c r="P86" s="11"/>
      <c r="Q86" s="11"/>
      <c r="R86" s="11"/>
      <c r="S86" s="11"/>
      <c r="T86" s="11"/>
      <c r="U86" s="11"/>
      <c r="V86" s="11"/>
      <c r="W86" s="11"/>
      <c r="X86" s="11"/>
      <c r="Y86" s="11"/>
      <c r="Z86" s="11"/>
      <c r="AA86" s="11"/>
    </row>
    <row r="87" ht="15.75" customHeight="1">
      <c r="A87" s="72" t="s">
        <v>170</v>
      </c>
      <c r="B87" s="89" t="s">
        <v>252</v>
      </c>
      <c r="C87" s="11"/>
      <c r="D87" s="50" t="str">
        <f>if(B87="Select a Value","blank",if(B87="Yes",E87,if(B87="No",F87,if(B87="NA",E87))))</f>
        <v>blank</v>
      </c>
      <c r="E87" s="51">
        <v>0.0</v>
      </c>
      <c r="F87" s="51">
        <v>5.0</v>
      </c>
      <c r="G87" s="11"/>
      <c r="H87" s="11"/>
      <c r="I87" s="11"/>
      <c r="J87" s="11"/>
      <c r="K87" s="11"/>
      <c r="L87" s="11"/>
      <c r="M87" s="11"/>
      <c r="N87" s="11"/>
      <c r="O87" s="11"/>
      <c r="P87" s="11"/>
      <c r="Q87" s="11"/>
      <c r="R87" s="11"/>
      <c r="S87" s="11"/>
      <c r="T87" s="11"/>
      <c r="U87" s="11"/>
      <c r="V87" s="11"/>
      <c r="W87" s="11"/>
      <c r="X87" s="11"/>
      <c r="Y87" s="11"/>
      <c r="Z87" s="11"/>
      <c r="AA87" s="11"/>
    </row>
    <row r="88" ht="15.75" customHeight="1">
      <c r="A88" s="72" t="s">
        <v>171</v>
      </c>
      <c r="B88" s="82"/>
      <c r="C88" s="11"/>
      <c r="D88" s="76" t="str">
        <f t="shared" ref="D88:D89" si="8">if(B88="","blank",E88)</f>
        <v>blank</v>
      </c>
      <c r="E88" s="77">
        <v>0.0</v>
      </c>
      <c r="F88" s="77">
        <v>1.0</v>
      </c>
      <c r="G88" s="11"/>
      <c r="H88" s="11"/>
      <c r="I88" s="11"/>
      <c r="J88" s="11"/>
      <c r="K88" s="11"/>
      <c r="L88" s="11"/>
      <c r="M88" s="11"/>
      <c r="N88" s="11"/>
      <c r="O88" s="11"/>
      <c r="P88" s="11"/>
      <c r="Q88" s="11"/>
      <c r="R88" s="11"/>
      <c r="S88" s="11"/>
      <c r="T88" s="11"/>
      <c r="U88" s="11"/>
      <c r="V88" s="11"/>
      <c r="W88" s="11"/>
      <c r="X88" s="11"/>
      <c r="Y88" s="11"/>
      <c r="Z88" s="11"/>
      <c r="AA88" s="11"/>
    </row>
    <row r="89" ht="15.75" customHeight="1">
      <c r="A89" s="72" t="s">
        <v>172</v>
      </c>
      <c r="B89" s="82"/>
      <c r="C89" s="11"/>
      <c r="D89" s="76" t="str">
        <f t="shared" si="8"/>
        <v>blank</v>
      </c>
      <c r="E89" s="77">
        <v>0.0</v>
      </c>
      <c r="F89" s="77">
        <v>1.0</v>
      </c>
      <c r="G89" s="11"/>
      <c r="H89" s="11"/>
      <c r="I89" s="11"/>
      <c r="J89" s="11"/>
      <c r="K89" s="11"/>
      <c r="L89" s="11"/>
      <c r="M89" s="11"/>
      <c r="N89" s="11"/>
      <c r="O89" s="11"/>
      <c r="P89" s="11"/>
      <c r="Q89" s="11"/>
      <c r="R89" s="11"/>
      <c r="S89" s="11"/>
      <c r="T89" s="11"/>
      <c r="U89" s="11"/>
      <c r="V89" s="11"/>
      <c r="W89" s="11"/>
      <c r="X89" s="11"/>
      <c r="Y89" s="11"/>
      <c r="Z89" s="11"/>
      <c r="AA89" s="11"/>
    </row>
    <row r="90" ht="15.75" customHeight="1">
      <c r="A90" s="72" t="s">
        <v>277</v>
      </c>
      <c r="B90" s="89" t="s">
        <v>252</v>
      </c>
      <c r="C90" s="11"/>
      <c r="D90" s="50" t="str">
        <f>if(B90="Select a Value","blank",if(B90="Yes",E90,if(B90="No",F90,if(B90="NA",E90))))</f>
        <v>blank</v>
      </c>
      <c r="E90" s="51">
        <v>0.0</v>
      </c>
      <c r="F90" s="51">
        <v>5.0</v>
      </c>
      <c r="G90" s="11"/>
      <c r="H90" s="11"/>
      <c r="I90" s="11"/>
      <c r="J90" s="11"/>
      <c r="K90" s="11"/>
      <c r="L90" s="11"/>
      <c r="M90" s="11"/>
      <c r="N90" s="11"/>
      <c r="O90" s="11"/>
      <c r="P90" s="11"/>
      <c r="Q90" s="11"/>
      <c r="R90" s="11"/>
      <c r="S90" s="11"/>
      <c r="T90" s="11"/>
      <c r="U90" s="11"/>
      <c r="V90" s="11"/>
      <c r="W90" s="11"/>
      <c r="X90" s="11"/>
      <c r="Y90" s="11"/>
      <c r="Z90" s="11"/>
      <c r="AA90" s="11"/>
    </row>
    <row r="91" ht="15.75" customHeight="1">
      <c r="A91" s="72" t="s">
        <v>278</v>
      </c>
      <c r="B91" s="82"/>
      <c r="C91" s="11"/>
      <c r="D91" s="76" t="str">
        <f>if(B91="","blank",E91)</f>
        <v>blank</v>
      </c>
      <c r="E91" s="77">
        <v>0.0</v>
      </c>
      <c r="F91" s="77">
        <v>1.0</v>
      </c>
      <c r="G91" s="11"/>
      <c r="H91" s="11"/>
      <c r="I91" s="11"/>
      <c r="J91" s="11"/>
      <c r="K91" s="11"/>
      <c r="L91" s="11"/>
      <c r="M91" s="11"/>
      <c r="N91" s="11"/>
      <c r="O91" s="11"/>
      <c r="P91" s="11"/>
      <c r="Q91" s="11"/>
      <c r="R91" s="11"/>
      <c r="S91" s="11"/>
      <c r="T91" s="11"/>
      <c r="U91" s="11"/>
      <c r="V91" s="11"/>
      <c r="W91" s="11"/>
      <c r="X91" s="11"/>
      <c r="Y91" s="11"/>
      <c r="Z91" s="11"/>
      <c r="AA91" s="11"/>
    </row>
    <row r="92" ht="15.75" customHeight="1">
      <c r="A92" s="72" t="s">
        <v>173</v>
      </c>
      <c r="B92" s="82"/>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ht="15.75" customHeight="1">
      <c r="A93" s="72" t="s">
        <v>174</v>
      </c>
      <c r="B93" s="89" t="s">
        <v>252</v>
      </c>
      <c r="C93" s="11"/>
      <c r="D93" s="92" t="str">
        <f t="shared" ref="D93:D94" si="9">if(B93="Select a Value","blank",if(B93="Yes",F93,if(B93="No",E93,if(B93="NA",E93))))</f>
        <v>blank</v>
      </c>
      <c r="E93" s="51">
        <v>0.0</v>
      </c>
      <c r="F93" s="51">
        <v>5.0</v>
      </c>
      <c r="G93" s="11"/>
      <c r="H93" s="11"/>
      <c r="I93" s="11"/>
      <c r="J93" s="11"/>
      <c r="K93" s="11"/>
      <c r="L93" s="11"/>
      <c r="M93" s="11"/>
      <c r="N93" s="11"/>
      <c r="O93" s="11"/>
      <c r="P93" s="11"/>
      <c r="Q93" s="11"/>
      <c r="R93" s="11"/>
      <c r="S93" s="11"/>
      <c r="T93" s="11"/>
      <c r="U93" s="11"/>
      <c r="V93" s="11"/>
      <c r="W93" s="11"/>
      <c r="X93" s="11"/>
      <c r="Y93" s="11"/>
      <c r="Z93" s="11"/>
      <c r="AA93" s="11"/>
    </row>
    <row r="94" ht="15.75" customHeight="1">
      <c r="A94" s="72" t="s">
        <v>175</v>
      </c>
      <c r="B94" s="89" t="s">
        <v>252</v>
      </c>
      <c r="C94" s="11"/>
      <c r="D94" s="92" t="str">
        <f t="shared" si="9"/>
        <v>blank</v>
      </c>
      <c r="E94" s="51">
        <v>0.0</v>
      </c>
      <c r="F94" s="51">
        <v>5.0</v>
      </c>
      <c r="G94" s="11"/>
      <c r="H94" s="11"/>
      <c r="I94" s="11"/>
      <c r="J94" s="11"/>
      <c r="K94" s="11"/>
      <c r="L94" s="11"/>
      <c r="M94" s="11"/>
      <c r="N94" s="11"/>
      <c r="O94" s="11"/>
      <c r="P94" s="11"/>
      <c r="Q94" s="11"/>
      <c r="R94" s="11"/>
      <c r="S94" s="11"/>
      <c r="T94" s="11"/>
      <c r="U94" s="11"/>
      <c r="V94" s="11"/>
      <c r="W94" s="11"/>
      <c r="X94" s="11"/>
      <c r="Y94" s="11"/>
      <c r="Z94" s="11"/>
      <c r="AA94" s="11"/>
    </row>
    <row r="95" ht="15.75" customHeight="1">
      <c r="A95" s="72" t="s">
        <v>176</v>
      </c>
      <c r="B95" s="89" t="s">
        <v>252</v>
      </c>
      <c r="C95" s="11"/>
      <c r="D95" s="50" t="str">
        <f>if(B95="Select a Value","blank",if(B95="Yes",E95,if(B95="No",F95,if(B95="NA",E95))))</f>
        <v>blank</v>
      </c>
      <c r="E95" s="51">
        <v>0.0</v>
      </c>
      <c r="F95" s="51">
        <v>5.0</v>
      </c>
      <c r="G95" s="11"/>
      <c r="H95" s="11"/>
      <c r="I95" s="11"/>
      <c r="J95" s="11"/>
      <c r="K95" s="11"/>
      <c r="L95" s="11"/>
      <c r="M95" s="11"/>
      <c r="N95" s="11"/>
      <c r="O95" s="11"/>
      <c r="P95" s="11"/>
      <c r="Q95" s="11"/>
      <c r="R95" s="11"/>
      <c r="S95" s="11"/>
      <c r="T95" s="11"/>
      <c r="U95" s="11"/>
      <c r="V95" s="11"/>
      <c r="W95" s="11"/>
      <c r="X95" s="11"/>
      <c r="Y95" s="11"/>
      <c r="Z95" s="11"/>
      <c r="AA95" s="11"/>
    </row>
    <row r="96" ht="15.75" customHeight="1">
      <c r="A96" s="72" t="s">
        <v>29</v>
      </c>
      <c r="B96" s="89" t="s">
        <v>252</v>
      </c>
      <c r="C96" s="11"/>
      <c r="D96" s="50" t="str">
        <f>if(B96="Select a Value","blank",if(B96="Yes",F96,if(B96="No",E96,if(B96="NA",E96))))</f>
        <v>blank</v>
      </c>
      <c r="E96" s="51">
        <v>0.0</v>
      </c>
      <c r="F96" s="51">
        <v>5.0</v>
      </c>
      <c r="G96" s="11"/>
      <c r="H96" s="11"/>
      <c r="I96" s="11"/>
      <c r="J96" s="11"/>
      <c r="K96" s="11"/>
      <c r="L96" s="11"/>
      <c r="M96" s="11"/>
      <c r="N96" s="11"/>
      <c r="O96" s="11"/>
      <c r="P96" s="11"/>
      <c r="Q96" s="11"/>
      <c r="R96" s="11"/>
      <c r="S96" s="11"/>
      <c r="T96" s="11"/>
      <c r="U96" s="11"/>
      <c r="V96" s="11"/>
      <c r="W96" s="11"/>
      <c r="X96" s="11"/>
      <c r="Y96" s="11"/>
      <c r="Z96" s="11"/>
      <c r="AA96" s="11"/>
    </row>
    <row r="97" ht="15.75" customHeight="1">
      <c r="A97" s="80" t="s">
        <v>279</v>
      </c>
      <c r="B97" s="82"/>
      <c r="C97" s="11"/>
      <c r="D97" s="76" t="str">
        <f>if(B97="","blank",E97)</f>
        <v>blank</v>
      </c>
      <c r="E97" s="77">
        <v>0.0</v>
      </c>
      <c r="F97" s="77">
        <v>1.0</v>
      </c>
      <c r="G97" s="11"/>
      <c r="H97" s="11"/>
      <c r="I97" s="11"/>
      <c r="J97" s="11"/>
      <c r="K97" s="11"/>
      <c r="L97" s="11"/>
      <c r="M97" s="11"/>
      <c r="N97" s="11"/>
      <c r="O97" s="11"/>
      <c r="P97" s="11"/>
      <c r="Q97" s="11"/>
      <c r="R97" s="11"/>
      <c r="S97" s="11"/>
      <c r="T97" s="11"/>
      <c r="U97" s="11"/>
      <c r="V97" s="11"/>
      <c r="W97" s="11"/>
      <c r="X97" s="11"/>
      <c r="Y97" s="11"/>
      <c r="Z97" s="11"/>
      <c r="AA97" s="11"/>
    </row>
    <row r="98" ht="15.75" customHeight="1">
      <c r="A98" s="72" t="s">
        <v>177</v>
      </c>
      <c r="B98" s="89" t="s">
        <v>252</v>
      </c>
      <c r="C98" s="11"/>
      <c r="D98" s="50" t="str">
        <f t="shared" ref="D98:D99" si="10">if(B98="Select a Value","blank",if(B98="Yes",E98,if(B98="No",F98,if(B98="NA",E98))))</f>
        <v>blank</v>
      </c>
      <c r="E98" s="51">
        <v>0.0</v>
      </c>
      <c r="F98" s="51">
        <v>5.0</v>
      </c>
      <c r="G98" s="11"/>
      <c r="H98" s="11"/>
      <c r="I98" s="11"/>
      <c r="J98" s="11"/>
      <c r="K98" s="11"/>
      <c r="L98" s="11"/>
      <c r="M98" s="11"/>
      <c r="N98" s="11"/>
      <c r="O98" s="11"/>
      <c r="P98" s="11"/>
      <c r="Q98" s="11"/>
      <c r="R98" s="11"/>
      <c r="S98" s="11"/>
      <c r="T98" s="11"/>
      <c r="U98" s="11"/>
      <c r="V98" s="11"/>
      <c r="W98" s="11"/>
      <c r="X98" s="11"/>
      <c r="Y98" s="11"/>
      <c r="Z98" s="11"/>
      <c r="AA98" s="11"/>
    </row>
    <row r="99" ht="15.75" customHeight="1">
      <c r="A99" s="74" t="s">
        <v>178</v>
      </c>
      <c r="B99" s="95" t="s">
        <v>252</v>
      </c>
      <c r="C99" s="11"/>
      <c r="D99" s="92" t="str">
        <f t="shared" si="10"/>
        <v>blank</v>
      </c>
      <c r="E99" s="51">
        <v>0.0</v>
      </c>
      <c r="F99" s="51">
        <v>5.0</v>
      </c>
      <c r="G99" s="11"/>
      <c r="H99" s="11"/>
      <c r="I99" s="11"/>
      <c r="J99" s="11"/>
      <c r="K99" s="11"/>
      <c r="L99" s="11"/>
      <c r="M99" s="11"/>
      <c r="N99" s="11"/>
      <c r="O99" s="11"/>
      <c r="P99" s="11"/>
      <c r="Q99" s="11"/>
      <c r="R99" s="11"/>
      <c r="S99" s="11"/>
      <c r="T99" s="11"/>
      <c r="U99" s="11"/>
      <c r="V99" s="11"/>
      <c r="W99" s="11"/>
      <c r="X99" s="11"/>
      <c r="Y99" s="11"/>
      <c r="Z99" s="11"/>
      <c r="AA99" s="11"/>
    </row>
    <row r="100" ht="15.75" customHeight="1">
      <c r="A100" s="102" t="s">
        <v>179</v>
      </c>
      <c r="B100" s="87"/>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ht="15.75" customHeight="1">
      <c r="A101" s="72" t="s">
        <v>180</v>
      </c>
      <c r="B101" s="89" t="s">
        <v>252</v>
      </c>
      <c r="C101" s="11"/>
      <c r="D101" s="50" t="str">
        <f>if(B101="Select a Value","blank",if(B101="Yes",E101,if(B101="No",F101,if(B101="NA",E101))))</f>
        <v>blank</v>
      </c>
      <c r="E101" s="51">
        <v>0.0</v>
      </c>
      <c r="F101" s="51">
        <v>5.0</v>
      </c>
      <c r="G101" s="11"/>
      <c r="H101" s="11"/>
      <c r="I101" s="11"/>
      <c r="J101" s="11"/>
      <c r="K101" s="11"/>
      <c r="L101" s="11"/>
      <c r="M101" s="11"/>
      <c r="N101" s="11"/>
      <c r="O101" s="11"/>
      <c r="P101" s="11"/>
      <c r="Q101" s="11"/>
      <c r="R101" s="11"/>
      <c r="S101" s="11"/>
      <c r="T101" s="11"/>
      <c r="U101" s="11"/>
      <c r="V101" s="11"/>
      <c r="W101" s="11"/>
      <c r="X101" s="11"/>
      <c r="Y101" s="11"/>
      <c r="Z101" s="11"/>
      <c r="AA101" s="11"/>
    </row>
    <row r="102" ht="15.75" customHeight="1">
      <c r="A102" s="80" t="s">
        <v>181</v>
      </c>
      <c r="B102" s="82"/>
      <c r="C102" s="11"/>
      <c r="D102" s="76" t="str">
        <f t="shared" ref="D102:D103" si="11">if(B102="","blank",E102)</f>
        <v>blank</v>
      </c>
      <c r="E102" s="77">
        <v>0.0</v>
      </c>
      <c r="F102" s="77">
        <v>1.0</v>
      </c>
      <c r="G102" s="11"/>
      <c r="H102" s="11"/>
      <c r="I102" s="11"/>
      <c r="J102" s="11"/>
      <c r="K102" s="11"/>
      <c r="L102" s="11"/>
      <c r="M102" s="11"/>
      <c r="N102" s="11"/>
      <c r="O102" s="11"/>
      <c r="P102" s="11"/>
      <c r="Q102" s="11"/>
      <c r="R102" s="11"/>
      <c r="S102" s="11"/>
      <c r="T102" s="11"/>
      <c r="U102" s="11"/>
      <c r="V102" s="11"/>
      <c r="W102" s="11"/>
      <c r="X102" s="11"/>
      <c r="Y102" s="11"/>
      <c r="Z102" s="11"/>
      <c r="AA102" s="11"/>
    </row>
    <row r="103" ht="15.75" customHeight="1">
      <c r="A103" s="72" t="s">
        <v>182</v>
      </c>
      <c r="B103" s="82"/>
      <c r="C103" s="11"/>
      <c r="D103" s="76" t="str">
        <f t="shared" si="11"/>
        <v>blank</v>
      </c>
      <c r="E103" s="77">
        <v>0.0</v>
      </c>
      <c r="F103" s="77">
        <v>1.0</v>
      </c>
      <c r="G103" s="11"/>
      <c r="H103" s="11"/>
      <c r="I103" s="11"/>
      <c r="J103" s="11"/>
      <c r="K103" s="11"/>
      <c r="L103" s="11"/>
      <c r="M103" s="11"/>
      <c r="N103" s="11"/>
      <c r="O103" s="11"/>
      <c r="P103" s="11"/>
      <c r="Q103" s="11"/>
      <c r="R103" s="11"/>
      <c r="S103" s="11"/>
      <c r="T103" s="11"/>
      <c r="U103" s="11"/>
      <c r="V103" s="11"/>
      <c r="W103" s="11"/>
      <c r="X103" s="11"/>
      <c r="Y103" s="11"/>
      <c r="Z103" s="11"/>
      <c r="AA103" s="11"/>
    </row>
    <row r="104" ht="15.75" customHeight="1">
      <c r="A104" s="72" t="s">
        <v>280</v>
      </c>
      <c r="B104" s="89" t="s">
        <v>252</v>
      </c>
      <c r="C104" s="11"/>
      <c r="D104" s="92" t="str">
        <f>if(B104="Select a Value","blank",if(B104="Yes",F104,if(B104="No",E104,if(B104="NA",E104))))</f>
        <v>blank</v>
      </c>
      <c r="E104" s="51">
        <v>0.0</v>
      </c>
      <c r="F104" s="51">
        <v>5.0</v>
      </c>
      <c r="G104" s="11"/>
      <c r="H104" s="11"/>
      <c r="I104" s="11"/>
      <c r="J104" s="11"/>
      <c r="K104" s="11"/>
      <c r="L104" s="11"/>
      <c r="M104" s="11"/>
      <c r="N104" s="11"/>
      <c r="O104" s="11"/>
      <c r="P104" s="11"/>
      <c r="Q104" s="11"/>
      <c r="R104" s="11"/>
      <c r="S104" s="11"/>
      <c r="T104" s="11"/>
      <c r="U104" s="11"/>
      <c r="V104" s="11"/>
      <c r="W104" s="11"/>
      <c r="X104" s="11"/>
      <c r="Y104" s="11"/>
      <c r="Z104" s="11"/>
      <c r="AA104" s="11"/>
    </row>
    <row r="105" ht="15.75" customHeight="1">
      <c r="A105" s="74" t="s">
        <v>184</v>
      </c>
      <c r="B105" s="75"/>
      <c r="C105" s="11"/>
      <c r="D105" s="76" t="str">
        <f>if(B105="","blank",E105)</f>
        <v>blank</v>
      </c>
      <c r="E105" s="77">
        <v>0.0</v>
      </c>
      <c r="F105" s="77">
        <v>1.0</v>
      </c>
      <c r="G105" s="11"/>
      <c r="H105" s="11"/>
      <c r="I105" s="11"/>
      <c r="J105" s="11"/>
      <c r="K105" s="11"/>
      <c r="L105" s="11"/>
      <c r="M105" s="11"/>
      <c r="N105" s="11"/>
      <c r="O105" s="11"/>
      <c r="P105" s="11"/>
      <c r="Q105" s="11"/>
      <c r="R105" s="11"/>
      <c r="S105" s="11"/>
      <c r="T105" s="11"/>
      <c r="U105" s="11"/>
      <c r="V105" s="11"/>
      <c r="W105" s="11"/>
      <c r="X105" s="11"/>
      <c r="Y105" s="11"/>
      <c r="Z105" s="11"/>
      <c r="AA105" s="11"/>
    </row>
    <row r="106" ht="15.75" customHeight="1">
      <c r="A106" s="103" t="s">
        <v>281</v>
      </c>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2 B23:B25 B28 B33 B36 B44 B47 B56 B64 B67:B70 B72:B73 B77 B79:B85 B87 B90 B93:B96 B98:B99 B101 B104">
      <formula1>"Select a value,Yes,No,NA"</formula1>
    </dataValidation>
    <dataValidation type="list" allowBlank="1" showErrorMessage="1" sqref="B5 B7:B8 B11 B13 B16 B21 B42 B49 B51 B60">
      <formula1>"Select a value,Yes,No"</formula1>
    </dataValidation>
    <dataValidation type="list" allowBlank="1" showErrorMessage="1" sqref="B18">
      <formula1>"Select a Value,Daily,Weekly,Monthly,Quarterly,Annually"</formula1>
    </dataValidation>
    <dataValidation type="list" allowBlank="1" showErrorMessage="1" sqref="B19">
      <formula1>"Select a Value,Quarterly,Annually,More than Annually"</formula1>
    </dataValidation>
    <dataValidation type="custom" allowBlank="1" showDropDown="1" showErrorMessage="1" sqref="B12 B54 B62">
      <formula1>OR(NOT(ISERROR(DATEVALUE(B12))), AND(ISNUMBER(B12), LEFT(CELL("format", B12))="D"))</formula1>
    </dataValidation>
    <dataValidation type="list" allowBlank="1" showErrorMessage="1" sqref="B52">
      <formula1>"Select a Value,&lt; Quarterly,6 months,1 Year,2 Years,&gt;2 Years"</formula1>
    </dataValidation>
    <dataValidation type="list" allowBlank="1" showErrorMessage="1" sqref="B39 B61">
      <formula1>"Select a value,Annually,&gt;Annually"</formula1>
    </dataValidation>
    <dataValidation type="list" allowBlank="1" showErrorMessage="1" sqref="B10">
      <formula1>"Select a value,Annually,Every 2 years,Less frequent than 2 yrs"</formula1>
    </dataValidation>
    <dataValidation type="list" allowBlank="1" showErrorMessage="1" sqref="B65">
      <formula1>"Select a Value,Quarterly,Annually,Longer ago than Annually"</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25"/>
    <col customWidth="1" min="2" max="2" width="72.5"/>
    <col customWidth="1" min="3" max="3" width="16.88"/>
    <col customWidth="1" min="4" max="4" width="35.75"/>
    <col hidden="1" min="5" max="9" width="12.63"/>
  </cols>
  <sheetData>
    <row r="1" ht="15.75" customHeight="1">
      <c r="A1" s="25"/>
      <c r="B1" s="25" t="s">
        <v>45</v>
      </c>
      <c r="C1" s="25" t="s">
        <v>10</v>
      </c>
      <c r="D1" s="25" t="s">
        <v>46</v>
      </c>
      <c r="E1" s="43"/>
      <c r="F1" s="43" t="s">
        <v>47</v>
      </c>
      <c r="G1" s="43" t="s">
        <v>48</v>
      </c>
      <c r="H1" s="104"/>
      <c r="I1" s="104"/>
      <c r="J1" s="104"/>
      <c r="K1" s="104"/>
      <c r="L1" s="104"/>
      <c r="M1" s="104"/>
      <c r="N1" s="104"/>
      <c r="O1" s="104"/>
      <c r="P1" s="104"/>
      <c r="Q1" s="104"/>
      <c r="R1" s="104"/>
      <c r="S1" s="104"/>
      <c r="T1" s="104"/>
      <c r="U1" s="104"/>
      <c r="V1" s="104"/>
      <c r="W1" s="104"/>
      <c r="X1" s="104"/>
      <c r="Y1" s="104"/>
      <c r="Z1" s="104"/>
    </row>
    <row r="2" ht="15.75" customHeight="1">
      <c r="A2" s="27" t="s">
        <v>49</v>
      </c>
      <c r="B2" s="19"/>
      <c r="C2" s="19"/>
      <c r="D2" s="14"/>
      <c r="E2" s="43"/>
      <c r="F2" s="43"/>
      <c r="G2" s="43"/>
      <c r="H2" s="104"/>
      <c r="I2" s="104"/>
      <c r="J2" s="104"/>
      <c r="K2" s="104"/>
      <c r="L2" s="104"/>
      <c r="M2" s="104"/>
      <c r="N2" s="104"/>
      <c r="O2" s="104"/>
      <c r="P2" s="104"/>
      <c r="Q2" s="104"/>
      <c r="R2" s="104"/>
      <c r="S2" s="104"/>
      <c r="T2" s="104"/>
      <c r="U2" s="104"/>
      <c r="V2" s="104"/>
      <c r="W2" s="104"/>
      <c r="X2" s="104"/>
      <c r="Y2" s="104"/>
      <c r="Z2" s="104"/>
    </row>
    <row r="3" ht="15.75" customHeight="1">
      <c r="A3" s="20" t="s">
        <v>12</v>
      </c>
      <c r="B3" s="14"/>
      <c r="C3" s="20"/>
      <c r="D3" s="14"/>
      <c r="E3" s="104"/>
      <c r="F3" s="104"/>
      <c r="G3" s="104"/>
      <c r="H3" s="104"/>
      <c r="I3" s="104"/>
      <c r="J3" s="104"/>
      <c r="K3" s="104"/>
      <c r="L3" s="104"/>
      <c r="M3" s="104"/>
      <c r="N3" s="104"/>
      <c r="O3" s="104"/>
      <c r="P3" s="104"/>
      <c r="Q3" s="104"/>
      <c r="R3" s="104"/>
      <c r="S3" s="104"/>
      <c r="T3" s="104"/>
      <c r="U3" s="104"/>
      <c r="V3" s="104"/>
      <c r="W3" s="104"/>
      <c r="X3" s="104"/>
      <c r="Y3" s="104"/>
      <c r="Z3" s="104"/>
    </row>
    <row r="4" ht="15.75" customHeight="1">
      <c r="A4" s="20" t="s">
        <v>13</v>
      </c>
      <c r="B4" s="14"/>
      <c r="C4" s="20"/>
      <c r="D4" s="14"/>
      <c r="E4" s="104"/>
      <c r="F4" s="104"/>
      <c r="G4" s="104"/>
      <c r="H4" s="104"/>
      <c r="I4" s="104"/>
      <c r="J4" s="104"/>
      <c r="K4" s="104"/>
      <c r="L4" s="104"/>
      <c r="M4" s="104"/>
      <c r="N4" s="104"/>
      <c r="O4" s="104"/>
      <c r="P4" s="104"/>
      <c r="Q4" s="104"/>
      <c r="R4" s="104"/>
      <c r="S4" s="104"/>
      <c r="T4" s="104"/>
      <c r="U4" s="104"/>
      <c r="V4" s="104"/>
      <c r="W4" s="104"/>
      <c r="X4" s="104"/>
      <c r="Y4" s="104"/>
      <c r="Z4" s="104"/>
    </row>
    <row r="5" ht="15.75" customHeight="1">
      <c r="A5" s="20" t="s">
        <v>282</v>
      </c>
      <c r="B5" s="14"/>
      <c r="C5" s="20"/>
      <c r="D5" s="14"/>
      <c r="E5" s="104"/>
      <c r="F5" s="104"/>
      <c r="G5" s="104"/>
      <c r="H5" s="104"/>
      <c r="I5" s="104"/>
      <c r="J5" s="104"/>
      <c r="K5" s="104"/>
      <c r="L5" s="104"/>
      <c r="M5" s="104"/>
      <c r="N5" s="104"/>
      <c r="O5" s="104"/>
      <c r="P5" s="104"/>
      <c r="Q5" s="104"/>
      <c r="R5" s="104"/>
      <c r="S5" s="104"/>
      <c r="T5" s="104"/>
      <c r="U5" s="104"/>
      <c r="V5" s="104"/>
      <c r="W5" s="104"/>
      <c r="X5" s="104"/>
      <c r="Y5" s="104"/>
      <c r="Z5" s="104"/>
    </row>
    <row r="6" ht="15.75" customHeight="1">
      <c r="A6" s="20" t="s">
        <v>16</v>
      </c>
      <c r="B6" s="14"/>
      <c r="C6" s="20"/>
      <c r="D6" s="14"/>
      <c r="E6" s="104"/>
      <c r="F6" s="104"/>
      <c r="G6" s="104"/>
      <c r="H6" s="104"/>
      <c r="I6" s="104"/>
      <c r="J6" s="104"/>
      <c r="K6" s="104"/>
      <c r="L6" s="104"/>
      <c r="M6" s="104"/>
      <c r="N6" s="104"/>
      <c r="O6" s="104"/>
      <c r="P6" s="104"/>
      <c r="Q6" s="104"/>
      <c r="R6" s="104"/>
      <c r="S6" s="104"/>
      <c r="T6" s="104"/>
      <c r="U6" s="104"/>
      <c r="V6" s="104"/>
      <c r="W6" s="104"/>
      <c r="X6" s="104"/>
      <c r="Y6" s="104"/>
      <c r="Z6" s="104"/>
    </row>
    <row r="7" ht="15.75" customHeight="1">
      <c r="A7" s="20" t="s">
        <v>37</v>
      </c>
      <c r="B7" s="14"/>
      <c r="C7" s="20"/>
      <c r="D7" s="14"/>
      <c r="E7" s="104"/>
      <c r="F7" s="104"/>
      <c r="G7" s="104"/>
      <c r="H7" s="104"/>
      <c r="I7" s="104"/>
      <c r="J7" s="104"/>
      <c r="K7" s="104"/>
      <c r="L7" s="104"/>
      <c r="M7" s="104"/>
      <c r="N7" s="104"/>
      <c r="O7" s="104"/>
      <c r="P7" s="104"/>
      <c r="Q7" s="104"/>
      <c r="R7" s="104"/>
      <c r="S7" s="104"/>
      <c r="T7" s="104"/>
      <c r="U7" s="104"/>
      <c r="V7" s="104"/>
      <c r="W7" s="104"/>
      <c r="X7" s="104"/>
      <c r="Y7" s="104"/>
      <c r="Z7" s="104"/>
    </row>
    <row r="8" ht="15.75" customHeight="1">
      <c r="A8" s="20" t="s">
        <v>41</v>
      </c>
      <c r="B8" s="14"/>
      <c r="C8" s="20"/>
      <c r="D8" s="14"/>
      <c r="E8" s="104"/>
      <c r="F8" s="104"/>
      <c r="G8" s="104"/>
      <c r="H8" s="104"/>
      <c r="I8" s="104"/>
      <c r="J8" s="104"/>
      <c r="K8" s="104"/>
      <c r="L8" s="104"/>
      <c r="M8" s="104"/>
      <c r="N8" s="104"/>
      <c r="O8" s="104"/>
      <c r="P8" s="104"/>
      <c r="Q8" s="104"/>
      <c r="R8" s="104"/>
      <c r="S8" s="104"/>
      <c r="T8" s="104"/>
      <c r="U8" s="104"/>
      <c r="V8" s="104"/>
      <c r="W8" s="104"/>
      <c r="X8" s="104"/>
      <c r="Y8" s="104"/>
      <c r="Z8" s="104"/>
    </row>
    <row r="9" ht="15.75" customHeight="1">
      <c r="A9" s="20" t="s">
        <v>52</v>
      </c>
      <c r="B9" s="14"/>
      <c r="C9" s="20"/>
      <c r="D9" s="14"/>
      <c r="E9" s="104"/>
      <c r="F9" s="104"/>
      <c r="G9" s="104"/>
      <c r="H9" s="104"/>
      <c r="I9" s="104"/>
      <c r="J9" s="104"/>
      <c r="K9" s="104"/>
      <c r="L9" s="104"/>
      <c r="M9" s="104"/>
      <c r="N9" s="104"/>
      <c r="O9" s="104"/>
      <c r="P9" s="104"/>
      <c r="Q9" s="104"/>
      <c r="R9" s="104"/>
      <c r="S9" s="104"/>
      <c r="T9" s="104"/>
      <c r="U9" s="104"/>
      <c r="V9" s="104"/>
      <c r="W9" s="104"/>
      <c r="X9" s="104"/>
      <c r="Y9" s="104"/>
      <c r="Z9" s="104"/>
    </row>
    <row r="10" ht="44.25" customHeight="1">
      <c r="A10" s="37" t="s">
        <v>283</v>
      </c>
      <c r="B10" s="14"/>
      <c r="C10" s="105" t="s">
        <v>284</v>
      </c>
      <c r="D10" s="14"/>
      <c r="E10" s="104"/>
      <c r="F10" s="104"/>
      <c r="G10" s="104"/>
      <c r="H10" s="104"/>
      <c r="I10" s="104"/>
      <c r="J10" s="104"/>
      <c r="K10" s="104"/>
      <c r="L10" s="104"/>
      <c r="M10" s="104"/>
      <c r="N10" s="104"/>
      <c r="O10" s="104"/>
      <c r="P10" s="104"/>
      <c r="Q10" s="104"/>
      <c r="R10" s="104"/>
      <c r="S10" s="104"/>
      <c r="T10" s="104"/>
      <c r="U10" s="104"/>
      <c r="V10" s="104"/>
      <c r="W10" s="104"/>
      <c r="X10" s="104"/>
      <c r="Y10" s="104"/>
      <c r="Z10" s="104"/>
    </row>
    <row r="11" ht="15.75" customHeight="1">
      <c r="A11" s="27" t="s">
        <v>71</v>
      </c>
      <c r="B11" s="19"/>
      <c r="C11" s="19"/>
      <c r="D11" s="14"/>
      <c r="E11" s="106"/>
      <c r="F11" s="106"/>
      <c r="G11" s="106"/>
      <c r="H11" s="106"/>
      <c r="I11" s="106"/>
      <c r="J11" s="104"/>
      <c r="K11" s="104"/>
      <c r="L11" s="104"/>
      <c r="M11" s="104"/>
      <c r="N11" s="104"/>
      <c r="O11" s="104"/>
      <c r="P11" s="104"/>
      <c r="Q11" s="104"/>
      <c r="R11" s="104"/>
      <c r="S11" s="104"/>
      <c r="T11" s="104"/>
      <c r="U11" s="104"/>
      <c r="V11" s="104"/>
      <c r="W11" s="104"/>
      <c r="X11" s="104"/>
      <c r="Y11" s="104"/>
      <c r="Z11" s="104"/>
    </row>
    <row r="12" ht="57.0" customHeight="1">
      <c r="A12" s="43" t="s">
        <v>285</v>
      </c>
      <c r="C12" s="28"/>
      <c r="D12" s="107" t="s">
        <v>286</v>
      </c>
      <c r="E12" s="106"/>
      <c r="F12" s="106"/>
      <c r="G12" s="106"/>
      <c r="H12" s="106"/>
      <c r="I12" s="106"/>
      <c r="J12" s="104"/>
      <c r="K12" s="104"/>
      <c r="L12" s="104"/>
      <c r="M12" s="104"/>
      <c r="N12" s="104"/>
      <c r="O12" s="104"/>
      <c r="P12" s="104"/>
      <c r="Q12" s="104"/>
      <c r="R12" s="104"/>
      <c r="S12" s="104"/>
      <c r="T12" s="104"/>
      <c r="U12" s="104"/>
      <c r="V12" s="104"/>
      <c r="W12" s="104"/>
      <c r="X12" s="104"/>
      <c r="Y12" s="104"/>
      <c r="Z12" s="104"/>
    </row>
    <row r="13" ht="15.75" customHeight="1">
      <c r="A13" s="108"/>
      <c r="B13" s="108" t="s">
        <v>21</v>
      </c>
      <c r="C13" s="36" t="s">
        <v>287</v>
      </c>
      <c r="D13" s="108"/>
      <c r="E13" s="109"/>
      <c r="F13" s="110">
        <f t="shared" ref="F13:F22" si="1">if(C13="Yes",H13,G13)*I13</f>
        <v>1</v>
      </c>
      <c r="G13" s="110">
        <v>0.0</v>
      </c>
      <c r="H13" s="110">
        <v>1.0</v>
      </c>
      <c r="I13" s="110">
        <v>1.0</v>
      </c>
      <c r="J13" s="104"/>
      <c r="K13" s="104"/>
      <c r="L13" s="104"/>
      <c r="M13" s="104"/>
      <c r="N13" s="104"/>
      <c r="O13" s="104"/>
      <c r="P13" s="104"/>
      <c r="Q13" s="104"/>
      <c r="R13" s="104"/>
      <c r="S13" s="104"/>
      <c r="T13" s="104"/>
      <c r="U13" s="104"/>
      <c r="V13" s="104"/>
      <c r="W13" s="104"/>
      <c r="X13" s="104"/>
      <c r="Y13" s="104"/>
      <c r="Z13" s="104"/>
    </row>
    <row r="14" ht="15.75" customHeight="1">
      <c r="A14" s="108"/>
      <c r="B14" s="108" t="s">
        <v>22</v>
      </c>
      <c r="C14" s="36" t="s">
        <v>287</v>
      </c>
      <c r="D14" s="108"/>
      <c r="E14" s="109"/>
      <c r="F14" s="110">
        <f t="shared" si="1"/>
        <v>1</v>
      </c>
      <c r="G14" s="110">
        <v>0.0</v>
      </c>
      <c r="H14" s="110">
        <v>1.0</v>
      </c>
      <c r="I14" s="110">
        <v>1.0</v>
      </c>
      <c r="J14" s="104"/>
      <c r="K14" s="104"/>
      <c r="L14" s="104"/>
      <c r="M14" s="104"/>
      <c r="N14" s="104"/>
      <c r="O14" s="104"/>
      <c r="P14" s="104"/>
      <c r="Q14" s="104"/>
      <c r="R14" s="104"/>
      <c r="S14" s="104"/>
      <c r="T14" s="104"/>
      <c r="U14" s="104"/>
      <c r="V14" s="104"/>
      <c r="W14" s="104"/>
      <c r="X14" s="104"/>
      <c r="Y14" s="104"/>
      <c r="Z14" s="104"/>
    </row>
    <row r="15" ht="15.75" customHeight="1">
      <c r="A15" s="108"/>
      <c r="B15" s="108" t="s">
        <v>23</v>
      </c>
      <c r="C15" s="36" t="s">
        <v>288</v>
      </c>
      <c r="D15" s="108"/>
      <c r="E15" s="109"/>
      <c r="F15" s="110">
        <f t="shared" si="1"/>
        <v>0</v>
      </c>
      <c r="G15" s="110">
        <v>0.0</v>
      </c>
      <c r="H15" s="110">
        <v>1.0</v>
      </c>
      <c r="I15" s="110">
        <v>1.0</v>
      </c>
      <c r="J15" s="104"/>
      <c r="K15" s="104"/>
      <c r="L15" s="104"/>
      <c r="M15" s="104"/>
      <c r="N15" s="104"/>
      <c r="O15" s="104"/>
      <c r="P15" s="104"/>
      <c r="Q15" s="104"/>
      <c r="R15" s="104"/>
      <c r="S15" s="104"/>
      <c r="T15" s="104"/>
      <c r="U15" s="104"/>
      <c r="V15" s="104"/>
      <c r="W15" s="104"/>
      <c r="X15" s="104"/>
      <c r="Y15" s="104"/>
      <c r="Z15" s="104"/>
    </row>
    <row r="16" ht="15.75" customHeight="1">
      <c r="A16" s="108"/>
      <c r="B16" s="108" t="s">
        <v>24</v>
      </c>
      <c r="C16" s="36" t="s">
        <v>288</v>
      </c>
      <c r="D16" s="108"/>
      <c r="E16" s="109"/>
      <c r="F16" s="110">
        <f t="shared" si="1"/>
        <v>0</v>
      </c>
      <c r="G16" s="110">
        <v>0.0</v>
      </c>
      <c r="H16" s="110">
        <v>1.0</v>
      </c>
      <c r="I16" s="110">
        <v>1.0</v>
      </c>
      <c r="J16" s="104"/>
      <c r="K16" s="104"/>
      <c r="L16" s="104"/>
      <c r="M16" s="104"/>
      <c r="N16" s="104"/>
      <c r="O16" s="104"/>
      <c r="P16" s="104"/>
      <c r="Q16" s="104"/>
      <c r="R16" s="104"/>
      <c r="S16" s="104"/>
      <c r="T16" s="104"/>
      <c r="U16" s="104"/>
      <c r="V16" s="104"/>
      <c r="W16" s="104"/>
      <c r="X16" s="104"/>
      <c r="Y16" s="104"/>
      <c r="Z16" s="104"/>
    </row>
    <row r="17" ht="15.75" customHeight="1">
      <c r="A17" s="108"/>
      <c r="B17" s="108" t="s">
        <v>25</v>
      </c>
      <c r="C17" s="36" t="s">
        <v>288</v>
      </c>
      <c r="D17" s="108"/>
      <c r="E17" s="109"/>
      <c r="F17" s="110">
        <f t="shared" si="1"/>
        <v>0</v>
      </c>
      <c r="G17" s="110">
        <v>0.0</v>
      </c>
      <c r="H17" s="110">
        <v>1.0</v>
      </c>
      <c r="I17" s="110">
        <v>1.0</v>
      </c>
      <c r="J17" s="104"/>
      <c r="K17" s="104"/>
      <c r="L17" s="104"/>
      <c r="M17" s="104"/>
      <c r="N17" s="104"/>
      <c r="O17" s="104"/>
      <c r="P17" s="104"/>
      <c r="Q17" s="104"/>
      <c r="R17" s="104"/>
      <c r="S17" s="104"/>
      <c r="T17" s="104"/>
      <c r="U17" s="104"/>
      <c r="V17" s="104"/>
      <c r="W17" s="104"/>
      <c r="X17" s="104"/>
      <c r="Y17" s="104"/>
      <c r="Z17" s="104"/>
    </row>
    <row r="18" ht="15.75" customHeight="1">
      <c r="A18" s="108"/>
      <c r="B18" s="108" t="s">
        <v>26</v>
      </c>
      <c r="C18" s="36" t="s">
        <v>287</v>
      </c>
      <c r="D18" s="108"/>
      <c r="E18" s="109"/>
      <c r="F18" s="110">
        <f t="shared" si="1"/>
        <v>1</v>
      </c>
      <c r="G18" s="110">
        <v>0.0</v>
      </c>
      <c r="H18" s="110">
        <v>1.0</v>
      </c>
      <c r="I18" s="110">
        <v>1.0</v>
      </c>
      <c r="J18" s="104"/>
      <c r="K18" s="104"/>
      <c r="L18" s="104"/>
      <c r="M18" s="104"/>
      <c r="N18" s="104"/>
      <c r="O18" s="104"/>
      <c r="P18" s="104"/>
      <c r="Q18" s="104"/>
      <c r="R18" s="104"/>
      <c r="S18" s="104"/>
      <c r="T18" s="104"/>
      <c r="U18" s="104"/>
      <c r="V18" s="104"/>
      <c r="W18" s="104"/>
      <c r="X18" s="104"/>
      <c r="Y18" s="104"/>
      <c r="Z18" s="104"/>
    </row>
    <row r="19" ht="15.75" customHeight="1">
      <c r="A19" s="108"/>
      <c r="B19" s="108" t="s">
        <v>27</v>
      </c>
      <c r="C19" s="36" t="s">
        <v>287</v>
      </c>
      <c r="D19" s="108"/>
      <c r="E19" s="109"/>
      <c r="F19" s="110">
        <f t="shared" si="1"/>
        <v>1</v>
      </c>
      <c r="G19" s="110">
        <v>0.0</v>
      </c>
      <c r="H19" s="110">
        <v>1.0</v>
      </c>
      <c r="I19" s="110">
        <v>1.0</v>
      </c>
      <c r="J19" s="104"/>
      <c r="K19" s="104"/>
      <c r="L19" s="104"/>
      <c r="M19" s="104"/>
      <c r="N19" s="104"/>
      <c r="O19" s="104"/>
      <c r="P19" s="104"/>
      <c r="Q19" s="104"/>
      <c r="R19" s="104"/>
      <c r="S19" s="104"/>
      <c r="T19" s="104"/>
      <c r="U19" s="104"/>
      <c r="V19" s="104"/>
      <c r="W19" s="104"/>
      <c r="X19" s="104"/>
      <c r="Y19" s="104"/>
      <c r="Z19" s="104"/>
    </row>
    <row r="20" ht="15.75" customHeight="1">
      <c r="A20" s="108"/>
      <c r="B20" s="108" t="s">
        <v>28</v>
      </c>
      <c r="C20" s="36" t="s">
        <v>288</v>
      </c>
      <c r="D20" s="108"/>
      <c r="E20" s="109"/>
      <c r="F20" s="110">
        <f t="shared" si="1"/>
        <v>0</v>
      </c>
      <c r="G20" s="110">
        <v>0.0</v>
      </c>
      <c r="H20" s="110">
        <v>1.0</v>
      </c>
      <c r="I20" s="110">
        <v>1.0</v>
      </c>
      <c r="J20" s="104"/>
      <c r="K20" s="104"/>
      <c r="L20" s="104"/>
      <c r="M20" s="104"/>
      <c r="N20" s="104"/>
      <c r="O20" s="104"/>
      <c r="P20" s="104"/>
      <c r="Q20" s="104"/>
      <c r="R20" s="104"/>
      <c r="S20" s="104"/>
      <c r="T20" s="104"/>
      <c r="U20" s="104"/>
      <c r="V20" s="104"/>
      <c r="W20" s="104"/>
      <c r="X20" s="104"/>
      <c r="Y20" s="104"/>
      <c r="Z20" s="104"/>
    </row>
    <row r="21" ht="15.75" customHeight="1">
      <c r="A21" s="108"/>
      <c r="B21" s="108" t="s">
        <v>29</v>
      </c>
      <c r="C21" s="36" t="s">
        <v>288</v>
      </c>
      <c r="D21" s="108"/>
      <c r="E21" s="109"/>
      <c r="F21" s="110">
        <f t="shared" si="1"/>
        <v>0</v>
      </c>
      <c r="G21" s="110">
        <v>0.0</v>
      </c>
      <c r="H21" s="110">
        <v>1.0</v>
      </c>
      <c r="I21" s="110">
        <v>1.0</v>
      </c>
      <c r="J21" s="104"/>
      <c r="K21" s="104"/>
      <c r="L21" s="104"/>
      <c r="M21" s="104"/>
      <c r="N21" s="104"/>
      <c r="O21" s="104"/>
      <c r="P21" s="104"/>
      <c r="Q21" s="104"/>
      <c r="R21" s="104"/>
      <c r="S21" s="104"/>
      <c r="T21" s="104"/>
      <c r="U21" s="104"/>
      <c r="V21" s="104"/>
      <c r="W21" s="104"/>
      <c r="X21" s="104"/>
      <c r="Y21" s="104"/>
      <c r="Z21" s="104"/>
    </row>
    <row r="22" ht="15.75" customHeight="1">
      <c r="A22" s="20" t="s">
        <v>30</v>
      </c>
      <c r="B22" s="14"/>
      <c r="C22" s="36"/>
      <c r="D22" s="108"/>
      <c r="E22" s="109"/>
      <c r="F22" s="110">
        <f t="shared" si="1"/>
        <v>0</v>
      </c>
      <c r="G22" s="110">
        <v>0.0</v>
      </c>
      <c r="H22" s="110">
        <v>1.0</v>
      </c>
      <c r="I22" s="110">
        <v>1.0</v>
      </c>
      <c r="J22" s="104"/>
      <c r="K22" s="104"/>
      <c r="L22" s="104"/>
      <c r="M22" s="104"/>
      <c r="N22" s="104"/>
      <c r="O22" s="104"/>
      <c r="P22" s="104"/>
      <c r="Q22" s="104"/>
      <c r="R22" s="104"/>
      <c r="S22" s="104"/>
      <c r="T22" s="104"/>
      <c r="U22" s="104"/>
      <c r="V22" s="104"/>
      <c r="W22" s="104"/>
      <c r="X22" s="104"/>
      <c r="Y22" s="104"/>
      <c r="Z22" s="104"/>
    </row>
    <row r="23" ht="30.0" customHeight="1">
      <c r="A23" s="37" t="s">
        <v>289</v>
      </c>
      <c r="B23" s="14"/>
      <c r="C23" s="20"/>
      <c r="D23" s="14"/>
      <c r="E23" s="111" t="str">
        <f t="shared" ref="E23:E25" si="2">if(B23="","blank","review")</f>
        <v>blank</v>
      </c>
      <c r="F23" s="112">
        <f t="shared" ref="F23:F25" si="3">if(C23="",H23,G23)</f>
        <v>50</v>
      </c>
      <c r="G23" s="112">
        <v>0.0</v>
      </c>
      <c r="H23" s="112">
        <v>50.0</v>
      </c>
      <c r="I23" s="111"/>
      <c r="J23" s="104"/>
      <c r="K23" s="104"/>
      <c r="L23" s="104"/>
      <c r="M23" s="104"/>
      <c r="N23" s="104"/>
      <c r="O23" s="104"/>
      <c r="P23" s="104"/>
      <c r="Q23" s="104"/>
      <c r="R23" s="104"/>
      <c r="S23" s="104"/>
      <c r="T23" s="104"/>
      <c r="U23" s="104"/>
      <c r="V23" s="104"/>
      <c r="W23" s="104"/>
      <c r="X23" s="104"/>
      <c r="Y23" s="104"/>
      <c r="Z23" s="104"/>
    </row>
    <row r="24" ht="27.0" customHeight="1">
      <c r="A24" s="37" t="s">
        <v>290</v>
      </c>
      <c r="B24" s="14"/>
      <c r="C24" s="20"/>
      <c r="D24" s="14"/>
      <c r="E24" s="111" t="str">
        <f t="shared" si="2"/>
        <v>blank</v>
      </c>
      <c r="F24" s="112">
        <f t="shared" si="3"/>
        <v>50</v>
      </c>
      <c r="G24" s="112">
        <v>0.0</v>
      </c>
      <c r="H24" s="112">
        <v>50.0</v>
      </c>
      <c r="I24" s="111"/>
      <c r="J24" s="104"/>
      <c r="K24" s="104"/>
      <c r="L24" s="104"/>
      <c r="M24" s="104"/>
      <c r="N24" s="104"/>
      <c r="O24" s="104"/>
      <c r="P24" s="104"/>
      <c r="Q24" s="104"/>
      <c r="R24" s="104"/>
      <c r="S24" s="104"/>
      <c r="T24" s="104"/>
      <c r="U24" s="104"/>
      <c r="V24" s="104"/>
      <c r="W24" s="104"/>
      <c r="X24" s="104"/>
      <c r="Y24" s="104"/>
      <c r="Z24" s="104"/>
    </row>
    <row r="25" ht="20.25" customHeight="1">
      <c r="A25" s="37" t="s">
        <v>291</v>
      </c>
      <c r="B25" s="14"/>
      <c r="C25" s="105" t="s">
        <v>292</v>
      </c>
      <c r="D25" s="14"/>
      <c r="E25" s="111" t="str">
        <f t="shared" si="2"/>
        <v>blank</v>
      </c>
      <c r="F25" s="112">
        <f t="shared" si="3"/>
        <v>0</v>
      </c>
      <c r="G25" s="112">
        <v>0.0</v>
      </c>
      <c r="H25" s="112">
        <v>50.0</v>
      </c>
      <c r="I25" s="111"/>
      <c r="J25" s="104"/>
      <c r="K25" s="104"/>
      <c r="L25" s="104"/>
      <c r="M25" s="104"/>
      <c r="N25" s="104"/>
      <c r="O25" s="104"/>
      <c r="P25" s="104"/>
      <c r="Q25" s="104"/>
      <c r="R25" s="104"/>
      <c r="S25" s="104"/>
      <c r="T25" s="104"/>
      <c r="U25" s="104"/>
      <c r="V25" s="104"/>
      <c r="W25" s="104"/>
      <c r="X25" s="104"/>
      <c r="Y25" s="104"/>
      <c r="Z25" s="104"/>
    </row>
    <row r="26" ht="15.75" customHeight="1">
      <c r="A26" s="27" t="s">
        <v>293</v>
      </c>
      <c r="B26" s="19"/>
      <c r="C26" s="19"/>
      <c r="D26" s="14"/>
      <c r="E26" s="113"/>
      <c r="F26" s="113"/>
      <c r="G26" s="113"/>
      <c r="H26" s="113"/>
      <c r="I26" s="113"/>
      <c r="J26" s="104"/>
      <c r="K26" s="104"/>
      <c r="L26" s="104"/>
      <c r="M26" s="104"/>
      <c r="N26" s="104"/>
      <c r="O26" s="104"/>
      <c r="P26" s="104"/>
      <c r="Q26" s="104"/>
      <c r="R26" s="104"/>
      <c r="S26" s="104"/>
      <c r="T26" s="104"/>
      <c r="U26" s="104"/>
      <c r="V26" s="104"/>
      <c r="W26" s="104"/>
      <c r="X26" s="104"/>
      <c r="Y26" s="104"/>
      <c r="Z26" s="104"/>
    </row>
    <row r="27" ht="31.5" customHeight="1">
      <c r="A27" s="31" t="s">
        <v>294</v>
      </c>
      <c r="B27" s="14"/>
      <c r="C27" s="36"/>
      <c r="D27" s="108"/>
      <c r="E27" s="104"/>
      <c r="F27" s="114">
        <f t="shared" ref="F27:F37" si="4">if(C27="No",H27,G27)*I27</f>
        <v>0</v>
      </c>
      <c r="G27" s="114">
        <v>0.0</v>
      </c>
      <c r="H27" s="114">
        <v>50.0</v>
      </c>
      <c r="I27" s="114">
        <v>1.0</v>
      </c>
      <c r="J27" s="104"/>
      <c r="K27" s="104"/>
      <c r="L27" s="104"/>
      <c r="M27" s="104"/>
      <c r="N27" s="104"/>
      <c r="O27" s="104"/>
      <c r="P27" s="104"/>
      <c r="Q27" s="104"/>
      <c r="R27" s="104"/>
      <c r="S27" s="104"/>
      <c r="T27" s="104"/>
      <c r="U27" s="104"/>
      <c r="V27" s="104"/>
      <c r="W27" s="104"/>
      <c r="X27" s="104"/>
      <c r="Y27" s="104"/>
      <c r="Z27" s="104"/>
    </row>
    <row r="28" ht="35.25" customHeight="1">
      <c r="A28" s="37" t="s">
        <v>295</v>
      </c>
      <c r="B28" s="14"/>
      <c r="C28" s="36"/>
      <c r="D28" s="108"/>
      <c r="E28" s="104"/>
      <c r="F28" s="114">
        <f t="shared" si="4"/>
        <v>0</v>
      </c>
      <c r="G28" s="114">
        <v>0.0</v>
      </c>
      <c r="H28" s="114">
        <v>50.0</v>
      </c>
      <c r="I28" s="114">
        <v>1.0</v>
      </c>
      <c r="J28" s="104"/>
      <c r="K28" s="104"/>
      <c r="L28" s="104"/>
      <c r="M28" s="104"/>
      <c r="N28" s="104"/>
      <c r="O28" s="104"/>
      <c r="P28" s="104"/>
      <c r="Q28" s="104"/>
      <c r="R28" s="104"/>
      <c r="S28" s="104"/>
      <c r="T28" s="104"/>
      <c r="U28" s="104"/>
      <c r="V28" s="104"/>
      <c r="W28" s="104"/>
      <c r="X28" s="104"/>
      <c r="Y28" s="104"/>
      <c r="Z28" s="104"/>
    </row>
    <row r="29" ht="27.75" customHeight="1">
      <c r="A29" s="115" t="s">
        <v>81</v>
      </c>
      <c r="B29" s="14"/>
      <c r="C29" s="36"/>
      <c r="D29" s="108"/>
      <c r="E29" s="104"/>
      <c r="F29" s="114">
        <f t="shared" si="4"/>
        <v>0</v>
      </c>
      <c r="G29" s="114">
        <v>0.0</v>
      </c>
      <c r="H29" s="114">
        <v>50.0</v>
      </c>
      <c r="I29" s="114">
        <v>1.0</v>
      </c>
      <c r="J29" s="104"/>
      <c r="K29" s="104"/>
      <c r="L29" s="104"/>
      <c r="M29" s="104"/>
      <c r="N29" s="104"/>
      <c r="O29" s="104"/>
      <c r="P29" s="104"/>
      <c r="Q29" s="104"/>
      <c r="R29" s="104"/>
      <c r="S29" s="104"/>
      <c r="T29" s="104"/>
      <c r="U29" s="104"/>
      <c r="V29" s="104"/>
      <c r="W29" s="104"/>
      <c r="X29" s="104"/>
      <c r="Y29" s="104"/>
      <c r="Z29" s="104"/>
    </row>
    <row r="30" ht="15.75" customHeight="1">
      <c r="A30" s="35"/>
      <c r="B30" s="29" t="s">
        <v>82</v>
      </c>
      <c r="C30" s="36"/>
      <c r="D30" s="108"/>
      <c r="E30" s="104"/>
      <c r="F30" s="114">
        <f t="shared" si="4"/>
        <v>0</v>
      </c>
      <c r="G30" s="114">
        <v>0.0</v>
      </c>
      <c r="H30" s="114">
        <v>10.0</v>
      </c>
      <c r="I30" s="114">
        <v>1.0</v>
      </c>
      <c r="J30" s="104"/>
      <c r="K30" s="104"/>
      <c r="L30" s="104"/>
      <c r="M30" s="104"/>
      <c r="N30" s="104"/>
      <c r="O30" s="104"/>
      <c r="P30" s="104"/>
      <c r="Q30" s="104"/>
      <c r="R30" s="104"/>
      <c r="S30" s="104"/>
      <c r="T30" s="104"/>
      <c r="U30" s="104"/>
      <c r="V30" s="104"/>
      <c r="W30" s="104"/>
      <c r="X30" s="104"/>
      <c r="Y30" s="104"/>
      <c r="Z30" s="104"/>
    </row>
    <row r="31" ht="15.75" customHeight="1">
      <c r="A31" s="35"/>
      <c r="B31" s="36" t="s">
        <v>296</v>
      </c>
      <c r="C31" s="36"/>
      <c r="D31" s="108"/>
      <c r="E31" s="104"/>
      <c r="F31" s="114">
        <f t="shared" si="4"/>
        <v>0</v>
      </c>
      <c r="G31" s="114">
        <v>0.0</v>
      </c>
      <c r="H31" s="114">
        <v>10.0</v>
      </c>
      <c r="I31" s="114">
        <v>1.0</v>
      </c>
      <c r="J31" s="104"/>
      <c r="K31" s="104"/>
      <c r="L31" s="104"/>
      <c r="M31" s="104"/>
      <c r="N31" s="104"/>
      <c r="O31" s="104"/>
      <c r="P31" s="104"/>
      <c r="Q31" s="104"/>
      <c r="R31" s="104"/>
      <c r="S31" s="104"/>
      <c r="T31" s="104"/>
      <c r="U31" s="104"/>
      <c r="V31" s="104"/>
      <c r="W31" s="104"/>
      <c r="X31" s="104"/>
      <c r="Y31" s="104"/>
      <c r="Z31" s="104"/>
    </row>
    <row r="32" ht="15.75" customHeight="1">
      <c r="A32" s="35"/>
      <c r="B32" s="36" t="s">
        <v>297</v>
      </c>
      <c r="C32" s="36"/>
      <c r="D32" s="108"/>
      <c r="E32" s="104"/>
      <c r="F32" s="114">
        <f t="shared" si="4"/>
        <v>0</v>
      </c>
      <c r="G32" s="114">
        <v>0.0</v>
      </c>
      <c r="H32" s="114">
        <v>10.0</v>
      </c>
      <c r="I32" s="114">
        <v>1.0</v>
      </c>
      <c r="J32" s="104"/>
      <c r="K32" s="104"/>
      <c r="L32" s="104"/>
      <c r="M32" s="104"/>
      <c r="N32" s="104"/>
      <c r="O32" s="104"/>
      <c r="P32" s="104"/>
      <c r="Q32" s="104"/>
      <c r="R32" s="104"/>
      <c r="S32" s="104"/>
      <c r="T32" s="104"/>
      <c r="U32" s="104"/>
      <c r="V32" s="104"/>
      <c r="W32" s="104"/>
      <c r="X32" s="104"/>
      <c r="Y32" s="104"/>
      <c r="Z32" s="104"/>
    </row>
    <row r="33" ht="15.75" customHeight="1">
      <c r="A33" s="35"/>
      <c r="B33" s="29" t="s">
        <v>84</v>
      </c>
      <c r="C33" s="36"/>
      <c r="D33" s="108"/>
      <c r="E33" s="104"/>
      <c r="F33" s="114">
        <f t="shared" si="4"/>
        <v>0</v>
      </c>
      <c r="G33" s="114">
        <v>0.0</v>
      </c>
      <c r="H33" s="114">
        <v>10.0</v>
      </c>
      <c r="I33" s="114">
        <v>1.0</v>
      </c>
      <c r="J33" s="104"/>
      <c r="K33" s="104"/>
      <c r="L33" s="104"/>
      <c r="M33" s="104"/>
      <c r="N33" s="104"/>
      <c r="O33" s="104"/>
      <c r="P33" s="104"/>
      <c r="Q33" s="104"/>
      <c r="R33" s="104"/>
      <c r="S33" s="104"/>
      <c r="T33" s="104"/>
      <c r="U33" s="104"/>
      <c r="V33" s="104"/>
      <c r="W33" s="104"/>
      <c r="X33" s="104"/>
      <c r="Y33" s="104"/>
      <c r="Z33" s="104"/>
    </row>
    <row r="34" ht="15.75" customHeight="1">
      <c r="A34" s="35"/>
      <c r="B34" s="29" t="s">
        <v>85</v>
      </c>
      <c r="C34" s="36"/>
      <c r="D34" s="108"/>
      <c r="E34" s="104"/>
      <c r="F34" s="114">
        <f t="shared" si="4"/>
        <v>0</v>
      </c>
      <c r="G34" s="114">
        <v>0.0</v>
      </c>
      <c r="H34" s="114">
        <v>10.0</v>
      </c>
      <c r="I34" s="114">
        <v>1.0</v>
      </c>
      <c r="J34" s="104"/>
      <c r="K34" s="104"/>
      <c r="L34" s="104"/>
      <c r="M34" s="104"/>
      <c r="N34" s="104"/>
      <c r="O34" s="104"/>
      <c r="P34" s="104"/>
      <c r="Q34" s="104"/>
      <c r="R34" s="104"/>
      <c r="S34" s="104"/>
      <c r="T34" s="104"/>
      <c r="U34" s="104"/>
      <c r="V34" s="104"/>
      <c r="W34" s="104"/>
      <c r="X34" s="104"/>
      <c r="Y34" s="104"/>
      <c r="Z34" s="104"/>
    </row>
    <row r="35" ht="15.75" customHeight="1">
      <c r="A35" s="35"/>
      <c r="B35" s="29" t="s">
        <v>86</v>
      </c>
      <c r="C35" s="36"/>
      <c r="D35" s="108"/>
      <c r="E35" s="104"/>
      <c r="F35" s="114">
        <f t="shared" si="4"/>
        <v>0</v>
      </c>
      <c r="G35" s="114">
        <v>0.0</v>
      </c>
      <c r="H35" s="114">
        <v>10.0</v>
      </c>
      <c r="I35" s="114">
        <v>1.0</v>
      </c>
      <c r="J35" s="104"/>
      <c r="K35" s="104"/>
      <c r="L35" s="104"/>
      <c r="M35" s="104"/>
      <c r="N35" s="104"/>
      <c r="O35" s="104"/>
      <c r="P35" s="104"/>
      <c r="Q35" s="104"/>
      <c r="R35" s="104"/>
      <c r="S35" s="104"/>
      <c r="T35" s="104"/>
      <c r="U35" s="104"/>
      <c r="V35" s="104"/>
      <c r="W35" s="104"/>
      <c r="X35" s="104"/>
      <c r="Y35" s="104"/>
      <c r="Z35" s="104"/>
    </row>
    <row r="36" ht="15.75" customHeight="1">
      <c r="A36" s="35"/>
      <c r="B36" s="29" t="s">
        <v>88</v>
      </c>
      <c r="C36" s="36"/>
      <c r="D36" s="108"/>
      <c r="E36" s="104"/>
      <c r="F36" s="114">
        <f t="shared" si="4"/>
        <v>0</v>
      </c>
      <c r="G36" s="114">
        <v>0.0</v>
      </c>
      <c r="H36" s="114">
        <v>10.0</v>
      </c>
      <c r="I36" s="114">
        <v>1.0</v>
      </c>
      <c r="J36" s="104"/>
      <c r="K36" s="104"/>
      <c r="L36" s="104"/>
      <c r="M36" s="104"/>
      <c r="N36" s="104"/>
      <c r="O36" s="104"/>
      <c r="P36" s="104"/>
      <c r="Q36" s="104"/>
      <c r="R36" s="104"/>
      <c r="S36" s="104"/>
      <c r="T36" s="104"/>
      <c r="U36" s="104"/>
      <c r="V36" s="104"/>
      <c r="W36" s="104"/>
      <c r="X36" s="104"/>
      <c r="Y36" s="104"/>
      <c r="Z36" s="104"/>
    </row>
    <row r="37" ht="15.75" customHeight="1">
      <c r="A37" s="35"/>
      <c r="B37" s="29" t="s">
        <v>89</v>
      </c>
      <c r="C37" s="36"/>
      <c r="D37" s="108"/>
      <c r="E37" s="104"/>
      <c r="F37" s="114">
        <f t="shared" si="4"/>
        <v>0</v>
      </c>
      <c r="G37" s="114">
        <v>0.0</v>
      </c>
      <c r="H37" s="114">
        <v>10.0</v>
      </c>
      <c r="I37" s="114">
        <v>1.0</v>
      </c>
      <c r="J37" s="104"/>
      <c r="K37" s="104"/>
      <c r="L37" s="104"/>
      <c r="M37" s="104"/>
      <c r="N37" s="104"/>
      <c r="O37" s="104"/>
      <c r="P37" s="104"/>
      <c r="Q37" s="104"/>
      <c r="R37" s="104"/>
      <c r="S37" s="104"/>
      <c r="T37" s="104"/>
      <c r="U37" s="104"/>
      <c r="V37" s="104"/>
      <c r="W37" s="104"/>
      <c r="X37" s="104"/>
      <c r="Y37" s="104"/>
      <c r="Z37" s="104"/>
    </row>
    <row r="38" ht="31.5" customHeight="1">
      <c r="A38" s="31" t="s">
        <v>298</v>
      </c>
      <c r="B38" s="14"/>
      <c r="C38" s="20"/>
      <c r="D38" s="14"/>
      <c r="E38" s="111" t="str">
        <f t="shared" ref="E38:E41" si="5">if(B38="","blank","review")</f>
        <v>blank</v>
      </c>
      <c r="F38" s="112">
        <f t="shared" ref="F38:F41" si="6">if(B38="",H38,G38)</f>
        <v>10</v>
      </c>
      <c r="G38" s="112">
        <v>0.0</v>
      </c>
      <c r="H38" s="112">
        <v>10.0</v>
      </c>
      <c r="I38" s="111"/>
      <c r="J38" s="104"/>
      <c r="K38" s="104"/>
      <c r="L38" s="104"/>
      <c r="M38" s="104"/>
      <c r="N38" s="104"/>
      <c r="O38" s="104"/>
      <c r="P38" s="104"/>
      <c r="Q38" s="104"/>
      <c r="R38" s="104"/>
      <c r="S38" s="104"/>
      <c r="T38" s="104"/>
      <c r="U38" s="104"/>
      <c r="V38" s="104"/>
      <c r="W38" s="104"/>
      <c r="X38" s="104"/>
      <c r="Y38" s="104"/>
      <c r="Z38" s="104"/>
    </row>
    <row r="39" ht="15.75" customHeight="1">
      <c r="A39" s="31" t="s">
        <v>299</v>
      </c>
      <c r="B39" s="14"/>
      <c r="C39" s="20"/>
      <c r="D39" s="14"/>
      <c r="E39" s="111" t="str">
        <f t="shared" si="5"/>
        <v>blank</v>
      </c>
      <c r="F39" s="112">
        <f t="shared" si="6"/>
        <v>10</v>
      </c>
      <c r="G39" s="112">
        <v>0.0</v>
      </c>
      <c r="H39" s="112">
        <v>10.0</v>
      </c>
      <c r="I39" s="111"/>
      <c r="J39" s="104"/>
      <c r="K39" s="104"/>
      <c r="L39" s="104"/>
      <c r="M39" s="104"/>
      <c r="N39" s="104"/>
      <c r="O39" s="104"/>
      <c r="P39" s="104"/>
      <c r="Q39" s="104"/>
      <c r="R39" s="104"/>
      <c r="S39" s="104"/>
      <c r="T39" s="104"/>
      <c r="U39" s="104"/>
      <c r="V39" s="104"/>
      <c r="W39" s="104"/>
      <c r="X39" s="104"/>
      <c r="Y39" s="104"/>
      <c r="Z39" s="104"/>
    </row>
    <row r="40" ht="31.5" customHeight="1">
      <c r="A40" s="31" t="s">
        <v>300</v>
      </c>
      <c r="B40" s="14"/>
      <c r="C40" s="20"/>
      <c r="D40" s="14"/>
      <c r="E40" s="111" t="str">
        <f t="shared" si="5"/>
        <v>blank</v>
      </c>
      <c r="F40" s="112">
        <f t="shared" si="6"/>
        <v>10</v>
      </c>
      <c r="G40" s="112">
        <v>0.0</v>
      </c>
      <c r="H40" s="112">
        <v>10.0</v>
      </c>
      <c r="I40" s="111"/>
      <c r="J40" s="104"/>
      <c r="K40" s="104"/>
      <c r="L40" s="104"/>
      <c r="M40" s="104"/>
      <c r="N40" s="104"/>
      <c r="O40" s="104"/>
      <c r="P40" s="104"/>
      <c r="Q40" s="104"/>
      <c r="R40" s="104"/>
      <c r="S40" s="104"/>
      <c r="T40" s="104"/>
      <c r="U40" s="104"/>
      <c r="V40" s="104"/>
      <c r="W40" s="104"/>
      <c r="X40" s="104"/>
      <c r="Y40" s="104"/>
      <c r="Z40" s="104"/>
    </row>
    <row r="41" ht="30.75" customHeight="1">
      <c r="A41" s="31" t="s">
        <v>301</v>
      </c>
      <c r="B41" s="14"/>
      <c r="C41" s="20"/>
      <c r="D41" s="14"/>
      <c r="E41" s="111" t="str">
        <f t="shared" si="5"/>
        <v>blank</v>
      </c>
      <c r="F41" s="112">
        <f t="shared" si="6"/>
        <v>10</v>
      </c>
      <c r="G41" s="112">
        <v>0.0</v>
      </c>
      <c r="H41" s="112">
        <v>10.0</v>
      </c>
      <c r="I41" s="111"/>
      <c r="J41" s="104"/>
      <c r="K41" s="104"/>
      <c r="L41" s="104"/>
      <c r="M41" s="104"/>
      <c r="N41" s="104"/>
      <c r="O41" s="104"/>
      <c r="P41" s="104"/>
      <c r="Q41" s="104"/>
      <c r="R41" s="104"/>
      <c r="S41" s="104"/>
      <c r="T41" s="104"/>
      <c r="U41" s="104"/>
      <c r="V41" s="104"/>
      <c r="W41" s="104"/>
      <c r="X41" s="104"/>
      <c r="Y41" s="104"/>
      <c r="Z41" s="104"/>
    </row>
    <row r="42" ht="15.75" customHeight="1">
      <c r="A42" s="27" t="s">
        <v>142</v>
      </c>
      <c r="B42" s="19"/>
      <c r="C42" s="19"/>
      <c r="D42" s="14"/>
      <c r="E42" s="113"/>
      <c r="F42" s="113"/>
      <c r="G42" s="113"/>
      <c r="H42" s="113"/>
      <c r="I42" s="113"/>
      <c r="J42" s="104"/>
      <c r="K42" s="104"/>
      <c r="L42" s="104"/>
      <c r="M42" s="104"/>
      <c r="N42" s="104"/>
      <c r="O42" s="104"/>
      <c r="P42" s="104"/>
      <c r="Q42" s="104"/>
      <c r="R42" s="104"/>
      <c r="S42" s="104"/>
      <c r="T42" s="104"/>
      <c r="U42" s="104"/>
      <c r="V42" s="104"/>
      <c r="W42" s="104"/>
      <c r="X42" s="104"/>
      <c r="Y42" s="104"/>
      <c r="Z42" s="104"/>
    </row>
    <row r="43" ht="41.25" customHeight="1">
      <c r="A43" s="31" t="s">
        <v>302</v>
      </c>
      <c r="B43" s="14"/>
      <c r="C43" s="36"/>
      <c r="D43" s="108"/>
      <c r="E43" s="104"/>
      <c r="F43" s="110">
        <f>if(C43="Yes",H43,G43)*I43</f>
        <v>0</v>
      </c>
      <c r="G43" s="116">
        <v>0.0</v>
      </c>
      <c r="H43" s="116">
        <v>200.0</v>
      </c>
      <c r="I43" s="116">
        <v>1.0</v>
      </c>
      <c r="J43" s="104"/>
      <c r="K43" s="104"/>
      <c r="L43" s="104"/>
      <c r="M43" s="104"/>
      <c r="N43" s="104"/>
      <c r="O43" s="104"/>
      <c r="P43" s="104"/>
      <c r="Q43" s="104"/>
      <c r="R43" s="104"/>
      <c r="S43" s="104"/>
      <c r="T43" s="104"/>
      <c r="U43" s="104"/>
      <c r="V43" s="104"/>
      <c r="W43" s="104"/>
      <c r="X43" s="104"/>
      <c r="Y43" s="104"/>
      <c r="Z43" s="104"/>
    </row>
    <row r="44" ht="27.75" customHeight="1">
      <c r="A44" s="31" t="s">
        <v>303</v>
      </c>
      <c r="B44" s="14"/>
      <c r="C44" s="20"/>
      <c r="D44" s="14"/>
      <c r="E44" s="111" t="str">
        <f t="shared" ref="E44:E45" si="7">if(B44="","blank","review")</f>
        <v>blank</v>
      </c>
      <c r="F44" s="112">
        <f t="shared" ref="F44:F45" si="8">if(B44="",H44,G44)</f>
        <v>10</v>
      </c>
      <c r="G44" s="112">
        <v>0.0</v>
      </c>
      <c r="H44" s="112">
        <v>10.0</v>
      </c>
      <c r="I44" s="111"/>
      <c r="J44" s="104"/>
      <c r="K44" s="104"/>
      <c r="L44" s="104"/>
      <c r="M44" s="104"/>
      <c r="N44" s="104"/>
      <c r="O44" s="104"/>
      <c r="P44" s="104"/>
      <c r="Q44" s="104"/>
      <c r="R44" s="104"/>
      <c r="S44" s="104"/>
      <c r="T44" s="104"/>
      <c r="U44" s="104"/>
      <c r="V44" s="104"/>
      <c r="W44" s="104"/>
      <c r="X44" s="104"/>
      <c r="Y44" s="104"/>
      <c r="Z44" s="104"/>
    </row>
    <row r="45" ht="57.75" customHeight="1">
      <c r="A45" s="31" t="s">
        <v>146</v>
      </c>
      <c r="B45" s="14"/>
      <c r="C45" s="105" t="s">
        <v>304</v>
      </c>
      <c r="D45" s="14"/>
      <c r="E45" s="111" t="str">
        <f t="shared" si="7"/>
        <v>blank</v>
      </c>
      <c r="F45" s="112">
        <f t="shared" si="8"/>
        <v>10</v>
      </c>
      <c r="G45" s="112">
        <v>0.0</v>
      </c>
      <c r="H45" s="112">
        <v>10.0</v>
      </c>
      <c r="I45" s="111"/>
      <c r="J45" s="104"/>
      <c r="K45" s="104"/>
      <c r="L45" s="104"/>
      <c r="M45" s="104"/>
      <c r="N45" s="104"/>
      <c r="O45" s="104"/>
      <c r="P45" s="104"/>
      <c r="Q45" s="104"/>
      <c r="R45" s="104"/>
      <c r="S45" s="104"/>
      <c r="T45" s="104"/>
      <c r="U45" s="104"/>
      <c r="V45" s="104"/>
      <c r="W45" s="104"/>
      <c r="X45" s="104"/>
      <c r="Y45" s="104"/>
      <c r="Z45" s="104"/>
    </row>
    <row r="46" ht="15.75" customHeight="1">
      <c r="A46" s="27" t="s">
        <v>179</v>
      </c>
      <c r="B46" s="19"/>
      <c r="C46" s="19"/>
      <c r="D46" s="14"/>
      <c r="E46" s="113"/>
      <c r="F46" s="113"/>
      <c r="G46" s="113"/>
      <c r="H46" s="113"/>
      <c r="I46" s="113"/>
      <c r="J46" s="104"/>
      <c r="K46" s="104"/>
      <c r="L46" s="104"/>
      <c r="M46" s="104"/>
      <c r="N46" s="104"/>
      <c r="O46" s="104"/>
      <c r="P46" s="104"/>
      <c r="Q46" s="104"/>
      <c r="R46" s="104"/>
      <c r="S46" s="104"/>
      <c r="T46" s="104"/>
      <c r="U46" s="104"/>
      <c r="V46" s="104"/>
      <c r="W46" s="104"/>
      <c r="X46" s="104"/>
      <c r="Y46" s="104"/>
      <c r="Z46" s="104"/>
    </row>
    <row r="47" ht="43.5" customHeight="1">
      <c r="A47" s="31" t="s">
        <v>305</v>
      </c>
      <c r="B47" s="14"/>
      <c r="C47" s="36" t="s">
        <v>288</v>
      </c>
      <c r="D47" s="107" t="s">
        <v>306</v>
      </c>
      <c r="E47" s="104"/>
      <c r="F47" s="110">
        <f>if(C47="Yes",H47,G47)*I47</f>
        <v>0</v>
      </c>
      <c r="G47" s="116">
        <v>0.0</v>
      </c>
      <c r="H47" s="116">
        <v>50.0</v>
      </c>
      <c r="I47" s="116">
        <v>1.0</v>
      </c>
      <c r="J47" s="104"/>
      <c r="K47" s="104"/>
      <c r="L47" s="104"/>
      <c r="M47" s="104"/>
      <c r="N47" s="104"/>
      <c r="O47" s="104"/>
      <c r="P47" s="104"/>
      <c r="Q47" s="104"/>
      <c r="R47" s="104"/>
      <c r="S47" s="104"/>
      <c r="T47" s="104"/>
      <c r="U47" s="104"/>
      <c r="V47" s="104"/>
      <c r="W47" s="104"/>
      <c r="X47" s="104"/>
      <c r="Y47" s="104"/>
      <c r="Z47" s="104"/>
    </row>
    <row r="48" ht="15.75" customHeight="1">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row>
    <row r="49" ht="15.75" customHeight="1">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row>
    <row r="50" ht="15.75" customHeight="1">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row>
    <row r="51" ht="15.75" customHeight="1">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row>
    <row r="52" ht="15.75" customHeight="1">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row>
    <row r="53" ht="15.75" customHeight="1">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row>
    <row r="54" ht="15.75" customHeight="1">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row>
    <row r="55" ht="15.75" customHeight="1">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row>
    <row r="56" ht="15.75" customHeight="1">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row>
    <row r="57" ht="15.7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row>
    <row r="58" ht="15.75" customHeight="1">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row>
    <row r="59" ht="15.75" customHeight="1">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row>
    <row r="60" ht="15.75" customHeight="1">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row>
    <row r="61" ht="15.75" customHeight="1">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row>
    <row r="62" ht="15.75" customHeight="1">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row>
    <row r="63" ht="15.75" customHeight="1">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row>
    <row r="64" ht="15.75" customHeight="1">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row>
    <row r="65" ht="15.75" customHeight="1">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row>
    <row r="66" ht="15.75" customHeight="1">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row>
    <row r="67" ht="15.75" customHeight="1">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row>
    <row r="68" ht="15.75" customHeight="1">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row>
    <row r="69" ht="15.75" customHeight="1">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row>
    <row r="70" ht="15.75" customHeight="1">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row>
    <row r="71" ht="15.75" customHeight="1">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row>
    <row r="72" ht="15.75" customHeight="1">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row>
    <row r="73" ht="15.75" customHeight="1">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row>
    <row r="74" ht="15.75" customHeight="1">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row>
    <row r="75" ht="15.75" customHeight="1">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row>
    <row r="76" ht="15.75" customHeight="1">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row>
    <row r="77" ht="15.75" customHeight="1">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ht="15.75" customHeight="1">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row>
    <row r="79" ht="15.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row>
    <row r="80" ht="15.75" customHeight="1">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row>
    <row r="81" ht="15.75" customHeight="1">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row>
    <row r="82" ht="15.75" customHeight="1">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row>
    <row r="83" ht="15.75" customHeight="1">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row>
    <row r="84" ht="15.75" customHeight="1">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row>
    <row r="85" ht="15.75" customHeight="1">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row>
    <row r="86" ht="15.75" customHeight="1">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row>
    <row r="87" ht="15.75" customHeight="1">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row>
    <row r="88" ht="15.75" customHeight="1">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row>
    <row r="89" ht="15.75" customHeight="1">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row>
    <row r="90" ht="15.75" customHeight="1">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row>
    <row r="91" ht="15.75" customHeight="1">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row>
    <row r="92" ht="15.75" customHeight="1">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row>
    <row r="93" ht="15.75" customHeight="1">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row>
    <row r="94" ht="15.75" customHeight="1">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row>
    <row r="95" ht="15.75" customHeight="1">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row>
    <row r="96" ht="15.75" customHeight="1">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row>
    <row r="97" ht="15.75" customHeight="1">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row>
    <row r="98" ht="15.75" customHeight="1">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row>
    <row r="99" ht="15.75" customHeight="1">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row>
    <row r="100" ht="15.75" customHeight="1">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ht="15.75" customHeight="1">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row>
    <row r="102" ht="15.75" customHeight="1">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row>
    <row r="103" ht="15.75" customHeight="1">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row>
    <row r="104" ht="15.75" customHeight="1">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row>
    <row r="105" ht="15.75" customHeight="1">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row>
    <row r="106" ht="15.75" customHeight="1">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row>
    <row r="107" ht="15.75" customHeight="1">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row>
    <row r="108" ht="15.75" customHeight="1">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row>
    <row r="109" ht="15.75" customHeight="1">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row>
    <row r="110" ht="15.75" customHeight="1">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row>
    <row r="111" ht="15.75" customHeight="1">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row>
    <row r="112" ht="15.75" customHeight="1">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row>
    <row r="113" ht="15.75" customHeight="1">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ht="15.75" customHeight="1">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row>
    <row r="115" ht="15.75" customHeight="1">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row>
    <row r="116" ht="15.75" customHeight="1">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row>
    <row r="117" ht="15.75" customHeight="1">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row>
    <row r="118" ht="15.75" customHeight="1">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row>
    <row r="119" ht="15.75" customHeight="1">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row>
    <row r="120" ht="15.75" customHeight="1">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row>
    <row r="121" ht="15.75" customHeight="1">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row>
    <row r="122" ht="15.75" customHeight="1">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row>
    <row r="123" ht="15.75" customHeight="1">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row>
    <row r="124" ht="15.75" customHeight="1">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row>
    <row r="125" ht="15.75" customHeight="1">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row>
    <row r="126" ht="15.75" customHeight="1">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row>
    <row r="127" ht="15.75" customHeight="1">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row>
    <row r="128" ht="15.75" customHeight="1">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ht="15.75" customHeight="1">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row>
    <row r="130" ht="15.75" customHeight="1">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row>
    <row r="131" ht="15.75" customHeight="1">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row>
    <row r="132" ht="15.75" customHeight="1">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row>
    <row r="133" ht="15.75" customHeight="1">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row>
    <row r="134" ht="15.75" customHeight="1">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row>
    <row r="135" ht="15.75" customHeight="1">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row>
    <row r="136" ht="15.75" customHeight="1">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row>
    <row r="137" ht="15.75" customHeight="1">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row>
    <row r="138" ht="15.75" customHeight="1">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row>
    <row r="139" ht="15.75" customHeight="1">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row>
    <row r="140" ht="15.75" customHeight="1">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row>
    <row r="141" ht="15.75" customHeight="1">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row>
    <row r="142" ht="15.75" customHeight="1">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row>
    <row r="143" ht="15.75" customHeight="1">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row>
    <row r="144" ht="15.75" customHeight="1">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row>
    <row r="145" ht="15.75" customHeight="1">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row>
    <row r="146" ht="15.75" customHeight="1">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row>
    <row r="147" ht="15.75" customHeight="1">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row>
    <row r="148" ht="15.75" customHeight="1">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row>
    <row r="149" ht="15.75" customHeight="1">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ht="15.75" customHeight="1">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row>
    <row r="151" ht="15.75" customHeight="1">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row>
    <row r="152" ht="15.75" customHeight="1">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row>
    <row r="153" ht="15.75" customHeight="1">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row>
    <row r="154" ht="15.75" customHeight="1">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row>
    <row r="155" ht="15.75" customHeight="1">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row>
    <row r="156" ht="15.75" customHeight="1">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row>
    <row r="157" ht="15.75" customHeight="1">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row>
    <row r="158" ht="15.75" customHeight="1">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row>
    <row r="159" ht="15.75" customHeight="1">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row>
    <row r="160" ht="15.75"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row>
    <row r="161" ht="15.75" customHeight="1">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row>
    <row r="162" ht="15.75" customHeight="1">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row>
    <row r="163" ht="15.75" customHeight="1">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row>
    <row r="164" ht="15.75" customHeight="1">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ht="15.75" customHeight="1">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row>
    <row r="166" ht="15.75" customHeight="1">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row>
    <row r="167" ht="15.75" customHeight="1">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row>
    <row r="168" ht="15.75" customHeight="1">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row>
    <row r="169" ht="15.75" customHeight="1">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row>
    <row r="170" ht="15.75" customHeight="1">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row>
    <row r="171" ht="15.75" customHeight="1">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row>
    <row r="172" ht="15.75" customHeight="1">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row>
    <row r="173" ht="15.75" customHeight="1">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row>
    <row r="174" ht="15.75" customHeight="1">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row>
    <row r="175" ht="15.75" customHeight="1">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row>
    <row r="176" ht="15.75" customHeight="1">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row>
    <row r="177" ht="15.75" customHeight="1">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row>
    <row r="178" ht="15.75" customHeight="1">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row>
    <row r="179" ht="15.75" customHeight="1">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row>
    <row r="180" ht="15.75" customHeight="1">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row>
    <row r="181" ht="15.75" customHeight="1">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row>
    <row r="182" ht="15.75" customHeight="1">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row>
    <row r="183" ht="15.75" customHeight="1">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row>
    <row r="184" ht="15.75" customHeight="1">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row>
    <row r="185" ht="15.75" customHeight="1">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row>
    <row r="186" ht="15.75" customHeight="1">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row>
    <row r="187" ht="15.75" customHeight="1">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row>
    <row r="188" ht="15.75" customHeight="1">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row>
    <row r="189" ht="15.75" customHeight="1">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row>
    <row r="190" ht="15.75" customHeight="1">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ht="15.75" customHeight="1">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row>
    <row r="192" ht="15.75" customHeight="1">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row>
    <row r="193" ht="15.75" customHeight="1">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row>
    <row r="194" ht="15.75" customHeight="1">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row>
    <row r="195" ht="15.75" customHeight="1">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row>
    <row r="196" ht="15.75" customHeight="1">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row>
    <row r="197" ht="15.75" customHeight="1">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row>
    <row r="198" ht="15.75" customHeight="1">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row>
    <row r="199" ht="15.75" customHeight="1">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row>
    <row r="200" ht="15.75" customHeight="1">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ht="15.75" customHeight="1">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row>
    <row r="202" ht="15.75" customHeight="1">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row>
    <row r="203" ht="15.75" customHeight="1">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row>
    <row r="204" ht="15.75" customHeight="1">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row>
    <row r="205" ht="15.75" customHeight="1">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row>
    <row r="206" ht="15.75" customHeight="1">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row>
    <row r="207" ht="15.75" customHeight="1">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row>
    <row r="208" ht="15.75" customHeight="1">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row>
    <row r="209" ht="15.75" customHeight="1">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row>
    <row r="210" ht="15.75" customHeight="1">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row>
    <row r="211" ht="15.75" customHeight="1">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row>
    <row r="212" ht="15.75" customHeight="1">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row>
    <row r="213" ht="15.75" customHeight="1">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row>
    <row r="214" ht="15.75" customHeight="1">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row>
    <row r="215" ht="15.75" customHeight="1">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row>
    <row r="216" ht="15.75" customHeight="1">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row>
    <row r="217" ht="15.75" customHeight="1">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row>
    <row r="218" ht="15.75" customHeight="1">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row>
    <row r="219" ht="15.75" customHeight="1">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row>
    <row r="220" ht="15.75" customHeight="1">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row>
    <row r="221" ht="15.75" customHeight="1">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row>
    <row r="222" ht="15.75" customHeight="1">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row>
    <row r="223" ht="15.75" customHeight="1">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row>
    <row r="224" ht="15.75" customHeight="1">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row>
    <row r="225" ht="15.75" customHeight="1">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row>
    <row r="226" ht="15.75" customHeight="1">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ht="15.75" customHeight="1">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row>
    <row r="228" ht="15.75" customHeight="1">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row>
    <row r="229" ht="15.75" customHeight="1">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row>
    <row r="230" ht="15.75" customHeight="1">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row>
    <row r="231" ht="15.75" customHeight="1">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row>
    <row r="232" ht="15.75" customHeight="1">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row>
    <row r="233" ht="15.75" customHeight="1">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row>
    <row r="234" ht="15.75" customHeight="1">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row>
    <row r="235" ht="15.75" customHeight="1">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row>
    <row r="236" ht="15.75" customHeight="1">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row>
    <row r="237" ht="15.75" customHeight="1">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row>
    <row r="238" ht="15.75" customHeight="1">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row>
    <row r="239" ht="15.75" customHeight="1">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row>
    <row r="240" ht="15.75" customHeight="1">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row>
    <row r="241" ht="15.75" customHeight="1">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ht="15.75" customHeight="1">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row>
    <row r="243" ht="15.75" customHeight="1">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row>
    <row r="244" ht="15.75" customHeight="1">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row>
    <row r="245" ht="15.75" customHeight="1">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row>
    <row r="246" ht="15.75" customHeight="1">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row>
    <row r="247" ht="15.75" customHeight="1">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row>
    <row r="248" ht="15.75" customHeight="1">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row>
    <row r="249" ht="15.75" customHeight="1">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row>
    <row r="250" ht="15.75" customHeight="1">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row>
    <row r="251" ht="15.75" customHeight="1">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row>
    <row r="252" ht="15.75" customHeight="1">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row>
    <row r="253" ht="15.75" customHeight="1">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row>
    <row r="254" ht="15.75" customHeight="1">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row>
    <row r="255" ht="15.75" customHeight="1">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row>
    <row r="256" ht="15.75" customHeight="1">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row>
    <row r="257" ht="15.75" customHeight="1">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row>
    <row r="258" ht="15.75" customHeight="1">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row>
    <row r="259" ht="15.75" customHeight="1">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row>
    <row r="260" ht="15.75" customHeight="1">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row>
    <row r="261" ht="15.75" customHeight="1">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row>
    <row r="262" ht="15.75" customHeight="1">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ht="15.75" customHeight="1">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row>
    <row r="264" ht="15.75" customHeight="1">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row>
    <row r="265" ht="15.75" customHeight="1">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row>
    <row r="266" ht="15.75" customHeight="1">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row>
    <row r="267" ht="15.75" customHeight="1">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row>
    <row r="268" ht="15.75" customHeight="1">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row>
    <row r="269" ht="15.75" customHeight="1">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row>
    <row r="270" ht="15.75" customHeight="1">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row>
    <row r="271" ht="15.75" customHeight="1">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row>
    <row r="272" ht="15.75" customHeight="1">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row>
    <row r="273" ht="15.75" customHeight="1">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row>
    <row r="274" ht="15.75" customHeight="1">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row>
    <row r="275" ht="15.75" customHeight="1">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row>
    <row r="276" ht="15.75" customHeight="1">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row>
    <row r="277" ht="15.75" customHeight="1">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ht="15.75" customHeight="1">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row>
    <row r="279" ht="15.75" customHeight="1">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row>
    <row r="280" ht="15.75" customHeight="1">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row>
    <row r="281" ht="15.75" customHeight="1">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row>
    <row r="282" ht="15.75" customHeight="1">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row>
    <row r="283" ht="15.75" customHeight="1">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row>
    <row r="284" ht="15.75" customHeight="1">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row>
    <row r="285" ht="15.75" customHeight="1">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row>
    <row r="286" ht="15.75" customHeight="1">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row>
    <row r="287" ht="15.75" customHeight="1">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row>
    <row r="288" ht="15.75" customHeight="1">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row>
    <row r="289" ht="15.75" customHeight="1">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row>
    <row r="290" ht="15.75" customHeight="1">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row>
    <row r="291" ht="15.75" customHeight="1">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row>
    <row r="292" ht="15.75" customHeight="1">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row>
    <row r="293" ht="15.75" customHeight="1">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row>
    <row r="294" ht="15.75" customHeight="1">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row>
    <row r="295" ht="15.75" customHeight="1">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row>
    <row r="296" ht="15.75" customHeight="1">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row>
    <row r="297" ht="15.75" customHeight="1">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row>
    <row r="298" ht="15.75" customHeight="1">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row>
    <row r="299" ht="15.75" customHeight="1">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row>
    <row r="300" ht="15.75" customHeight="1">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row>
    <row r="301" ht="15.75" customHeight="1">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row>
    <row r="302" ht="15.75" customHeight="1">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row>
    <row r="303" ht="15.75" customHeight="1">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row>
    <row r="304" ht="15.75" customHeight="1">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row>
    <row r="305" ht="15.75" customHeight="1">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row>
    <row r="306" ht="15.75" customHeight="1">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row>
    <row r="307" ht="15.75" customHeight="1">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row>
    <row r="308" ht="15.75" customHeight="1">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row>
    <row r="309" ht="15.75" customHeight="1">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row>
    <row r="310" ht="15.75" customHeight="1">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row>
    <row r="311" ht="15.75" customHeight="1">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row>
    <row r="312" ht="15.75" customHeight="1">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row>
    <row r="313" ht="15.75" customHeight="1">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ht="15.75" customHeight="1">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row>
    <row r="315" ht="15.75" customHeight="1">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row>
    <row r="316" ht="15.75" customHeight="1">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row>
    <row r="317" ht="15.75" customHeight="1">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row>
    <row r="318" ht="15.75" customHeight="1">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row>
    <row r="319" ht="15.75" customHeight="1">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row>
    <row r="320" ht="15.75" customHeight="1">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row>
    <row r="321" ht="15.75" customHeight="1">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row>
    <row r="322" ht="15.75" customHeight="1">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row>
    <row r="323" ht="15.75" customHeight="1">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row>
    <row r="324" ht="15.75" customHeight="1">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row>
    <row r="325" ht="15.75" customHeight="1">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row>
    <row r="326" ht="15.75" customHeight="1">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row>
    <row r="327" ht="15.75" customHeight="1">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row>
    <row r="328" ht="15.75" customHeight="1">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row>
    <row r="329" ht="15.75" customHeight="1">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row>
    <row r="330" ht="15.75" customHeight="1">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row>
    <row r="331" ht="15.75" customHeight="1">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row>
    <row r="332" ht="15.75" customHeight="1">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row>
    <row r="333" ht="15.75" customHeight="1">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row>
    <row r="334" ht="15.75" customHeight="1">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row>
    <row r="335" ht="15.75" customHeight="1">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row>
    <row r="336" ht="15.75" customHeight="1">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row>
    <row r="337" ht="15.75" customHeight="1">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row>
    <row r="338" ht="15.75" customHeight="1">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row>
    <row r="339" ht="15.75" customHeight="1">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row>
    <row r="340" ht="15.75" customHeight="1">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row>
    <row r="341" ht="15.75" customHeight="1">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row>
    <row r="342" ht="15.75" customHeight="1">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row>
    <row r="343" ht="15.75" customHeight="1">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row>
    <row r="344" ht="15.75" customHeight="1">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row>
    <row r="345" ht="15.75" customHeight="1">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row>
    <row r="346" ht="15.75" customHeight="1">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row>
    <row r="347" ht="15.75" customHeight="1">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row>
    <row r="348" ht="15.75" customHeight="1">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row>
    <row r="349" ht="15.75" customHeight="1">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row>
    <row r="350" ht="15.75" customHeight="1">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row>
    <row r="351" ht="15.75" customHeight="1">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row>
    <row r="352" ht="15.75" customHeight="1">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row>
    <row r="353" ht="15.75" customHeight="1">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row>
    <row r="354" ht="15.75" customHeight="1">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row>
    <row r="355" ht="15.75" customHeight="1">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row>
    <row r="356" ht="15.75" customHeight="1">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row>
    <row r="357" ht="15.75" customHeight="1">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row>
    <row r="358" ht="15.75" customHeight="1">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row>
    <row r="359" ht="15.75" customHeight="1">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row>
    <row r="360" ht="15.75" customHeight="1">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row>
    <row r="361" ht="15.75" customHeight="1">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row>
    <row r="362" ht="15.75" customHeight="1">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row>
    <row r="363" ht="15.75" customHeight="1">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row>
    <row r="364" ht="15.75" customHeight="1">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row>
    <row r="365" ht="15.75" customHeight="1">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row>
    <row r="366" ht="15.75" customHeight="1">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row>
    <row r="367" ht="15.75" customHeight="1">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row>
    <row r="368" ht="15.75" customHeight="1">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row>
    <row r="369" ht="15.75" customHeight="1">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row>
    <row r="370" ht="15.75" customHeight="1">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row>
    <row r="371" ht="15.75" customHeight="1">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row>
    <row r="372" ht="15.75" customHeight="1">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row>
    <row r="373" ht="15.75" customHeight="1">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row>
    <row r="374" ht="15.75" customHeight="1">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row>
    <row r="375" ht="15.75" customHeight="1">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row>
    <row r="376" ht="15.75" customHeight="1">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row>
    <row r="377" ht="15.75" customHeight="1">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row>
    <row r="378" ht="15.75" customHeight="1">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row>
    <row r="379" ht="15.75" customHeight="1">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row>
    <row r="380" ht="15.75" customHeight="1">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row>
    <row r="381" ht="15.75" customHeight="1">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row>
    <row r="382" ht="15.75" customHeight="1">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row>
    <row r="383" ht="15.75" customHeight="1">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row>
    <row r="384" ht="15.75" customHeight="1">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row>
    <row r="385" ht="15.75" customHeight="1">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row>
    <row r="386" ht="15.75" customHeight="1">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row>
    <row r="387" ht="15.75" customHeight="1">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row>
    <row r="388" ht="15.75" customHeight="1">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row>
    <row r="389" ht="15.75" customHeight="1">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row>
    <row r="390" ht="15.75" customHeight="1">
      <c r="A390" s="10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row>
    <row r="391" ht="15.75" customHeight="1">
      <c r="A391" s="10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row>
    <row r="392" ht="15.75" customHeight="1">
      <c r="A392" s="10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row>
    <row r="393" ht="15.75" customHeight="1">
      <c r="A393" s="10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row>
    <row r="394" ht="15.75" customHeight="1">
      <c r="A394" s="10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row>
    <row r="395" ht="15.75" customHeight="1">
      <c r="A395" s="10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row>
    <row r="396" ht="15.75" customHeight="1">
      <c r="A396" s="10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row>
    <row r="397" ht="15.75" customHeight="1">
      <c r="A397" s="10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row>
    <row r="398" ht="15.75" customHeight="1">
      <c r="A398" s="10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row>
    <row r="399" ht="15.75" customHeight="1">
      <c r="A399" s="10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row>
    <row r="400" ht="15.75" customHeight="1">
      <c r="A400" s="10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row>
    <row r="401" ht="15.75" customHeight="1">
      <c r="A401" s="10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row>
    <row r="402" ht="15.75" customHeight="1">
      <c r="A402" s="10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row>
    <row r="403" ht="15.75" customHeight="1">
      <c r="A403" s="10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row>
    <row r="404" ht="15.75" customHeight="1">
      <c r="A404" s="10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row>
    <row r="405" ht="15.75" customHeight="1">
      <c r="A405" s="10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row>
    <row r="406" ht="15.75" customHeight="1">
      <c r="A406" s="10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row>
    <row r="407" ht="15.75" customHeight="1">
      <c r="A407" s="10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row>
    <row r="408" ht="15.75" customHeight="1">
      <c r="A408" s="10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row>
    <row r="409" ht="15.75" customHeight="1">
      <c r="A409" s="10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row>
    <row r="410" ht="15.75" customHeight="1">
      <c r="A410" s="10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row>
    <row r="411" ht="15.75" customHeight="1">
      <c r="A411" s="10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row>
    <row r="412" ht="15.75" customHeight="1">
      <c r="A412" s="10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row>
    <row r="413" ht="15.75" customHeight="1">
      <c r="A413" s="10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row>
    <row r="414" ht="15.75" customHeight="1">
      <c r="A414" s="10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row>
    <row r="415" ht="15.75" customHeight="1">
      <c r="A415" s="10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row>
    <row r="416" ht="15.75" customHeight="1">
      <c r="A416" s="10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row>
    <row r="417" ht="15.75" customHeight="1">
      <c r="A417" s="10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row>
    <row r="418" ht="15.75" customHeight="1">
      <c r="A418" s="10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row>
    <row r="419" ht="15.75" customHeight="1">
      <c r="A419" s="10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row>
    <row r="420" ht="15.75" customHeight="1">
      <c r="A420" s="10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row>
    <row r="421" ht="15.75" customHeight="1">
      <c r="A421" s="10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row>
    <row r="422" ht="15.75" customHeight="1">
      <c r="A422" s="10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row>
    <row r="423" ht="15.75" customHeight="1">
      <c r="A423" s="10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row>
    <row r="424" ht="15.75" customHeight="1">
      <c r="A424" s="10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row>
    <row r="425" ht="15.75" customHeight="1">
      <c r="A425" s="10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row>
    <row r="426" ht="15.75" customHeight="1">
      <c r="A426" s="10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row>
    <row r="427" ht="15.75" customHeight="1">
      <c r="A427" s="10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row>
    <row r="428" ht="15.75" customHeight="1">
      <c r="A428" s="10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row>
    <row r="429" ht="15.75" customHeight="1">
      <c r="A429" s="10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row>
    <row r="430" ht="15.75" customHeight="1">
      <c r="A430" s="10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row>
    <row r="431" ht="15.75" customHeight="1">
      <c r="A431" s="10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row>
    <row r="432" ht="15.75" customHeight="1">
      <c r="A432" s="10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row>
    <row r="433" ht="15.75" customHeight="1">
      <c r="A433" s="10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row>
    <row r="434" ht="15.75" customHeight="1">
      <c r="A434" s="10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row>
    <row r="435" ht="15.75" customHeight="1">
      <c r="A435" s="10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row>
    <row r="436" ht="15.75" customHeight="1">
      <c r="A436" s="10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row>
    <row r="437" ht="15.75" customHeight="1">
      <c r="A437" s="10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row>
    <row r="438" ht="15.75" customHeight="1">
      <c r="A438" s="10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row>
    <row r="439" ht="15.75" customHeight="1">
      <c r="A439" s="10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row>
    <row r="440" ht="15.75" customHeight="1">
      <c r="A440" s="10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row>
    <row r="441" ht="15.75" customHeight="1">
      <c r="A441" s="10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row>
    <row r="442" ht="15.75" customHeight="1">
      <c r="A442" s="10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row>
    <row r="443" ht="15.75" customHeight="1">
      <c r="A443" s="10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row>
    <row r="444" ht="15.75" customHeight="1">
      <c r="A444" s="10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row>
    <row r="445" ht="15.75" customHeight="1">
      <c r="A445" s="10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row>
    <row r="446" ht="15.75" customHeight="1">
      <c r="A446" s="10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row>
    <row r="447" ht="15.75" customHeight="1">
      <c r="A447" s="10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row>
    <row r="448" ht="15.75" customHeight="1">
      <c r="A448" s="10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row>
    <row r="449" ht="15.75" customHeight="1">
      <c r="A449" s="10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row>
    <row r="450" ht="15.75" customHeight="1">
      <c r="A450" s="10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row>
    <row r="451" ht="15.75" customHeight="1">
      <c r="A451" s="10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row>
    <row r="452" ht="15.75" customHeight="1">
      <c r="A452" s="10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row>
    <row r="453" ht="15.75" customHeight="1">
      <c r="A453" s="10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row>
    <row r="454" ht="15.75" customHeight="1">
      <c r="A454" s="10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row>
    <row r="455" ht="15.75" customHeight="1">
      <c r="A455" s="10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row>
    <row r="456" ht="15.75" customHeight="1">
      <c r="A456" s="10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row>
    <row r="457" ht="15.75" customHeight="1">
      <c r="A457" s="10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row>
    <row r="458" ht="15.75" customHeight="1">
      <c r="A458" s="10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row>
    <row r="459" ht="15.75" customHeight="1">
      <c r="A459" s="10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row>
    <row r="460" ht="15.75" customHeight="1">
      <c r="A460" s="10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row>
    <row r="461" ht="15.75" customHeight="1">
      <c r="A461" s="10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row>
    <row r="462" ht="15.75" customHeight="1">
      <c r="A462" s="10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row>
    <row r="463" ht="15.75" customHeight="1">
      <c r="A463" s="10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row>
    <row r="464" ht="15.75" customHeight="1">
      <c r="A464" s="10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row>
    <row r="465" ht="15.75" customHeight="1">
      <c r="A465" s="10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row>
    <row r="466" ht="15.75" customHeight="1">
      <c r="A466" s="10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row>
    <row r="467" ht="15.75" customHeight="1">
      <c r="A467" s="10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row>
    <row r="468" ht="15.75" customHeight="1">
      <c r="A468" s="10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row>
    <row r="469" ht="15.75" customHeight="1">
      <c r="A469" s="10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row>
    <row r="470" ht="15.75" customHeight="1">
      <c r="A470" s="10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row>
    <row r="471" ht="15.75" customHeight="1">
      <c r="A471" s="10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row>
    <row r="472" ht="15.75" customHeight="1">
      <c r="A472" s="10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row>
    <row r="473" ht="15.75" customHeight="1">
      <c r="A473" s="10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row>
    <row r="474" ht="15.75" customHeight="1">
      <c r="A474" s="10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row>
    <row r="475" ht="15.75" customHeight="1">
      <c r="A475" s="10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row>
    <row r="476" ht="15.75" customHeight="1">
      <c r="A476" s="10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row>
    <row r="477" ht="15.75" customHeight="1">
      <c r="A477" s="10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row>
    <row r="478" ht="15.75" customHeight="1">
      <c r="A478" s="10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row>
    <row r="479" ht="15.75" customHeight="1">
      <c r="A479" s="10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row>
    <row r="480" ht="15.75" customHeight="1">
      <c r="A480" s="10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row>
    <row r="481" ht="15.75" customHeight="1">
      <c r="A481" s="10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row>
    <row r="482" ht="15.75" customHeight="1">
      <c r="A482" s="10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row>
    <row r="483" ht="15.75" customHeight="1">
      <c r="A483" s="10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row>
    <row r="484" ht="15.75" customHeight="1">
      <c r="A484" s="10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row>
    <row r="485" ht="15.75" customHeight="1">
      <c r="A485" s="10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row>
    <row r="486" ht="15.75" customHeight="1">
      <c r="A486" s="10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row>
    <row r="487" ht="15.75" customHeight="1">
      <c r="A487" s="10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row>
    <row r="488" ht="15.75" customHeight="1">
      <c r="A488" s="10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row>
    <row r="489" ht="15.75" customHeight="1">
      <c r="A489" s="10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row>
    <row r="490" ht="15.75" customHeight="1">
      <c r="A490" s="10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row>
    <row r="491" ht="15.75" customHeight="1">
      <c r="A491" s="10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row>
    <row r="492" ht="15.75" customHeight="1">
      <c r="A492" s="10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row>
    <row r="493" ht="15.75" customHeight="1">
      <c r="A493" s="10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row>
    <row r="494" ht="15.75" customHeight="1">
      <c r="A494" s="10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row>
    <row r="495" ht="15.75" customHeight="1">
      <c r="A495" s="10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row>
    <row r="496" ht="15.75" customHeight="1">
      <c r="A496" s="10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row>
    <row r="497" ht="15.75" customHeight="1">
      <c r="A497" s="10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row>
    <row r="498" ht="15.75" customHeight="1">
      <c r="A498" s="10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row>
    <row r="499" ht="15.75" customHeight="1">
      <c r="A499" s="10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row>
    <row r="500" ht="15.75" customHeight="1">
      <c r="A500" s="10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row>
    <row r="501" ht="15.75" customHeight="1">
      <c r="A501" s="10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row>
    <row r="502" ht="15.75" customHeight="1">
      <c r="A502" s="10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row>
    <row r="503" ht="15.75" customHeight="1">
      <c r="A503" s="10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row>
    <row r="504" ht="15.75" customHeight="1">
      <c r="A504" s="10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row>
    <row r="505" ht="15.75" customHeight="1">
      <c r="A505" s="10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row>
    <row r="506" ht="15.75" customHeight="1">
      <c r="A506" s="10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row>
    <row r="507" ht="15.75" customHeight="1">
      <c r="A507" s="10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row>
    <row r="508" ht="15.75" customHeight="1">
      <c r="A508" s="10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row>
    <row r="509" ht="15.75" customHeight="1">
      <c r="A509" s="10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row>
    <row r="510" ht="15.75" customHeight="1">
      <c r="A510" s="10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row>
    <row r="511" ht="15.75" customHeight="1">
      <c r="A511" s="10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row>
    <row r="512" ht="15.75" customHeight="1">
      <c r="A512" s="10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row>
    <row r="513" ht="15.75" customHeight="1">
      <c r="A513" s="10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row>
    <row r="514" ht="15.75" customHeight="1">
      <c r="A514" s="10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row>
    <row r="515" ht="15.75" customHeight="1">
      <c r="A515" s="10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row>
    <row r="516" ht="15.75" customHeight="1">
      <c r="A516" s="10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row>
    <row r="517" ht="15.75" customHeight="1">
      <c r="A517" s="10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row>
    <row r="518" ht="15.75" customHeight="1">
      <c r="A518" s="10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row>
    <row r="519" ht="15.75" customHeight="1">
      <c r="A519" s="10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row>
    <row r="520" ht="15.75" customHeight="1">
      <c r="A520" s="10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row>
    <row r="521" ht="15.75" customHeight="1">
      <c r="A521" s="10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row>
    <row r="522" ht="15.75" customHeight="1">
      <c r="A522" s="10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row>
    <row r="523" ht="15.75" customHeight="1">
      <c r="A523" s="10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row>
    <row r="524" ht="15.75" customHeight="1">
      <c r="A524" s="10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row>
    <row r="525" ht="15.75" customHeight="1">
      <c r="A525" s="10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row>
    <row r="526" ht="15.75" customHeight="1">
      <c r="A526" s="10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row>
    <row r="527" ht="15.75" customHeight="1">
      <c r="A527" s="10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row>
    <row r="528" ht="15.75" customHeight="1">
      <c r="A528" s="10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row>
    <row r="529" ht="15.75" customHeight="1">
      <c r="A529" s="10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row>
    <row r="530" ht="15.75" customHeight="1">
      <c r="A530" s="10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row>
    <row r="531" ht="15.75" customHeight="1">
      <c r="A531" s="10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row>
    <row r="532" ht="15.75" customHeight="1">
      <c r="A532" s="10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row>
    <row r="533" ht="15.75" customHeight="1">
      <c r="A533" s="10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row>
    <row r="534" ht="15.75" customHeight="1">
      <c r="A534" s="10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row>
    <row r="535" ht="15.75" customHeight="1">
      <c r="A535" s="10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row>
    <row r="536" ht="15.75" customHeight="1">
      <c r="A536" s="10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row>
    <row r="537" ht="15.75" customHeight="1">
      <c r="A537" s="10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row>
    <row r="538" ht="15.75" customHeight="1">
      <c r="A538" s="10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row>
    <row r="539" ht="15.75" customHeight="1">
      <c r="A539" s="10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row>
    <row r="540" ht="15.75" customHeight="1">
      <c r="A540" s="10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row>
    <row r="541" ht="15.75" customHeight="1">
      <c r="A541" s="10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row>
    <row r="542" ht="15.75" customHeight="1">
      <c r="A542" s="10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row>
    <row r="543" ht="15.75" customHeight="1">
      <c r="A543" s="10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row>
    <row r="544" ht="15.75" customHeight="1">
      <c r="A544" s="10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row>
    <row r="545" ht="15.75" customHeight="1">
      <c r="A545" s="10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row>
    <row r="546" ht="15.75" customHeight="1">
      <c r="A546" s="10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row>
    <row r="547" ht="15.75" customHeight="1">
      <c r="A547" s="10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row>
    <row r="548" ht="15.75" customHeight="1">
      <c r="A548" s="10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row>
    <row r="549" ht="15.75" customHeight="1">
      <c r="A549" s="10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row>
    <row r="550" ht="15.75" customHeight="1">
      <c r="A550" s="10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row>
    <row r="551" ht="15.75" customHeight="1">
      <c r="A551" s="10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row>
    <row r="552" ht="15.75" customHeight="1">
      <c r="A552" s="10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row>
    <row r="553" ht="15.75" customHeight="1">
      <c r="A553" s="10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row>
    <row r="554" ht="15.75" customHeight="1">
      <c r="A554" s="10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row>
    <row r="555" ht="15.75" customHeight="1">
      <c r="A555" s="10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row>
    <row r="556" ht="15.75" customHeight="1">
      <c r="A556" s="10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row>
    <row r="557" ht="15.75" customHeight="1">
      <c r="A557" s="10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row>
    <row r="558" ht="15.75" customHeight="1">
      <c r="A558" s="10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row>
    <row r="559" ht="15.75" customHeight="1">
      <c r="A559" s="10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row>
    <row r="560" ht="15.75" customHeight="1">
      <c r="A560" s="10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row>
    <row r="561" ht="15.75" customHeight="1">
      <c r="A561" s="10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row>
    <row r="562" ht="15.75" customHeight="1">
      <c r="A562" s="10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row>
    <row r="563" ht="15.75" customHeight="1">
      <c r="A563" s="10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row>
    <row r="564" ht="15.75" customHeight="1">
      <c r="A564" s="10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row>
    <row r="565" ht="15.75" customHeight="1">
      <c r="A565" s="10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row>
    <row r="566" ht="15.75" customHeight="1">
      <c r="A566" s="10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row>
    <row r="567" ht="15.75" customHeight="1">
      <c r="A567" s="10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ht="15.75" customHeight="1">
      <c r="A568" s="10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row>
    <row r="569" ht="15.75" customHeight="1">
      <c r="A569" s="10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row>
    <row r="570" ht="15.75" customHeight="1">
      <c r="A570" s="10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row>
    <row r="571" ht="15.75" customHeight="1">
      <c r="A571" s="10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row>
    <row r="572" ht="15.75" customHeight="1">
      <c r="A572" s="10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row>
    <row r="573" ht="15.75" customHeight="1">
      <c r="A573" s="10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row>
    <row r="574" ht="15.75" customHeight="1">
      <c r="A574" s="10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row>
    <row r="575" ht="15.75" customHeight="1">
      <c r="A575" s="10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row>
    <row r="576" ht="15.75" customHeight="1">
      <c r="A576" s="10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row>
    <row r="577" ht="15.75" customHeight="1">
      <c r="A577" s="10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row>
    <row r="578" ht="15.75" customHeight="1">
      <c r="A578" s="10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row>
    <row r="579" ht="15.75" customHeight="1">
      <c r="A579" s="10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row>
    <row r="580" ht="15.75" customHeight="1">
      <c r="A580" s="10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row>
    <row r="581" ht="15.75" customHeight="1">
      <c r="A581" s="10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row>
    <row r="582" ht="15.75" customHeight="1">
      <c r="A582" s="10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row>
    <row r="583" ht="15.75" customHeight="1">
      <c r="A583" s="10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row>
    <row r="584" ht="15.75" customHeight="1">
      <c r="A584" s="10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row>
    <row r="585" ht="15.75" customHeight="1">
      <c r="A585" s="10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row>
    <row r="586" ht="15.75" customHeight="1">
      <c r="A586" s="10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row>
    <row r="587" ht="15.75" customHeight="1">
      <c r="A587" s="10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row>
    <row r="588" ht="15.75" customHeight="1">
      <c r="A588" s="10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row>
    <row r="589" ht="15.75" customHeight="1">
      <c r="A589" s="10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row>
    <row r="590" ht="15.75" customHeight="1">
      <c r="A590" s="10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row>
    <row r="591" ht="15.75" customHeight="1">
      <c r="A591" s="10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row>
    <row r="592" ht="15.75" customHeight="1">
      <c r="A592" s="10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row>
    <row r="593" ht="15.75" customHeight="1">
      <c r="A593" s="10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row>
    <row r="594" ht="15.75" customHeight="1">
      <c r="A594" s="10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row>
    <row r="595" ht="15.75" customHeight="1">
      <c r="A595" s="10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row>
    <row r="596" ht="15.75" customHeight="1">
      <c r="A596" s="10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row>
    <row r="597" ht="15.75" customHeight="1">
      <c r="A597" s="10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row>
    <row r="598" ht="15.75" customHeight="1">
      <c r="A598" s="10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row>
    <row r="599" ht="15.75" customHeight="1">
      <c r="A599" s="10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row>
    <row r="600" ht="15.75" customHeight="1">
      <c r="A600" s="10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row>
    <row r="601" ht="15.75" customHeight="1">
      <c r="A601" s="10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row>
    <row r="602" ht="15.75" customHeight="1">
      <c r="A602" s="10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row>
    <row r="603" ht="15.75" customHeight="1">
      <c r="A603" s="10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ht="15.75" customHeight="1">
      <c r="A604" s="10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row>
    <row r="605" ht="15.75" customHeight="1">
      <c r="A605" s="10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row>
    <row r="606" ht="15.75" customHeight="1">
      <c r="A606" s="10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row>
    <row r="607" ht="15.75" customHeight="1">
      <c r="A607" s="10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row>
    <row r="608" ht="15.75" customHeight="1">
      <c r="A608" s="10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row>
    <row r="609" ht="15.75" customHeight="1">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row>
    <row r="610" ht="15.75" customHeight="1">
      <c r="A610" s="10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row>
    <row r="611" ht="15.75" customHeight="1">
      <c r="A611" s="10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row>
    <row r="612" ht="15.75" customHeight="1">
      <c r="A612" s="10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row>
    <row r="613" ht="15.75" customHeight="1">
      <c r="A613" s="10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row>
    <row r="614" ht="15.75" customHeight="1">
      <c r="A614" s="10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row>
    <row r="615" ht="15.75" customHeight="1">
      <c r="A615" s="10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row>
    <row r="616" ht="15.75" customHeight="1">
      <c r="A616" s="10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row>
    <row r="617" ht="15.75" customHeight="1">
      <c r="A617" s="10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row>
    <row r="618" ht="15.75" customHeight="1">
      <c r="A618" s="10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ht="15.75" customHeight="1">
      <c r="A619" s="10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row>
    <row r="620" ht="15.75" customHeight="1">
      <c r="A620" s="10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row>
    <row r="621" ht="15.75" customHeight="1">
      <c r="A621" s="10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row>
    <row r="622" ht="15.75" customHeight="1">
      <c r="A622" s="10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row>
    <row r="623" ht="15.75" customHeight="1">
      <c r="A623" s="10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row>
    <row r="624" ht="15.75" customHeight="1">
      <c r="A624" s="10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row>
    <row r="625" ht="15.75" customHeight="1">
      <c r="A625" s="10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row>
    <row r="626" ht="15.75" customHeight="1">
      <c r="A626" s="10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row>
    <row r="627" ht="15.75" customHeight="1">
      <c r="A627" s="10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row>
    <row r="628" ht="15.75" customHeight="1">
      <c r="A628" s="10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row>
    <row r="629" ht="15.75" customHeight="1">
      <c r="A629" s="10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row>
    <row r="630" ht="15.75" customHeight="1">
      <c r="A630" s="10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row>
    <row r="631" ht="15.75" customHeight="1">
      <c r="A631" s="10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row>
    <row r="632" ht="15.75" customHeight="1">
      <c r="A632" s="10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row>
    <row r="633" ht="15.75" customHeight="1">
      <c r="A633" s="10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row>
    <row r="634" ht="15.75" customHeight="1">
      <c r="A634" s="10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row>
    <row r="635" ht="15.75" customHeight="1">
      <c r="A635" s="10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row>
    <row r="636" ht="15.75" customHeight="1">
      <c r="A636" s="10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row>
    <row r="637" ht="15.75" customHeight="1">
      <c r="A637" s="10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row>
    <row r="638" ht="15.75" customHeight="1">
      <c r="A638" s="10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row>
    <row r="639" ht="15.75" customHeight="1">
      <c r="A639" s="10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ht="15.75" customHeight="1">
      <c r="A640" s="10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row>
    <row r="641" ht="15.75" customHeight="1">
      <c r="A641" s="10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row>
    <row r="642" ht="15.75" customHeight="1">
      <c r="A642" s="10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row>
    <row r="643" ht="15.75" customHeight="1">
      <c r="A643" s="10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row>
    <row r="644" ht="15.75" customHeight="1">
      <c r="A644" s="10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row>
    <row r="645" ht="15.75" customHeight="1">
      <c r="A645" s="10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row>
    <row r="646" ht="15.75" customHeight="1">
      <c r="A646" s="10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row>
    <row r="647" ht="15.75" customHeight="1">
      <c r="A647" s="10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row>
    <row r="648" ht="15.75" customHeight="1">
      <c r="A648" s="10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row>
    <row r="649" ht="15.75" customHeight="1">
      <c r="A649" s="10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row>
    <row r="650" ht="15.75" customHeight="1">
      <c r="A650" s="10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row>
    <row r="651" ht="15.75" customHeight="1">
      <c r="A651" s="10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row>
    <row r="652" ht="15.75" customHeight="1">
      <c r="A652" s="10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row>
    <row r="653" ht="15.75" customHeight="1">
      <c r="A653" s="10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row>
    <row r="654" ht="15.75" customHeight="1">
      <c r="A654" s="10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ht="15.75" customHeight="1">
      <c r="A655" s="10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row>
    <row r="656" ht="15.75" customHeight="1">
      <c r="A656" s="10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row>
    <row r="657" ht="15.75" customHeight="1">
      <c r="A657" s="10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row>
    <row r="658" ht="15.75" customHeight="1">
      <c r="A658" s="10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row>
    <row r="659" ht="15.75" customHeight="1">
      <c r="A659" s="10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row>
    <row r="660" ht="15.75" customHeight="1">
      <c r="A660" s="10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row>
    <row r="661" ht="15.75" customHeight="1">
      <c r="A661" s="10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row>
    <row r="662" ht="15.75" customHeight="1">
      <c r="A662" s="10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row>
    <row r="663" ht="15.75" customHeight="1">
      <c r="A663" s="10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row>
    <row r="664" ht="15.75" customHeight="1">
      <c r="A664" s="10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row>
    <row r="665" ht="15.75" customHeight="1">
      <c r="A665" s="10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row>
    <row r="666" ht="15.75" customHeight="1">
      <c r="A666" s="10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row>
    <row r="667" ht="15.75" customHeight="1">
      <c r="A667" s="10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row>
    <row r="668" ht="15.75" customHeight="1">
      <c r="A668" s="10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row>
    <row r="669" ht="15.75" customHeight="1">
      <c r="A669" s="10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row>
    <row r="670" ht="15.75" customHeight="1">
      <c r="A670" s="10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row>
    <row r="671" ht="15.75" customHeight="1">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row>
    <row r="672" ht="15.75" customHeight="1">
      <c r="A672" s="10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row>
    <row r="673" ht="15.75" customHeight="1">
      <c r="A673" s="10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row>
    <row r="674" ht="15.75" customHeight="1">
      <c r="A674" s="10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row>
    <row r="675" ht="15.75" customHeight="1">
      <c r="A675" s="10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ht="15.75" customHeight="1">
      <c r="A676" s="104"/>
      <c r="B676" s="104"/>
      <c r="C676" s="104"/>
      <c r="D676" s="104"/>
      <c r="E676" s="104"/>
      <c r="F676" s="104"/>
      <c r="G676" s="104"/>
      <c r="H676" s="104"/>
      <c r="I676" s="104"/>
      <c r="J676" s="104"/>
      <c r="K676" s="104"/>
      <c r="L676" s="104"/>
      <c r="M676" s="104"/>
      <c r="N676" s="104"/>
      <c r="O676" s="104"/>
      <c r="P676" s="104"/>
      <c r="Q676" s="104"/>
      <c r="R676" s="104"/>
      <c r="S676" s="104"/>
      <c r="T676" s="104"/>
      <c r="U676" s="104"/>
      <c r="V676" s="104"/>
      <c r="W676" s="104"/>
      <c r="X676" s="104"/>
      <c r="Y676" s="104"/>
      <c r="Z676" s="104"/>
    </row>
    <row r="677" ht="15.75" customHeight="1">
      <c r="A677" s="104"/>
      <c r="B677" s="104"/>
      <c r="C677" s="104"/>
      <c r="D677" s="104"/>
      <c r="E677" s="104"/>
      <c r="F677" s="104"/>
      <c r="G677" s="104"/>
      <c r="H677" s="104"/>
      <c r="I677" s="104"/>
      <c r="J677" s="104"/>
      <c r="K677" s="104"/>
      <c r="L677" s="104"/>
      <c r="M677" s="104"/>
      <c r="N677" s="104"/>
      <c r="O677" s="104"/>
      <c r="P677" s="104"/>
      <c r="Q677" s="104"/>
      <c r="R677" s="104"/>
      <c r="S677" s="104"/>
      <c r="T677" s="104"/>
      <c r="U677" s="104"/>
      <c r="V677" s="104"/>
      <c r="W677" s="104"/>
      <c r="X677" s="104"/>
      <c r="Y677" s="104"/>
      <c r="Z677" s="104"/>
    </row>
    <row r="678" ht="15.75" customHeight="1">
      <c r="A678" s="104"/>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4"/>
      <c r="Z678" s="104"/>
    </row>
    <row r="679" ht="15.75" customHeight="1">
      <c r="A679" s="104"/>
      <c r="B679" s="104"/>
      <c r="C679" s="104"/>
      <c r="D679" s="104"/>
      <c r="E679" s="104"/>
      <c r="F679" s="104"/>
      <c r="G679" s="104"/>
      <c r="H679" s="104"/>
      <c r="I679" s="104"/>
      <c r="J679" s="104"/>
      <c r="K679" s="104"/>
      <c r="L679" s="104"/>
      <c r="M679" s="104"/>
      <c r="N679" s="104"/>
      <c r="O679" s="104"/>
      <c r="P679" s="104"/>
      <c r="Q679" s="104"/>
      <c r="R679" s="104"/>
      <c r="S679" s="104"/>
      <c r="T679" s="104"/>
      <c r="U679" s="104"/>
      <c r="V679" s="104"/>
      <c r="W679" s="104"/>
      <c r="X679" s="104"/>
      <c r="Y679" s="104"/>
      <c r="Z679" s="104"/>
    </row>
    <row r="680" ht="15.75" customHeight="1">
      <c r="A680" s="104"/>
      <c r="B680" s="104"/>
      <c r="C680" s="104"/>
      <c r="D680" s="104"/>
      <c r="E680" s="104"/>
      <c r="F680" s="104"/>
      <c r="G680" s="104"/>
      <c r="H680" s="104"/>
      <c r="I680" s="104"/>
      <c r="J680" s="104"/>
      <c r="K680" s="104"/>
      <c r="L680" s="104"/>
      <c r="M680" s="104"/>
      <c r="N680" s="104"/>
      <c r="O680" s="104"/>
      <c r="P680" s="104"/>
      <c r="Q680" s="104"/>
      <c r="R680" s="104"/>
      <c r="S680" s="104"/>
      <c r="T680" s="104"/>
      <c r="U680" s="104"/>
      <c r="V680" s="104"/>
      <c r="W680" s="104"/>
      <c r="X680" s="104"/>
      <c r="Y680" s="104"/>
      <c r="Z680" s="104"/>
    </row>
    <row r="681" ht="15.75" customHeight="1">
      <c r="A681" s="104"/>
      <c r="B681" s="104"/>
      <c r="C681" s="104"/>
      <c r="D681" s="104"/>
      <c r="E681" s="104"/>
      <c r="F681" s="104"/>
      <c r="G681" s="104"/>
      <c r="H681" s="104"/>
      <c r="I681" s="104"/>
      <c r="J681" s="104"/>
      <c r="K681" s="104"/>
      <c r="L681" s="104"/>
      <c r="M681" s="104"/>
      <c r="N681" s="104"/>
      <c r="O681" s="104"/>
      <c r="P681" s="104"/>
      <c r="Q681" s="104"/>
      <c r="R681" s="104"/>
      <c r="S681" s="104"/>
      <c r="T681" s="104"/>
      <c r="U681" s="104"/>
      <c r="V681" s="104"/>
      <c r="W681" s="104"/>
      <c r="X681" s="104"/>
      <c r="Y681" s="104"/>
      <c r="Z681" s="104"/>
    </row>
    <row r="682" ht="15.75" customHeight="1">
      <c r="A682" s="104"/>
      <c r="B682" s="104"/>
      <c r="C682" s="104"/>
      <c r="D682" s="104"/>
      <c r="E682" s="104"/>
      <c r="F682" s="104"/>
      <c r="G682" s="104"/>
      <c r="H682" s="104"/>
      <c r="I682" s="104"/>
      <c r="J682" s="104"/>
      <c r="K682" s="104"/>
      <c r="L682" s="104"/>
      <c r="M682" s="104"/>
      <c r="N682" s="104"/>
      <c r="O682" s="104"/>
      <c r="P682" s="104"/>
      <c r="Q682" s="104"/>
      <c r="R682" s="104"/>
      <c r="S682" s="104"/>
      <c r="T682" s="104"/>
      <c r="U682" s="104"/>
      <c r="V682" s="104"/>
      <c r="W682" s="104"/>
      <c r="X682" s="104"/>
      <c r="Y682" s="104"/>
      <c r="Z682" s="104"/>
    </row>
    <row r="683" ht="15.75" customHeight="1">
      <c r="A683" s="104"/>
      <c r="B683" s="104"/>
      <c r="C683" s="104"/>
      <c r="D683" s="104"/>
      <c r="E683" s="104"/>
      <c r="F683" s="104"/>
      <c r="G683" s="104"/>
      <c r="H683" s="104"/>
      <c r="I683" s="104"/>
      <c r="J683" s="104"/>
      <c r="K683" s="104"/>
      <c r="L683" s="104"/>
      <c r="M683" s="104"/>
      <c r="N683" s="104"/>
      <c r="O683" s="104"/>
      <c r="P683" s="104"/>
      <c r="Q683" s="104"/>
      <c r="R683" s="104"/>
      <c r="S683" s="104"/>
      <c r="T683" s="104"/>
      <c r="U683" s="104"/>
      <c r="V683" s="104"/>
      <c r="W683" s="104"/>
      <c r="X683" s="104"/>
      <c r="Y683" s="104"/>
      <c r="Z683" s="104"/>
    </row>
    <row r="684" ht="15.75" customHeight="1">
      <c r="A684" s="104"/>
      <c r="B684" s="104"/>
      <c r="C684" s="104"/>
      <c r="D684" s="104"/>
      <c r="E684" s="104"/>
      <c r="F684" s="104"/>
      <c r="G684" s="104"/>
      <c r="H684" s="104"/>
      <c r="I684" s="104"/>
      <c r="J684" s="104"/>
      <c r="K684" s="104"/>
      <c r="L684" s="104"/>
      <c r="M684" s="104"/>
      <c r="N684" s="104"/>
      <c r="O684" s="104"/>
      <c r="P684" s="104"/>
      <c r="Q684" s="104"/>
      <c r="R684" s="104"/>
      <c r="S684" s="104"/>
      <c r="T684" s="104"/>
      <c r="U684" s="104"/>
      <c r="V684" s="104"/>
      <c r="W684" s="104"/>
      <c r="X684" s="104"/>
      <c r="Y684" s="104"/>
      <c r="Z684" s="104"/>
    </row>
    <row r="685" ht="15.75" customHeight="1">
      <c r="A685" s="104"/>
      <c r="B685" s="104"/>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4"/>
      <c r="Z685" s="104"/>
    </row>
    <row r="686" ht="15.75" customHeight="1">
      <c r="A686" s="104"/>
      <c r="B686" s="104"/>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row>
    <row r="687" ht="15.75" customHeight="1">
      <c r="A687" s="104"/>
      <c r="B687" s="104"/>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4"/>
      <c r="Z687" s="104"/>
    </row>
    <row r="688" ht="15.75" customHeight="1">
      <c r="A688" s="104"/>
      <c r="B688" s="104"/>
      <c r="C688" s="104"/>
      <c r="D688" s="104"/>
      <c r="E688" s="104"/>
      <c r="F688" s="104"/>
      <c r="G688" s="104"/>
      <c r="H688" s="104"/>
      <c r="I688" s="104"/>
      <c r="J688" s="104"/>
      <c r="K688" s="104"/>
      <c r="L688" s="104"/>
      <c r="M688" s="104"/>
      <c r="N688" s="104"/>
      <c r="O688" s="104"/>
      <c r="P688" s="104"/>
      <c r="Q688" s="104"/>
      <c r="R688" s="104"/>
      <c r="S688" s="104"/>
      <c r="T688" s="104"/>
      <c r="U688" s="104"/>
      <c r="V688" s="104"/>
      <c r="W688" s="104"/>
      <c r="X688" s="104"/>
      <c r="Y688" s="104"/>
      <c r="Z688" s="104"/>
    </row>
    <row r="689" ht="15.75" customHeight="1">
      <c r="A689" s="104"/>
      <c r="B689" s="104"/>
      <c r="C689" s="104"/>
      <c r="D689" s="104"/>
      <c r="E689" s="104"/>
      <c r="F689" s="104"/>
      <c r="G689" s="104"/>
      <c r="H689" s="104"/>
      <c r="I689" s="104"/>
      <c r="J689" s="104"/>
      <c r="K689" s="104"/>
      <c r="L689" s="104"/>
      <c r="M689" s="104"/>
      <c r="N689" s="104"/>
      <c r="O689" s="104"/>
      <c r="P689" s="104"/>
      <c r="Q689" s="104"/>
      <c r="R689" s="104"/>
      <c r="S689" s="104"/>
      <c r="T689" s="104"/>
      <c r="U689" s="104"/>
      <c r="V689" s="104"/>
      <c r="W689" s="104"/>
      <c r="X689" s="104"/>
      <c r="Y689" s="104"/>
      <c r="Z689" s="104"/>
    </row>
    <row r="690" ht="15.75" customHeight="1">
      <c r="A690" s="104"/>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ht="15.75" customHeight="1">
      <c r="A691" s="104"/>
      <c r="B691" s="104"/>
      <c r="C691" s="104"/>
      <c r="D691" s="104"/>
      <c r="E691" s="104"/>
      <c r="F691" s="104"/>
      <c r="G691" s="104"/>
      <c r="H691" s="104"/>
      <c r="I691" s="104"/>
      <c r="J691" s="104"/>
      <c r="K691" s="104"/>
      <c r="L691" s="104"/>
      <c r="M691" s="104"/>
      <c r="N691" s="104"/>
      <c r="O691" s="104"/>
      <c r="P691" s="104"/>
      <c r="Q691" s="104"/>
      <c r="R691" s="104"/>
      <c r="S691" s="104"/>
      <c r="T691" s="104"/>
      <c r="U691" s="104"/>
      <c r="V691" s="104"/>
      <c r="W691" s="104"/>
      <c r="X691" s="104"/>
      <c r="Y691" s="104"/>
      <c r="Z691" s="104"/>
    </row>
    <row r="692" ht="15.75" customHeight="1">
      <c r="A692" s="104"/>
      <c r="B692" s="104"/>
      <c r="C692" s="104"/>
      <c r="D692" s="104"/>
      <c r="E692" s="104"/>
      <c r="F692" s="104"/>
      <c r="G692" s="104"/>
      <c r="H692" s="104"/>
      <c r="I692" s="104"/>
      <c r="J692" s="104"/>
      <c r="K692" s="104"/>
      <c r="L692" s="104"/>
      <c r="M692" s="104"/>
      <c r="N692" s="104"/>
      <c r="O692" s="104"/>
      <c r="P692" s="104"/>
      <c r="Q692" s="104"/>
      <c r="R692" s="104"/>
      <c r="S692" s="104"/>
      <c r="T692" s="104"/>
      <c r="U692" s="104"/>
      <c r="V692" s="104"/>
      <c r="W692" s="104"/>
      <c r="X692" s="104"/>
      <c r="Y692" s="104"/>
      <c r="Z692" s="104"/>
    </row>
    <row r="693" ht="15.75" customHeight="1">
      <c r="A693" s="104"/>
      <c r="B693" s="104"/>
      <c r="C693" s="104"/>
      <c r="D693" s="104"/>
      <c r="E693" s="104"/>
      <c r="F693" s="104"/>
      <c r="G693" s="104"/>
      <c r="H693" s="104"/>
      <c r="I693" s="104"/>
      <c r="J693" s="104"/>
      <c r="K693" s="104"/>
      <c r="L693" s="104"/>
      <c r="M693" s="104"/>
      <c r="N693" s="104"/>
      <c r="O693" s="104"/>
      <c r="P693" s="104"/>
      <c r="Q693" s="104"/>
      <c r="R693" s="104"/>
      <c r="S693" s="104"/>
      <c r="T693" s="104"/>
      <c r="U693" s="104"/>
      <c r="V693" s="104"/>
      <c r="W693" s="104"/>
      <c r="X693" s="104"/>
      <c r="Y693" s="104"/>
      <c r="Z693" s="104"/>
    </row>
    <row r="694" ht="15.75" customHeight="1">
      <c r="A694" s="104"/>
      <c r="B694" s="104"/>
      <c r="C694" s="104"/>
      <c r="D694" s="104"/>
      <c r="E694" s="104"/>
      <c r="F694" s="104"/>
      <c r="G694" s="104"/>
      <c r="H694" s="104"/>
      <c r="I694" s="104"/>
      <c r="J694" s="104"/>
      <c r="K694" s="104"/>
      <c r="L694" s="104"/>
      <c r="M694" s="104"/>
      <c r="N694" s="104"/>
      <c r="O694" s="104"/>
      <c r="P694" s="104"/>
      <c r="Q694" s="104"/>
      <c r="R694" s="104"/>
      <c r="S694" s="104"/>
      <c r="T694" s="104"/>
      <c r="U694" s="104"/>
      <c r="V694" s="104"/>
      <c r="W694" s="104"/>
      <c r="X694" s="104"/>
      <c r="Y694" s="104"/>
      <c r="Z694" s="104"/>
    </row>
    <row r="695" ht="15.75" customHeight="1">
      <c r="A695" s="104"/>
      <c r="B695" s="104"/>
      <c r="C695" s="104"/>
      <c r="D695" s="104"/>
      <c r="E695" s="104"/>
      <c r="F695" s="104"/>
      <c r="G695" s="104"/>
      <c r="H695" s="104"/>
      <c r="I695" s="104"/>
      <c r="J695" s="104"/>
      <c r="K695" s="104"/>
      <c r="L695" s="104"/>
      <c r="M695" s="104"/>
      <c r="N695" s="104"/>
      <c r="O695" s="104"/>
      <c r="P695" s="104"/>
      <c r="Q695" s="104"/>
      <c r="R695" s="104"/>
      <c r="S695" s="104"/>
      <c r="T695" s="104"/>
      <c r="U695" s="104"/>
      <c r="V695" s="104"/>
      <c r="W695" s="104"/>
      <c r="X695" s="104"/>
      <c r="Y695" s="104"/>
      <c r="Z695" s="104"/>
    </row>
    <row r="696" ht="15.75" customHeight="1">
      <c r="A696" s="104"/>
      <c r="B696" s="104"/>
      <c r="C696" s="104"/>
      <c r="D696" s="104"/>
      <c r="E696" s="104"/>
      <c r="F696" s="104"/>
      <c r="G696" s="104"/>
      <c r="H696" s="104"/>
      <c r="I696" s="104"/>
      <c r="J696" s="104"/>
      <c r="K696" s="104"/>
      <c r="L696" s="104"/>
      <c r="M696" s="104"/>
      <c r="N696" s="104"/>
      <c r="O696" s="104"/>
      <c r="P696" s="104"/>
      <c r="Q696" s="104"/>
      <c r="R696" s="104"/>
      <c r="S696" s="104"/>
      <c r="T696" s="104"/>
      <c r="U696" s="104"/>
      <c r="V696" s="104"/>
      <c r="W696" s="104"/>
      <c r="X696" s="104"/>
      <c r="Y696" s="104"/>
      <c r="Z696" s="104"/>
    </row>
    <row r="697" ht="15.75" customHeight="1">
      <c r="A697" s="104"/>
      <c r="B697" s="104"/>
      <c r="C697" s="104"/>
      <c r="D697" s="104"/>
      <c r="E697" s="104"/>
      <c r="F697" s="104"/>
      <c r="G697" s="104"/>
      <c r="H697" s="104"/>
      <c r="I697" s="104"/>
      <c r="J697" s="104"/>
      <c r="K697" s="104"/>
      <c r="L697" s="104"/>
      <c r="M697" s="104"/>
      <c r="N697" s="104"/>
      <c r="O697" s="104"/>
      <c r="P697" s="104"/>
      <c r="Q697" s="104"/>
      <c r="R697" s="104"/>
      <c r="S697" s="104"/>
      <c r="T697" s="104"/>
      <c r="U697" s="104"/>
      <c r="V697" s="104"/>
      <c r="W697" s="104"/>
      <c r="X697" s="104"/>
      <c r="Y697" s="104"/>
      <c r="Z697" s="104"/>
    </row>
    <row r="698" ht="15.75" customHeight="1">
      <c r="A698" s="104"/>
      <c r="B698" s="104"/>
      <c r="C698" s="104"/>
      <c r="D698" s="104"/>
      <c r="E698" s="104"/>
      <c r="F698" s="104"/>
      <c r="G698" s="104"/>
      <c r="H698" s="104"/>
      <c r="I698" s="104"/>
      <c r="J698" s="104"/>
      <c r="K698" s="104"/>
      <c r="L698" s="104"/>
      <c r="M698" s="104"/>
      <c r="N698" s="104"/>
      <c r="O698" s="104"/>
      <c r="P698" s="104"/>
      <c r="Q698" s="104"/>
      <c r="R698" s="104"/>
      <c r="S698" s="104"/>
      <c r="T698" s="104"/>
      <c r="U698" s="104"/>
      <c r="V698" s="104"/>
      <c r="W698" s="104"/>
      <c r="X698" s="104"/>
      <c r="Y698" s="104"/>
      <c r="Z698" s="104"/>
    </row>
    <row r="699" ht="15.75" customHeight="1">
      <c r="A699" s="104"/>
      <c r="B699" s="104"/>
      <c r="C699" s="104"/>
      <c r="D699" s="104"/>
      <c r="E699" s="104"/>
      <c r="F699" s="104"/>
      <c r="G699" s="104"/>
      <c r="H699" s="104"/>
      <c r="I699" s="104"/>
      <c r="J699" s="104"/>
      <c r="K699" s="104"/>
      <c r="L699" s="104"/>
      <c r="M699" s="104"/>
      <c r="N699" s="104"/>
      <c r="O699" s="104"/>
      <c r="P699" s="104"/>
      <c r="Q699" s="104"/>
      <c r="R699" s="104"/>
      <c r="S699" s="104"/>
      <c r="T699" s="104"/>
      <c r="U699" s="104"/>
      <c r="V699" s="104"/>
      <c r="W699" s="104"/>
      <c r="X699" s="104"/>
      <c r="Y699" s="104"/>
      <c r="Z699" s="104"/>
    </row>
    <row r="700" ht="15.75" customHeight="1">
      <c r="A700" s="104"/>
      <c r="B700" s="104"/>
      <c r="C700" s="104"/>
      <c r="D700" s="104"/>
      <c r="E700" s="104"/>
      <c r="F700" s="104"/>
      <c r="G700" s="104"/>
      <c r="H700" s="104"/>
      <c r="I700" s="104"/>
      <c r="J700" s="104"/>
      <c r="K700" s="104"/>
      <c r="L700" s="104"/>
      <c r="M700" s="104"/>
      <c r="N700" s="104"/>
      <c r="O700" s="104"/>
      <c r="P700" s="104"/>
      <c r="Q700" s="104"/>
      <c r="R700" s="104"/>
      <c r="S700" s="104"/>
      <c r="T700" s="104"/>
      <c r="U700" s="104"/>
      <c r="V700" s="104"/>
      <c r="W700" s="104"/>
      <c r="X700" s="104"/>
      <c r="Y700" s="104"/>
      <c r="Z700" s="104"/>
    </row>
    <row r="701" ht="15.75" customHeight="1">
      <c r="A701" s="104"/>
      <c r="B701" s="104"/>
      <c r="C701" s="104"/>
      <c r="D701" s="104"/>
      <c r="E701" s="104"/>
      <c r="F701" s="104"/>
      <c r="G701" s="104"/>
      <c r="H701" s="104"/>
      <c r="I701" s="104"/>
      <c r="J701" s="104"/>
      <c r="K701" s="104"/>
      <c r="L701" s="104"/>
      <c r="M701" s="104"/>
      <c r="N701" s="104"/>
      <c r="O701" s="104"/>
      <c r="P701" s="104"/>
      <c r="Q701" s="104"/>
      <c r="R701" s="104"/>
      <c r="S701" s="104"/>
      <c r="T701" s="104"/>
      <c r="U701" s="104"/>
      <c r="V701" s="104"/>
      <c r="W701" s="104"/>
      <c r="X701" s="104"/>
      <c r="Y701" s="104"/>
      <c r="Z701" s="104"/>
    </row>
    <row r="702" ht="15.75" customHeight="1">
      <c r="A702" s="104"/>
      <c r="B702" s="104"/>
      <c r="C702" s="104"/>
      <c r="D702" s="104"/>
      <c r="E702" s="104"/>
      <c r="F702" s="104"/>
      <c r="G702" s="104"/>
      <c r="H702" s="104"/>
      <c r="I702" s="104"/>
      <c r="J702" s="104"/>
      <c r="K702" s="104"/>
      <c r="L702" s="104"/>
      <c r="M702" s="104"/>
      <c r="N702" s="104"/>
      <c r="O702" s="104"/>
      <c r="P702" s="104"/>
      <c r="Q702" s="104"/>
      <c r="R702" s="104"/>
      <c r="S702" s="104"/>
      <c r="T702" s="104"/>
      <c r="U702" s="104"/>
      <c r="V702" s="104"/>
      <c r="W702" s="104"/>
      <c r="X702" s="104"/>
      <c r="Y702" s="104"/>
      <c r="Z702" s="104"/>
    </row>
    <row r="703" ht="15.75" customHeight="1">
      <c r="A703" s="104"/>
      <c r="B703" s="104"/>
      <c r="C703" s="104"/>
      <c r="D703" s="104"/>
      <c r="E703" s="104"/>
      <c r="F703" s="104"/>
      <c r="G703" s="104"/>
      <c r="H703" s="104"/>
      <c r="I703" s="104"/>
      <c r="J703" s="104"/>
      <c r="K703" s="104"/>
      <c r="L703" s="104"/>
      <c r="M703" s="104"/>
      <c r="N703" s="104"/>
      <c r="O703" s="104"/>
      <c r="P703" s="104"/>
      <c r="Q703" s="104"/>
      <c r="R703" s="104"/>
      <c r="S703" s="104"/>
      <c r="T703" s="104"/>
      <c r="U703" s="104"/>
      <c r="V703" s="104"/>
      <c r="W703" s="104"/>
      <c r="X703" s="104"/>
      <c r="Y703" s="104"/>
      <c r="Z703" s="104"/>
    </row>
    <row r="704" ht="15.75" customHeight="1">
      <c r="A704" s="104"/>
      <c r="B704" s="104"/>
      <c r="C704" s="104"/>
      <c r="D704" s="104"/>
      <c r="E704" s="104"/>
      <c r="F704" s="104"/>
      <c r="G704" s="104"/>
      <c r="H704" s="104"/>
      <c r="I704" s="104"/>
      <c r="J704" s="104"/>
      <c r="K704" s="104"/>
      <c r="L704" s="104"/>
      <c r="M704" s="104"/>
      <c r="N704" s="104"/>
      <c r="O704" s="104"/>
      <c r="P704" s="104"/>
      <c r="Q704" s="104"/>
      <c r="R704" s="104"/>
      <c r="S704" s="104"/>
      <c r="T704" s="104"/>
      <c r="U704" s="104"/>
      <c r="V704" s="104"/>
      <c r="W704" s="104"/>
      <c r="X704" s="104"/>
      <c r="Y704" s="104"/>
      <c r="Z704" s="104"/>
    </row>
    <row r="705" ht="15.75" customHeight="1">
      <c r="A705" s="104"/>
      <c r="B705" s="104"/>
      <c r="C705" s="104"/>
      <c r="D705" s="104"/>
      <c r="E705" s="104"/>
      <c r="F705" s="104"/>
      <c r="G705" s="104"/>
      <c r="H705" s="104"/>
      <c r="I705" s="104"/>
      <c r="J705" s="104"/>
      <c r="K705" s="104"/>
      <c r="L705" s="104"/>
      <c r="M705" s="104"/>
      <c r="N705" s="104"/>
      <c r="O705" s="104"/>
      <c r="P705" s="104"/>
      <c r="Q705" s="104"/>
      <c r="R705" s="104"/>
      <c r="S705" s="104"/>
      <c r="T705" s="104"/>
      <c r="U705" s="104"/>
      <c r="V705" s="104"/>
      <c r="W705" s="104"/>
      <c r="X705" s="104"/>
      <c r="Y705" s="104"/>
      <c r="Z705" s="104"/>
    </row>
    <row r="706" ht="15.75" customHeight="1">
      <c r="A706" s="104"/>
      <c r="B706" s="104"/>
      <c r="C706" s="104"/>
      <c r="D706" s="104"/>
      <c r="E706" s="104"/>
      <c r="F706" s="104"/>
      <c r="G706" s="104"/>
      <c r="H706" s="104"/>
      <c r="I706" s="104"/>
      <c r="J706" s="104"/>
      <c r="K706" s="104"/>
      <c r="L706" s="104"/>
      <c r="M706" s="104"/>
      <c r="N706" s="104"/>
      <c r="O706" s="104"/>
      <c r="P706" s="104"/>
      <c r="Q706" s="104"/>
      <c r="R706" s="104"/>
      <c r="S706" s="104"/>
      <c r="T706" s="104"/>
      <c r="U706" s="104"/>
      <c r="V706" s="104"/>
      <c r="W706" s="104"/>
      <c r="X706" s="104"/>
      <c r="Y706" s="104"/>
      <c r="Z706" s="104"/>
    </row>
    <row r="707" ht="15.75" customHeight="1">
      <c r="A707" s="104"/>
      <c r="B707" s="104"/>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4"/>
      <c r="Z707" s="104"/>
    </row>
    <row r="708" ht="15.75" customHeight="1">
      <c r="A708" s="104"/>
      <c r="B708" s="104"/>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4"/>
      <c r="Z708" s="104"/>
    </row>
    <row r="709" ht="15.75" customHeight="1">
      <c r="A709" s="104"/>
      <c r="B709" s="104"/>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4"/>
    </row>
    <row r="710" ht="15.75" customHeight="1">
      <c r="A710" s="104"/>
      <c r="B710" s="104"/>
      <c r="C710" s="104"/>
      <c r="D710" s="104"/>
      <c r="E710" s="104"/>
      <c r="F710" s="104"/>
      <c r="G710" s="104"/>
      <c r="H710" s="104"/>
      <c r="I710" s="104"/>
      <c r="J710" s="104"/>
      <c r="K710" s="104"/>
      <c r="L710" s="104"/>
      <c r="M710" s="104"/>
      <c r="N710" s="104"/>
      <c r="O710" s="104"/>
      <c r="P710" s="104"/>
      <c r="Q710" s="104"/>
      <c r="R710" s="104"/>
      <c r="S710" s="104"/>
      <c r="T710" s="104"/>
      <c r="U710" s="104"/>
      <c r="V710" s="104"/>
      <c r="W710" s="104"/>
      <c r="X710" s="104"/>
      <c r="Y710" s="104"/>
      <c r="Z710" s="104"/>
    </row>
    <row r="711" ht="15.75" customHeight="1">
      <c r="A711" s="104"/>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ht="15.75" customHeight="1">
      <c r="A712" s="104"/>
      <c r="B712" s="104"/>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4"/>
    </row>
    <row r="713" ht="15.75" customHeight="1">
      <c r="A713" s="104"/>
      <c r="B713" s="104"/>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4"/>
      <c r="Z713" s="104"/>
    </row>
    <row r="714" ht="15.75" customHeight="1">
      <c r="A714" s="104"/>
      <c r="B714" s="104"/>
      <c r="C714" s="104"/>
      <c r="D714" s="104"/>
      <c r="E714" s="104"/>
      <c r="F714" s="104"/>
      <c r="G714" s="104"/>
      <c r="H714" s="104"/>
      <c r="I714" s="104"/>
      <c r="J714" s="104"/>
      <c r="K714" s="104"/>
      <c r="L714" s="104"/>
      <c r="M714" s="104"/>
      <c r="N714" s="104"/>
      <c r="O714" s="104"/>
      <c r="P714" s="104"/>
      <c r="Q714" s="104"/>
      <c r="R714" s="104"/>
      <c r="S714" s="104"/>
      <c r="T714" s="104"/>
      <c r="U714" s="104"/>
      <c r="V714" s="104"/>
      <c r="W714" s="104"/>
      <c r="X714" s="104"/>
      <c r="Y714" s="104"/>
      <c r="Z714" s="104"/>
    </row>
    <row r="715" ht="15.75" customHeight="1">
      <c r="A715" s="104"/>
      <c r="B715" s="104"/>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row>
    <row r="716" ht="15.75" customHeight="1">
      <c r="A716" s="104"/>
      <c r="B716" s="104"/>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4"/>
      <c r="Z716" s="104"/>
    </row>
    <row r="717" ht="15.75" customHeight="1">
      <c r="A717" s="104"/>
      <c r="B717" s="104"/>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4"/>
      <c r="Z717" s="104"/>
    </row>
    <row r="718" ht="15.75" customHeight="1">
      <c r="A718" s="104"/>
      <c r="B718" s="104"/>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4"/>
      <c r="Z718" s="104"/>
    </row>
    <row r="719" ht="15.75" customHeight="1">
      <c r="A719" s="104"/>
      <c r="B719" s="104"/>
      <c r="C719" s="104"/>
      <c r="D719" s="104"/>
      <c r="E719" s="104"/>
      <c r="F719" s="104"/>
      <c r="G719" s="104"/>
      <c r="H719" s="104"/>
      <c r="I719" s="104"/>
      <c r="J719" s="104"/>
      <c r="K719" s="104"/>
      <c r="L719" s="104"/>
      <c r="M719" s="104"/>
      <c r="N719" s="104"/>
      <c r="O719" s="104"/>
      <c r="P719" s="104"/>
      <c r="Q719" s="104"/>
      <c r="R719" s="104"/>
      <c r="S719" s="104"/>
      <c r="T719" s="104"/>
      <c r="U719" s="104"/>
      <c r="V719" s="104"/>
      <c r="W719" s="104"/>
      <c r="X719" s="104"/>
      <c r="Y719" s="104"/>
      <c r="Z719" s="104"/>
    </row>
    <row r="720" ht="15.75" customHeight="1">
      <c r="A720" s="104"/>
      <c r="B720" s="104"/>
      <c r="C720" s="104"/>
      <c r="D720" s="104"/>
      <c r="E720" s="104"/>
      <c r="F720" s="104"/>
      <c r="G720" s="104"/>
      <c r="H720" s="104"/>
      <c r="I720" s="104"/>
      <c r="J720" s="104"/>
      <c r="K720" s="104"/>
      <c r="L720" s="104"/>
      <c r="M720" s="104"/>
      <c r="N720" s="104"/>
      <c r="O720" s="104"/>
      <c r="P720" s="104"/>
      <c r="Q720" s="104"/>
      <c r="R720" s="104"/>
      <c r="S720" s="104"/>
      <c r="T720" s="104"/>
      <c r="U720" s="104"/>
      <c r="V720" s="104"/>
      <c r="W720" s="104"/>
      <c r="X720" s="104"/>
      <c r="Y720" s="104"/>
      <c r="Z720" s="104"/>
    </row>
    <row r="721" ht="15.75" customHeight="1">
      <c r="A721" s="104"/>
      <c r="B721" s="104"/>
      <c r="C721" s="104"/>
      <c r="D721" s="104"/>
      <c r="E721" s="104"/>
      <c r="F721" s="104"/>
      <c r="G721" s="104"/>
      <c r="H721" s="104"/>
      <c r="I721" s="104"/>
      <c r="J721" s="104"/>
      <c r="K721" s="104"/>
      <c r="L721" s="104"/>
      <c r="M721" s="104"/>
      <c r="N721" s="104"/>
      <c r="O721" s="104"/>
      <c r="P721" s="104"/>
      <c r="Q721" s="104"/>
      <c r="R721" s="104"/>
      <c r="S721" s="104"/>
      <c r="T721" s="104"/>
      <c r="U721" s="104"/>
      <c r="V721" s="104"/>
      <c r="W721" s="104"/>
      <c r="X721" s="104"/>
      <c r="Y721" s="104"/>
      <c r="Z721" s="104"/>
    </row>
    <row r="722" ht="15.75" customHeight="1">
      <c r="A722" s="104"/>
      <c r="B722" s="104"/>
      <c r="C722" s="104"/>
      <c r="D722" s="104"/>
      <c r="E722" s="104"/>
      <c r="F722" s="104"/>
      <c r="G722" s="104"/>
      <c r="H722" s="104"/>
      <c r="I722" s="104"/>
      <c r="J722" s="104"/>
      <c r="K722" s="104"/>
      <c r="L722" s="104"/>
      <c r="M722" s="104"/>
      <c r="N722" s="104"/>
      <c r="O722" s="104"/>
      <c r="P722" s="104"/>
      <c r="Q722" s="104"/>
      <c r="R722" s="104"/>
      <c r="S722" s="104"/>
      <c r="T722" s="104"/>
      <c r="U722" s="104"/>
      <c r="V722" s="104"/>
      <c r="W722" s="104"/>
      <c r="X722" s="104"/>
      <c r="Y722" s="104"/>
      <c r="Z722" s="104"/>
    </row>
    <row r="723" ht="15.75" customHeight="1">
      <c r="A723" s="104"/>
      <c r="B723" s="104"/>
      <c r="C723" s="104"/>
      <c r="D723" s="104"/>
      <c r="E723" s="104"/>
      <c r="F723" s="104"/>
      <c r="G723" s="104"/>
      <c r="H723" s="104"/>
      <c r="I723" s="104"/>
      <c r="J723" s="104"/>
      <c r="K723" s="104"/>
      <c r="L723" s="104"/>
      <c r="M723" s="104"/>
      <c r="N723" s="104"/>
      <c r="O723" s="104"/>
      <c r="P723" s="104"/>
      <c r="Q723" s="104"/>
      <c r="R723" s="104"/>
      <c r="S723" s="104"/>
      <c r="T723" s="104"/>
      <c r="U723" s="104"/>
      <c r="V723" s="104"/>
      <c r="W723" s="104"/>
      <c r="X723" s="104"/>
      <c r="Y723" s="104"/>
      <c r="Z723" s="104"/>
    </row>
    <row r="724" ht="15.75" customHeight="1">
      <c r="A724" s="104"/>
      <c r="B724" s="104"/>
      <c r="C724" s="104"/>
      <c r="D724" s="104"/>
      <c r="E724" s="104"/>
      <c r="F724" s="104"/>
      <c r="G724" s="104"/>
      <c r="H724" s="104"/>
      <c r="I724" s="104"/>
      <c r="J724" s="104"/>
      <c r="K724" s="104"/>
      <c r="L724" s="104"/>
      <c r="M724" s="104"/>
      <c r="N724" s="104"/>
      <c r="O724" s="104"/>
      <c r="P724" s="104"/>
      <c r="Q724" s="104"/>
      <c r="R724" s="104"/>
      <c r="S724" s="104"/>
      <c r="T724" s="104"/>
      <c r="U724" s="104"/>
      <c r="V724" s="104"/>
      <c r="W724" s="104"/>
      <c r="X724" s="104"/>
      <c r="Y724" s="104"/>
      <c r="Z724" s="104"/>
    </row>
    <row r="725" ht="15.75" customHeight="1">
      <c r="A725" s="104"/>
      <c r="B725" s="104"/>
      <c r="C725" s="104"/>
      <c r="D725" s="104"/>
      <c r="E725" s="104"/>
      <c r="F725" s="104"/>
      <c r="G725" s="104"/>
      <c r="H725" s="104"/>
      <c r="I725" s="104"/>
      <c r="J725" s="104"/>
      <c r="K725" s="104"/>
      <c r="L725" s="104"/>
      <c r="M725" s="104"/>
      <c r="N725" s="104"/>
      <c r="O725" s="104"/>
      <c r="P725" s="104"/>
      <c r="Q725" s="104"/>
      <c r="R725" s="104"/>
      <c r="S725" s="104"/>
      <c r="T725" s="104"/>
      <c r="U725" s="104"/>
      <c r="V725" s="104"/>
      <c r="W725" s="104"/>
      <c r="X725" s="104"/>
      <c r="Y725" s="104"/>
      <c r="Z725" s="104"/>
    </row>
    <row r="726" ht="15.75" customHeight="1">
      <c r="A726" s="104"/>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ht="15.75" customHeight="1">
      <c r="A727" s="104"/>
      <c r="B727" s="104"/>
      <c r="C727" s="104"/>
      <c r="D727" s="104"/>
      <c r="E727" s="104"/>
      <c r="F727" s="104"/>
      <c r="G727" s="104"/>
      <c r="H727" s="104"/>
      <c r="I727" s="104"/>
      <c r="J727" s="104"/>
      <c r="K727" s="104"/>
      <c r="L727" s="104"/>
      <c r="M727" s="104"/>
      <c r="N727" s="104"/>
      <c r="O727" s="104"/>
      <c r="P727" s="104"/>
      <c r="Q727" s="104"/>
      <c r="R727" s="104"/>
      <c r="S727" s="104"/>
      <c r="T727" s="104"/>
      <c r="U727" s="104"/>
      <c r="V727" s="104"/>
      <c r="W727" s="104"/>
      <c r="X727" s="104"/>
      <c r="Y727" s="104"/>
      <c r="Z727" s="104"/>
    </row>
    <row r="728" ht="15.75" customHeight="1">
      <c r="A728" s="104"/>
      <c r="B728" s="104"/>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4"/>
      <c r="Z728" s="104"/>
    </row>
    <row r="729" ht="15.75" customHeight="1">
      <c r="A729" s="104"/>
      <c r="B729" s="104"/>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4"/>
      <c r="Z729" s="104"/>
    </row>
    <row r="730" ht="15.75" customHeight="1">
      <c r="A730" s="104"/>
      <c r="B730" s="104"/>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4"/>
      <c r="Z730" s="104"/>
    </row>
    <row r="731" ht="15.75" customHeight="1">
      <c r="A731" s="104"/>
      <c r="B731" s="104"/>
      <c r="C731" s="104"/>
      <c r="D731" s="104"/>
      <c r="E731" s="104"/>
      <c r="F731" s="104"/>
      <c r="G731" s="104"/>
      <c r="H731" s="104"/>
      <c r="I731" s="104"/>
      <c r="J731" s="104"/>
      <c r="K731" s="104"/>
      <c r="L731" s="104"/>
      <c r="M731" s="104"/>
      <c r="N731" s="104"/>
      <c r="O731" s="104"/>
      <c r="P731" s="104"/>
      <c r="Q731" s="104"/>
      <c r="R731" s="104"/>
      <c r="S731" s="104"/>
      <c r="T731" s="104"/>
      <c r="U731" s="104"/>
      <c r="V731" s="104"/>
      <c r="W731" s="104"/>
      <c r="X731" s="104"/>
      <c r="Y731" s="104"/>
      <c r="Z731" s="104"/>
    </row>
    <row r="732" ht="15.75" customHeight="1">
      <c r="A732" s="104"/>
      <c r="B732" s="104"/>
      <c r="C732" s="104"/>
      <c r="D732" s="104"/>
      <c r="E732" s="104"/>
      <c r="F732" s="104"/>
      <c r="G732" s="104"/>
      <c r="H732" s="104"/>
      <c r="I732" s="104"/>
      <c r="J732" s="104"/>
      <c r="K732" s="104"/>
      <c r="L732" s="104"/>
      <c r="M732" s="104"/>
      <c r="N732" s="104"/>
      <c r="O732" s="104"/>
      <c r="P732" s="104"/>
      <c r="Q732" s="104"/>
      <c r="R732" s="104"/>
      <c r="S732" s="104"/>
      <c r="T732" s="104"/>
      <c r="U732" s="104"/>
      <c r="V732" s="104"/>
      <c r="W732" s="104"/>
      <c r="X732" s="104"/>
      <c r="Y732" s="104"/>
      <c r="Z732" s="104"/>
    </row>
    <row r="733" ht="15.75" customHeight="1">
      <c r="A733" s="104"/>
      <c r="B733" s="104"/>
      <c r="C733" s="104"/>
      <c r="D733" s="104"/>
      <c r="E733" s="104"/>
      <c r="F733" s="104"/>
      <c r="G733" s="104"/>
      <c r="H733" s="104"/>
      <c r="I733" s="104"/>
      <c r="J733" s="104"/>
      <c r="K733" s="104"/>
      <c r="L733" s="104"/>
      <c r="M733" s="104"/>
      <c r="N733" s="104"/>
      <c r="O733" s="104"/>
      <c r="P733" s="104"/>
      <c r="Q733" s="104"/>
      <c r="R733" s="104"/>
      <c r="S733" s="104"/>
      <c r="T733" s="104"/>
      <c r="U733" s="104"/>
      <c r="V733" s="104"/>
      <c r="W733" s="104"/>
      <c r="X733" s="104"/>
      <c r="Y733" s="104"/>
      <c r="Z733" s="104"/>
    </row>
    <row r="734" ht="15.75" customHeight="1">
      <c r="A734" s="104"/>
      <c r="B734" s="104"/>
      <c r="C734" s="104"/>
      <c r="D734" s="104"/>
      <c r="E734" s="104"/>
      <c r="F734" s="104"/>
      <c r="G734" s="104"/>
      <c r="H734" s="104"/>
      <c r="I734" s="104"/>
      <c r="J734" s="104"/>
      <c r="K734" s="104"/>
      <c r="L734" s="104"/>
      <c r="M734" s="104"/>
      <c r="N734" s="104"/>
      <c r="O734" s="104"/>
      <c r="P734" s="104"/>
      <c r="Q734" s="104"/>
      <c r="R734" s="104"/>
      <c r="S734" s="104"/>
      <c r="T734" s="104"/>
      <c r="U734" s="104"/>
      <c r="V734" s="104"/>
      <c r="W734" s="104"/>
      <c r="X734" s="104"/>
      <c r="Y734" s="104"/>
      <c r="Z734" s="104"/>
    </row>
    <row r="735" ht="15.75" customHeight="1">
      <c r="A735" s="104"/>
      <c r="B735" s="104"/>
      <c r="C735" s="104"/>
      <c r="D735" s="104"/>
      <c r="E735" s="104"/>
      <c r="F735" s="104"/>
      <c r="G735" s="104"/>
      <c r="H735" s="104"/>
      <c r="I735" s="104"/>
      <c r="J735" s="104"/>
      <c r="K735" s="104"/>
      <c r="L735" s="104"/>
      <c r="M735" s="104"/>
      <c r="N735" s="104"/>
      <c r="O735" s="104"/>
      <c r="P735" s="104"/>
      <c r="Q735" s="104"/>
      <c r="R735" s="104"/>
      <c r="S735" s="104"/>
      <c r="T735" s="104"/>
      <c r="U735" s="104"/>
      <c r="V735" s="104"/>
      <c r="W735" s="104"/>
      <c r="X735" s="104"/>
      <c r="Y735" s="104"/>
      <c r="Z735" s="104"/>
    </row>
    <row r="736" ht="15.75" customHeight="1">
      <c r="A736" s="104"/>
      <c r="B736" s="104"/>
      <c r="C736" s="104"/>
      <c r="D736" s="104"/>
      <c r="E736" s="104"/>
      <c r="F736" s="104"/>
      <c r="G736" s="104"/>
      <c r="H736" s="104"/>
      <c r="I736" s="104"/>
      <c r="J736" s="104"/>
      <c r="K736" s="104"/>
      <c r="L736" s="104"/>
      <c r="M736" s="104"/>
      <c r="N736" s="104"/>
      <c r="O736" s="104"/>
      <c r="P736" s="104"/>
      <c r="Q736" s="104"/>
      <c r="R736" s="104"/>
      <c r="S736" s="104"/>
      <c r="T736" s="104"/>
      <c r="U736" s="104"/>
      <c r="V736" s="104"/>
      <c r="W736" s="104"/>
      <c r="X736" s="104"/>
      <c r="Y736" s="104"/>
      <c r="Z736" s="104"/>
    </row>
    <row r="737" ht="15.75" customHeight="1">
      <c r="A737" s="104"/>
      <c r="B737" s="104"/>
      <c r="C737" s="104"/>
      <c r="D737" s="104"/>
      <c r="E737" s="104"/>
      <c r="F737" s="104"/>
      <c r="G737" s="104"/>
      <c r="H737" s="104"/>
      <c r="I737" s="104"/>
      <c r="J737" s="104"/>
      <c r="K737" s="104"/>
      <c r="L737" s="104"/>
      <c r="M737" s="104"/>
      <c r="N737" s="104"/>
      <c r="O737" s="104"/>
      <c r="P737" s="104"/>
      <c r="Q737" s="104"/>
      <c r="R737" s="104"/>
      <c r="S737" s="104"/>
      <c r="T737" s="104"/>
      <c r="U737" s="104"/>
      <c r="V737" s="104"/>
      <c r="W737" s="104"/>
      <c r="X737" s="104"/>
      <c r="Y737" s="104"/>
      <c r="Z737" s="104"/>
    </row>
    <row r="738" ht="15.75" customHeight="1">
      <c r="A738" s="104"/>
      <c r="B738" s="104"/>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c r="Z738" s="104"/>
    </row>
    <row r="739" ht="15.75" customHeight="1">
      <c r="A739" s="104"/>
      <c r="B739" s="104"/>
      <c r="C739" s="104"/>
      <c r="D739" s="104"/>
      <c r="E739" s="104"/>
      <c r="F739" s="104"/>
      <c r="G739" s="104"/>
      <c r="H739" s="104"/>
      <c r="I739" s="104"/>
      <c r="J739" s="104"/>
      <c r="K739" s="104"/>
      <c r="L739" s="104"/>
      <c r="M739" s="104"/>
      <c r="N739" s="104"/>
      <c r="O739" s="104"/>
      <c r="P739" s="104"/>
      <c r="Q739" s="104"/>
      <c r="R739" s="104"/>
      <c r="S739" s="104"/>
      <c r="T739" s="104"/>
      <c r="U739" s="104"/>
      <c r="V739" s="104"/>
      <c r="W739" s="104"/>
      <c r="X739" s="104"/>
      <c r="Y739" s="104"/>
      <c r="Z739" s="104"/>
    </row>
    <row r="740" ht="15.75" customHeight="1">
      <c r="A740" s="104"/>
      <c r="B740" s="104"/>
      <c r="C740" s="104"/>
      <c r="D740" s="104"/>
      <c r="E740" s="104"/>
      <c r="F740" s="104"/>
      <c r="G740" s="104"/>
      <c r="H740" s="104"/>
      <c r="I740" s="104"/>
      <c r="J740" s="104"/>
      <c r="K740" s="104"/>
      <c r="L740" s="104"/>
      <c r="M740" s="104"/>
      <c r="N740" s="104"/>
      <c r="O740" s="104"/>
      <c r="P740" s="104"/>
      <c r="Q740" s="104"/>
      <c r="R740" s="104"/>
      <c r="S740" s="104"/>
      <c r="T740" s="104"/>
      <c r="U740" s="104"/>
      <c r="V740" s="104"/>
      <c r="W740" s="104"/>
      <c r="X740" s="104"/>
      <c r="Y740" s="104"/>
      <c r="Z740" s="104"/>
    </row>
    <row r="741" ht="15.75" customHeight="1">
      <c r="A741" s="104"/>
      <c r="B741" s="104"/>
      <c r="C741" s="104"/>
      <c r="D741" s="104"/>
      <c r="E741" s="104"/>
      <c r="F741" s="104"/>
      <c r="G741" s="104"/>
      <c r="H741" s="104"/>
      <c r="I741" s="104"/>
      <c r="J741" s="104"/>
      <c r="K741" s="104"/>
      <c r="L741" s="104"/>
      <c r="M741" s="104"/>
      <c r="N741" s="104"/>
      <c r="O741" s="104"/>
      <c r="P741" s="104"/>
      <c r="Q741" s="104"/>
      <c r="R741" s="104"/>
      <c r="S741" s="104"/>
      <c r="T741" s="104"/>
      <c r="U741" s="104"/>
      <c r="V741" s="104"/>
      <c r="W741" s="104"/>
      <c r="X741" s="104"/>
      <c r="Y741" s="104"/>
      <c r="Z741" s="104"/>
    </row>
    <row r="742" ht="15.75" customHeight="1">
      <c r="A742" s="104"/>
      <c r="B742" s="104"/>
      <c r="C742" s="104"/>
      <c r="D742" s="104"/>
      <c r="E742" s="104"/>
      <c r="F742" s="104"/>
      <c r="G742" s="104"/>
      <c r="H742" s="104"/>
      <c r="I742" s="104"/>
      <c r="J742" s="104"/>
      <c r="K742" s="104"/>
      <c r="L742" s="104"/>
      <c r="M742" s="104"/>
      <c r="N742" s="104"/>
      <c r="O742" s="104"/>
      <c r="P742" s="104"/>
      <c r="Q742" s="104"/>
      <c r="R742" s="104"/>
      <c r="S742" s="104"/>
      <c r="T742" s="104"/>
      <c r="U742" s="104"/>
      <c r="V742" s="104"/>
      <c r="W742" s="104"/>
      <c r="X742" s="104"/>
      <c r="Y742" s="104"/>
      <c r="Z742" s="104"/>
    </row>
    <row r="743" ht="15.75" customHeight="1">
      <c r="A743" s="104"/>
      <c r="B743" s="104"/>
      <c r="C743" s="104"/>
      <c r="D743" s="104"/>
      <c r="E743" s="104"/>
      <c r="F743" s="104"/>
      <c r="G743" s="104"/>
      <c r="H743" s="104"/>
      <c r="I743" s="104"/>
      <c r="J743" s="104"/>
      <c r="K743" s="104"/>
      <c r="L743" s="104"/>
      <c r="M743" s="104"/>
      <c r="N743" s="104"/>
      <c r="O743" s="104"/>
      <c r="P743" s="104"/>
      <c r="Q743" s="104"/>
      <c r="R743" s="104"/>
      <c r="S743" s="104"/>
      <c r="T743" s="104"/>
      <c r="U743" s="104"/>
      <c r="V743" s="104"/>
      <c r="W743" s="104"/>
      <c r="X743" s="104"/>
      <c r="Y743" s="104"/>
      <c r="Z743" s="104"/>
    </row>
    <row r="744" ht="15.75" customHeight="1">
      <c r="A744" s="104"/>
      <c r="B744" s="104"/>
      <c r="C744" s="104"/>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4"/>
    </row>
    <row r="745" ht="15.75" customHeight="1">
      <c r="A745" s="104"/>
      <c r="B745" s="104"/>
      <c r="C745" s="104"/>
      <c r="D745" s="104"/>
      <c r="E745" s="104"/>
      <c r="F745" s="104"/>
      <c r="G745" s="104"/>
      <c r="H745" s="104"/>
      <c r="I745" s="104"/>
      <c r="J745" s="104"/>
      <c r="K745" s="104"/>
      <c r="L745" s="104"/>
      <c r="M745" s="104"/>
      <c r="N745" s="104"/>
      <c r="O745" s="104"/>
      <c r="P745" s="104"/>
      <c r="Q745" s="104"/>
      <c r="R745" s="104"/>
      <c r="S745" s="104"/>
      <c r="T745" s="104"/>
      <c r="U745" s="104"/>
      <c r="V745" s="104"/>
      <c r="W745" s="104"/>
      <c r="X745" s="104"/>
      <c r="Y745" s="104"/>
      <c r="Z745" s="104"/>
    </row>
    <row r="746" ht="15.75" customHeight="1">
      <c r="A746" s="104"/>
      <c r="B746" s="104"/>
      <c r="C746" s="104"/>
      <c r="D746" s="104"/>
      <c r="E746" s="104"/>
      <c r="F746" s="104"/>
      <c r="G746" s="104"/>
      <c r="H746" s="104"/>
      <c r="I746" s="104"/>
      <c r="J746" s="104"/>
      <c r="K746" s="104"/>
      <c r="L746" s="104"/>
      <c r="M746" s="104"/>
      <c r="N746" s="104"/>
      <c r="O746" s="104"/>
      <c r="P746" s="104"/>
      <c r="Q746" s="104"/>
      <c r="R746" s="104"/>
      <c r="S746" s="104"/>
      <c r="T746" s="104"/>
      <c r="U746" s="104"/>
      <c r="V746" s="104"/>
      <c r="W746" s="104"/>
      <c r="X746" s="104"/>
      <c r="Y746" s="104"/>
      <c r="Z746" s="104"/>
    </row>
    <row r="747" ht="15.75" customHeight="1">
      <c r="A747" s="104"/>
      <c r="B747" s="104"/>
      <c r="C747" s="104"/>
      <c r="D747" s="104"/>
      <c r="E747" s="104"/>
      <c r="F747" s="104"/>
      <c r="G747" s="104"/>
      <c r="H747" s="104"/>
      <c r="I747" s="104"/>
      <c r="J747" s="104"/>
      <c r="K747" s="104"/>
      <c r="L747" s="104"/>
      <c r="M747" s="104"/>
      <c r="N747" s="104"/>
      <c r="O747" s="104"/>
      <c r="P747" s="104"/>
      <c r="Q747" s="104"/>
      <c r="R747" s="104"/>
      <c r="S747" s="104"/>
      <c r="T747" s="104"/>
      <c r="U747" s="104"/>
      <c r="V747" s="104"/>
      <c r="W747" s="104"/>
      <c r="X747" s="104"/>
      <c r="Y747" s="104"/>
      <c r="Z747" s="104"/>
    </row>
    <row r="748" ht="15.75" customHeight="1">
      <c r="A748" s="104"/>
      <c r="B748" s="104"/>
      <c r="C748" s="104"/>
      <c r="D748" s="104"/>
      <c r="E748" s="104"/>
      <c r="F748" s="104"/>
      <c r="G748" s="104"/>
      <c r="H748" s="104"/>
      <c r="I748" s="104"/>
      <c r="J748" s="104"/>
      <c r="K748" s="104"/>
      <c r="L748" s="104"/>
      <c r="M748" s="104"/>
      <c r="N748" s="104"/>
      <c r="O748" s="104"/>
      <c r="P748" s="104"/>
      <c r="Q748" s="104"/>
      <c r="R748" s="104"/>
      <c r="S748" s="104"/>
      <c r="T748" s="104"/>
      <c r="U748" s="104"/>
      <c r="V748" s="104"/>
      <c r="W748" s="104"/>
      <c r="X748" s="104"/>
      <c r="Y748" s="104"/>
      <c r="Z748" s="104"/>
    </row>
    <row r="749" ht="15.75" customHeight="1">
      <c r="A749" s="104"/>
      <c r="B749" s="104"/>
      <c r="C749" s="104"/>
      <c r="D749" s="104"/>
      <c r="E749" s="104"/>
      <c r="F749" s="104"/>
      <c r="G749" s="104"/>
      <c r="H749" s="104"/>
      <c r="I749" s="104"/>
      <c r="J749" s="104"/>
      <c r="K749" s="104"/>
      <c r="L749" s="104"/>
      <c r="M749" s="104"/>
      <c r="N749" s="104"/>
      <c r="O749" s="104"/>
      <c r="P749" s="104"/>
      <c r="Q749" s="104"/>
      <c r="R749" s="104"/>
      <c r="S749" s="104"/>
      <c r="T749" s="104"/>
      <c r="U749" s="104"/>
      <c r="V749" s="104"/>
      <c r="W749" s="104"/>
      <c r="X749" s="104"/>
      <c r="Y749" s="104"/>
      <c r="Z749" s="104"/>
    </row>
    <row r="750" ht="15.75" customHeight="1">
      <c r="A750" s="104"/>
      <c r="B750" s="104"/>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4"/>
      <c r="Z750" s="104"/>
    </row>
    <row r="751" ht="15.75" customHeight="1">
      <c r="A751" s="104"/>
      <c r="B751" s="104"/>
      <c r="C751" s="104"/>
      <c r="D751" s="104"/>
      <c r="E751" s="104"/>
      <c r="F751" s="104"/>
      <c r="G751" s="104"/>
      <c r="H751" s="104"/>
      <c r="I751" s="104"/>
      <c r="J751" s="104"/>
      <c r="K751" s="104"/>
      <c r="L751" s="104"/>
      <c r="M751" s="104"/>
      <c r="N751" s="104"/>
      <c r="O751" s="104"/>
      <c r="P751" s="104"/>
      <c r="Q751" s="104"/>
      <c r="R751" s="104"/>
      <c r="S751" s="104"/>
      <c r="T751" s="104"/>
      <c r="U751" s="104"/>
      <c r="V751" s="104"/>
      <c r="W751" s="104"/>
      <c r="X751" s="104"/>
      <c r="Y751" s="104"/>
      <c r="Z751" s="104"/>
    </row>
    <row r="752" ht="15.75" customHeight="1">
      <c r="A752" s="104"/>
      <c r="B752" s="104"/>
      <c r="C752" s="104"/>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104"/>
      <c r="Z752" s="104"/>
    </row>
    <row r="753" ht="15.75" customHeight="1">
      <c r="A753" s="104"/>
      <c r="B753" s="104"/>
      <c r="C753" s="104"/>
      <c r="D753" s="104"/>
      <c r="E753" s="104"/>
      <c r="F753" s="104"/>
      <c r="G753" s="104"/>
      <c r="H753" s="104"/>
      <c r="I753" s="104"/>
      <c r="J753" s="104"/>
      <c r="K753" s="104"/>
      <c r="L753" s="104"/>
      <c r="M753" s="104"/>
      <c r="N753" s="104"/>
      <c r="O753" s="104"/>
      <c r="P753" s="104"/>
      <c r="Q753" s="104"/>
      <c r="R753" s="104"/>
      <c r="S753" s="104"/>
      <c r="T753" s="104"/>
      <c r="U753" s="104"/>
      <c r="V753" s="104"/>
      <c r="W753" s="104"/>
      <c r="X753" s="104"/>
      <c r="Y753" s="104"/>
      <c r="Z753" s="104"/>
    </row>
    <row r="754" ht="15.75" customHeight="1">
      <c r="A754" s="104"/>
      <c r="B754" s="104"/>
      <c r="C754" s="104"/>
      <c r="D754" s="104"/>
      <c r="E754" s="104"/>
      <c r="F754" s="104"/>
      <c r="G754" s="104"/>
      <c r="H754" s="104"/>
      <c r="I754" s="104"/>
      <c r="J754" s="104"/>
      <c r="K754" s="104"/>
      <c r="L754" s="104"/>
      <c r="M754" s="104"/>
      <c r="N754" s="104"/>
      <c r="O754" s="104"/>
      <c r="P754" s="104"/>
      <c r="Q754" s="104"/>
      <c r="R754" s="104"/>
      <c r="S754" s="104"/>
      <c r="T754" s="104"/>
      <c r="U754" s="104"/>
      <c r="V754" s="104"/>
      <c r="W754" s="104"/>
      <c r="X754" s="104"/>
      <c r="Y754" s="104"/>
      <c r="Z754" s="104"/>
    </row>
    <row r="755" ht="15.75" customHeight="1">
      <c r="A755" s="104"/>
      <c r="B755" s="104"/>
      <c r="C755" s="104"/>
      <c r="D755" s="104"/>
      <c r="E755" s="104"/>
      <c r="F755" s="104"/>
      <c r="G755" s="104"/>
      <c r="H755" s="104"/>
      <c r="I755" s="104"/>
      <c r="J755" s="104"/>
      <c r="K755" s="104"/>
      <c r="L755" s="104"/>
      <c r="M755" s="104"/>
      <c r="N755" s="104"/>
      <c r="O755" s="104"/>
      <c r="P755" s="104"/>
      <c r="Q755" s="104"/>
      <c r="R755" s="104"/>
      <c r="S755" s="104"/>
      <c r="T755" s="104"/>
      <c r="U755" s="104"/>
      <c r="V755" s="104"/>
      <c r="W755" s="104"/>
      <c r="X755" s="104"/>
      <c r="Y755" s="104"/>
      <c r="Z755" s="104"/>
    </row>
    <row r="756" ht="15.75" customHeight="1">
      <c r="A756" s="104"/>
      <c r="B756" s="104"/>
      <c r="C756" s="104"/>
      <c r="D756" s="104"/>
      <c r="E756" s="104"/>
      <c r="F756" s="104"/>
      <c r="G756" s="104"/>
      <c r="H756" s="104"/>
      <c r="I756" s="104"/>
      <c r="J756" s="104"/>
      <c r="K756" s="104"/>
      <c r="L756" s="104"/>
      <c r="M756" s="104"/>
      <c r="N756" s="104"/>
      <c r="O756" s="104"/>
      <c r="P756" s="104"/>
      <c r="Q756" s="104"/>
      <c r="R756" s="104"/>
      <c r="S756" s="104"/>
      <c r="T756" s="104"/>
      <c r="U756" s="104"/>
      <c r="V756" s="104"/>
      <c r="W756" s="104"/>
      <c r="X756" s="104"/>
      <c r="Y756" s="104"/>
      <c r="Z756" s="104"/>
    </row>
    <row r="757" ht="15.75" customHeight="1">
      <c r="A757" s="104"/>
      <c r="B757" s="104"/>
      <c r="C757" s="104"/>
      <c r="D757" s="104"/>
      <c r="E757" s="104"/>
      <c r="F757" s="104"/>
      <c r="G757" s="104"/>
      <c r="H757" s="104"/>
      <c r="I757" s="104"/>
      <c r="J757" s="104"/>
      <c r="K757" s="104"/>
      <c r="L757" s="104"/>
      <c r="M757" s="104"/>
      <c r="N757" s="104"/>
      <c r="O757" s="104"/>
      <c r="P757" s="104"/>
      <c r="Q757" s="104"/>
      <c r="R757" s="104"/>
      <c r="S757" s="104"/>
      <c r="T757" s="104"/>
      <c r="U757" s="104"/>
      <c r="V757" s="104"/>
      <c r="W757" s="104"/>
      <c r="X757" s="104"/>
      <c r="Y757" s="104"/>
      <c r="Z757" s="104"/>
    </row>
    <row r="758" ht="15.75" customHeight="1">
      <c r="A758" s="104"/>
      <c r="B758" s="104"/>
      <c r="C758" s="104"/>
      <c r="D758" s="104"/>
      <c r="E758" s="104"/>
      <c r="F758" s="104"/>
      <c r="G758" s="104"/>
      <c r="H758" s="104"/>
      <c r="I758" s="104"/>
      <c r="J758" s="104"/>
      <c r="K758" s="104"/>
      <c r="L758" s="104"/>
      <c r="M758" s="104"/>
      <c r="N758" s="104"/>
      <c r="O758" s="104"/>
      <c r="P758" s="104"/>
      <c r="Q758" s="104"/>
      <c r="R758" s="104"/>
      <c r="S758" s="104"/>
      <c r="T758" s="104"/>
      <c r="U758" s="104"/>
      <c r="V758" s="104"/>
      <c r="W758" s="104"/>
      <c r="X758" s="104"/>
      <c r="Y758" s="104"/>
      <c r="Z758" s="104"/>
    </row>
    <row r="759" ht="15.75" customHeight="1">
      <c r="A759" s="104"/>
      <c r="B759" s="104"/>
      <c r="C759" s="104"/>
      <c r="D759" s="104"/>
      <c r="E759" s="104"/>
      <c r="F759" s="104"/>
      <c r="G759" s="104"/>
      <c r="H759" s="104"/>
      <c r="I759" s="104"/>
      <c r="J759" s="104"/>
      <c r="K759" s="104"/>
      <c r="L759" s="104"/>
      <c r="M759" s="104"/>
      <c r="N759" s="104"/>
      <c r="O759" s="104"/>
      <c r="P759" s="104"/>
      <c r="Q759" s="104"/>
      <c r="R759" s="104"/>
      <c r="S759" s="104"/>
      <c r="T759" s="104"/>
      <c r="U759" s="104"/>
      <c r="V759" s="104"/>
      <c r="W759" s="104"/>
      <c r="X759" s="104"/>
      <c r="Y759" s="104"/>
      <c r="Z759" s="104"/>
    </row>
    <row r="760" ht="15.75" customHeight="1">
      <c r="A760" s="104"/>
      <c r="B760" s="104"/>
      <c r="C760" s="104"/>
      <c r="D760" s="104"/>
      <c r="E760" s="104"/>
      <c r="F760" s="104"/>
      <c r="G760" s="104"/>
      <c r="H760" s="104"/>
      <c r="I760" s="104"/>
      <c r="J760" s="104"/>
      <c r="K760" s="104"/>
      <c r="L760" s="104"/>
      <c r="M760" s="104"/>
      <c r="N760" s="104"/>
      <c r="O760" s="104"/>
      <c r="P760" s="104"/>
      <c r="Q760" s="104"/>
      <c r="R760" s="104"/>
      <c r="S760" s="104"/>
      <c r="T760" s="104"/>
      <c r="U760" s="104"/>
      <c r="V760" s="104"/>
      <c r="W760" s="104"/>
      <c r="X760" s="104"/>
      <c r="Y760" s="104"/>
      <c r="Z760" s="104"/>
    </row>
    <row r="761" ht="15.75" customHeight="1">
      <c r="A761" s="104"/>
      <c r="B761" s="104"/>
      <c r="C761" s="104"/>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4"/>
      <c r="Z761" s="104"/>
    </row>
    <row r="762" ht="15.75" customHeight="1">
      <c r="A762" s="104"/>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ht="15.75" customHeight="1">
      <c r="A763" s="104"/>
      <c r="B763" s="104"/>
      <c r="C763" s="104"/>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4"/>
    </row>
    <row r="764" ht="15.75" customHeight="1">
      <c r="A764" s="104"/>
      <c r="B764" s="104"/>
      <c r="C764" s="104"/>
      <c r="D764" s="104"/>
      <c r="E764" s="104"/>
      <c r="F764" s="104"/>
      <c r="G764" s="104"/>
      <c r="H764" s="104"/>
      <c r="I764" s="104"/>
      <c r="J764" s="104"/>
      <c r="K764" s="104"/>
      <c r="L764" s="104"/>
      <c r="M764" s="104"/>
      <c r="N764" s="104"/>
      <c r="O764" s="104"/>
      <c r="P764" s="104"/>
      <c r="Q764" s="104"/>
      <c r="R764" s="104"/>
      <c r="S764" s="104"/>
      <c r="T764" s="104"/>
      <c r="U764" s="104"/>
      <c r="V764" s="104"/>
      <c r="W764" s="104"/>
      <c r="X764" s="104"/>
      <c r="Y764" s="104"/>
      <c r="Z764" s="104"/>
    </row>
    <row r="765" ht="15.75" customHeight="1">
      <c r="A765" s="104"/>
      <c r="B765" s="104"/>
      <c r="C765" s="104"/>
      <c r="D765" s="104"/>
      <c r="E765" s="104"/>
      <c r="F765" s="104"/>
      <c r="G765" s="104"/>
      <c r="H765" s="104"/>
      <c r="I765" s="104"/>
      <c r="J765" s="104"/>
      <c r="K765" s="104"/>
      <c r="L765" s="104"/>
      <c r="M765" s="104"/>
      <c r="N765" s="104"/>
      <c r="O765" s="104"/>
      <c r="P765" s="104"/>
      <c r="Q765" s="104"/>
      <c r="R765" s="104"/>
      <c r="S765" s="104"/>
      <c r="T765" s="104"/>
      <c r="U765" s="104"/>
      <c r="V765" s="104"/>
      <c r="W765" s="104"/>
      <c r="X765" s="104"/>
      <c r="Y765" s="104"/>
      <c r="Z765" s="104"/>
    </row>
    <row r="766" ht="15.75" customHeight="1">
      <c r="A766" s="104"/>
      <c r="B766" s="104"/>
      <c r="C766" s="104"/>
      <c r="D766" s="104"/>
      <c r="E766" s="104"/>
      <c r="F766" s="104"/>
      <c r="G766" s="104"/>
      <c r="H766" s="104"/>
      <c r="I766" s="104"/>
      <c r="J766" s="104"/>
      <c r="K766" s="104"/>
      <c r="L766" s="104"/>
      <c r="M766" s="104"/>
      <c r="N766" s="104"/>
      <c r="O766" s="104"/>
      <c r="P766" s="104"/>
      <c r="Q766" s="104"/>
      <c r="R766" s="104"/>
      <c r="S766" s="104"/>
      <c r="T766" s="104"/>
      <c r="U766" s="104"/>
      <c r="V766" s="104"/>
      <c r="W766" s="104"/>
      <c r="X766" s="104"/>
      <c r="Y766" s="104"/>
      <c r="Z766" s="104"/>
    </row>
    <row r="767" ht="15.75" customHeight="1">
      <c r="A767" s="104"/>
      <c r="B767" s="104"/>
      <c r="C767" s="104"/>
      <c r="D767" s="104"/>
      <c r="E767" s="104"/>
      <c r="F767" s="104"/>
      <c r="G767" s="104"/>
      <c r="H767" s="104"/>
      <c r="I767" s="104"/>
      <c r="J767" s="104"/>
      <c r="K767" s="104"/>
      <c r="L767" s="104"/>
      <c r="M767" s="104"/>
      <c r="N767" s="104"/>
      <c r="O767" s="104"/>
      <c r="P767" s="104"/>
      <c r="Q767" s="104"/>
      <c r="R767" s="104"/>
      <c r="S767" s="104"/>
      <c r="T767" s="104"/>
      <c r="U767" s="104"/>
      <c r="V767" s="104"/>
      <c r="W767" s="104"/>
      <c r="X767" s="104"/>
      <c r="Y767" s="104"/>
      <c r="Z767" s="104"/>
    </row>
    <row r="768" ht="15.75" customHeight="1">
      <c r="A768" s="104"/>
      <c r="B768" s="104"/>
      <c r="C768" s="104"/>
      <c r="D768" s="104"/>
      <c r="E768" s="104"/>
      <c r="F768" s="104"/>
      <c r="G768" s="104"/>
      <c r="H768" s="104"/>
      <c r="I768" s="104"/>
      <c r="J768" s="104"/>
      <c r="K768" s="104"/>
      <c r="L768" s="104"/>
      <c r="M768" s="104"/>
      <c r="N768" s="104"/>
      <c r="O768" s="104"/>
      <c r="P768" s="104"/>
      <c r="Q768" s="104"/>
      <c r="R768" s="104"/>
      <c r="S768" s="104"/>
      <c r="T768" s="104"/>
      <c r="U768" s="104"/>
      <c r="V768" s="104"/>
      <c r="W768" s="104"/>
      <c r="X768" s="104"/>
      <c r="Y768" s="104"/>
      <c r="Z768" s="104"/>
    </row>
    <row r="769" ht="15.75" customHeight="1">
      <c r="A769" s="104"/>
      <c r="B769" s="104"/>
      <c r="C769" s="104"/>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4"/>
      <c r="Z769" s="104"/>
    </row>
    <row r="770" ht="15.75" customHeight="1">
      <c r="A770" s="104"/>
      <c r="B770" s="104"/>
      <c r="C770" s="104"/>
      <c r="D770" s="104"/>
      <c r="E770" s="104"/>
      <c r="F770" s="104"/>
      <c r="G770" s="104"/>
      <c r="H770" s="104"/>
      <c r="I770" s="104"/>
      <c r="J770" s="104"/>
      <c r="K770" s="104"/>
      <c r="L770" s="104"/>
      <c r="M770" s="104"/>
      <c r="N770" s="104"/>
      <c r="O770" s="104"/>
      <c r="P770" s="104"/>
      <c r="Q770" s="104"/>
      <c r="R770" s="104"/>
      <c r="S770" s="104"/>
      <c r="T770" s="104"/>
      <c r="U770" s="104"/>
      <c r="V770" s="104"/>
      <c r="W770" s="104"/>
      <c r="X770" s="104"/>
      <c r="Y770" s="104"/>
      <c r="Z770" s="104"/>
    </row>
    <row r="771" ht="15.75" customHeight="1">
      <c r="A771" s="104"/>
      <c r="B771" s="104"/>
      <c r="C771" s="104"/>
      <c r="D771" s="104"/>
      <c r="E771" s="104"/>
      <c r="F771" s="104"/>
      <c r="G771" s="104"/>
      <c r="H771" s="104"/>
      <c r="I771" s="104"/>
      <c r="J771" s="104"/>
      <c r="K771" s="104"/>
      <c r="L771" s="104"/>
      <c r="M771" s="104"/>
      <c r="N771" s="104"/>
      <c r="O771" s="104"/>
      <c r="P771" s="104"/>
      <c r="Q771" s="104"/>
      <c r="R771" s="104"/>
      <c r="S771" s="104"/>
      <c r="T771" s="104"/>
      <c r="U771" s="104"/>
      <c r="V771" s="104"/>
      <c r="W771" s="104"/>
      <c r="X771" s="104"/>
      <c r="Y771" s="104"/>
      <c r="Z771" s="104"/>
    </row>
    <row r="772" ht="15.75" customHeight="1">
      <c r="A772" s="104"/>
      <c r="B772" s="104"/>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4"/>
      <c r="Z772" s="104"/>
    </row>
    <row r="773" ht="15.75" customHeight="1">
      <c r="A773" s="104"/>
      <c r="B773" s="104"/>
      <c r="C773" s="104"/>
      <c r="D773" s="104"/>
      <c r="E773" s="104"/>
      <c r="F773" s="104"/>
      <c r="G773" s="104"/>
      <c r="H773" s="104"/>
      <c r="I773" s="104"/>
      <c r="J773" s="104"/>
      <c r="K773" s="104"/>
      <c r="L773" s="104"/>
      <c r="M773" s="104"/>
      <c r="N773" s="104"/>
      <c r="O773" s="104"/>
      <c r="P773" s="104"/>
      <c r="Q773" s="104"/>
      <c r="R773" s="104"/>
      <c r="S773" s="104"/>
      <c r="T773" s="104"/>
      <c r="U773" s="104"/>
      <c r="V773" s="104"/>
      <c r="W773" s="104"/>
      <c r="X773" s="104"/>
      <c r="Y773" s="104"/>
      <c r="Z773" s="104"/>
    </row>
    <row r="774" ht="15.75" customHeight="1">
      <c r="A774" s="104"/>
      <c r="B774" s="104"/>
      <c r="C774" s="104"/>
      <c r="D774" s="104"/>
      <c r="E774" s="104"/>
      <c r="F774" s="104"/>
      <c r="G774" s="104"/>
      <c r="H774" s="104"/>
      <c r="I774" s="104"/>
      <c r="J774" s="104"/>
      <c r="K774" s="104"/>
      <c r="L774" s="104"/>
      <c r="M774" s="104"/>
      <c r="N774" s="104"/>
      <c r="O774" s="104"/>
      <c r="P774" s="104"/>
      <c r="Q774" s="104"/>
      <c r="R774" s="104"/>
      <c r="S774" s="104"/>
      <c r="T774" s="104"/>
      <c r="U774" s="104"/>
      <c r="V774" s="104"/>
      <c r="W774" s="104"/>
      <c r="X774" s="104"/>
      <c r="Y774" s="104"/>
      <c r="Z774" s="104"/>
    </row>
    <row r="775" ht="15.75" customHeight="1">
      <c r="A775" s="104"/>
      <c r="B775" s="104"/>
      <c r="C775" s="104"/>
      <c r="D775" s="104"/>
      <c r="E775" s="104"/>
      <c r="F775" s="104"/>
      <c r="G775" s="104"/>
      <c r="H775" s="104"/>
      <c r="I775" s="104"/>
      <c r="J775" s="104"/>
      <c r="K775" s="104"/>
      <c r="L775" s="104"/>
      <c r="M775" s="104"/>
      <c r="N775" s="104"/>
      <c r="O775" s="104"/>
      <c r="P775" s="104"/>
      <c r="Q775" s="104"/>
      <c r="R775" s="104"/>
      <c r="S775" s="104"/>
      <c r="T775" s="104"/>
      <c r="U775" s="104"/>
      <c r="V775" s="104"/>
      <c r="W775" s="104"/>
      <c r="X775" s="104"/>
      <c r="Y775" s="104"/>
      <c r="Z775" s="104"/>
    </row>
    <row r="776" ht="15.75" customHeight="1">
      <c r="A776" s="104"/>
      <c r="B776" s="104"/>
      <c r="C776" s="104"/>
      <c r="D776" s="104"/>
      <c r="E776" s="104"/>
      <c r="F776" s="104"/>
      <c r="G776" s="104"/>
      <c r="H776" s="104"/>
      <c r="I776" s="104"/>
      <c r="J776" s="104"/>
      <c r="K776" s="104"/>
      <c r="L776" s="104"/>
      <c r="M776" s="104"/>
      <c r="N776" s="104"/>
      <c r="O776" s="104"/>
      <c r="P776" s="104"/>
      <c r="Q776" s="104"/>
      <c r="R776" s="104"/>
      <c r="S776" s="104"/>
      <c r="T776" s="104"/>
      <c r="U776" s="104"/>
      <c r="V776" s="104"/>
      <c r="W776" s="104"/>
      <c r="X776" s="104"/>
      <c r="Y776" s="104"/>
      <c r="Z776" s="104"/>
    </row>
    <row r="777" ht="15.75" customHeight="1">
      <c r="A777" s="104"/>
      <c r="B777" s="104"/>
      <c r="C777" s="104"/>
      <c r="D777" s="104"/>
      <c r="E777" s="104"/>
      <c r="F777" s="104"/>
      <c r="G777" s="104"/>
      <c r="H777" s="104"/>
      <c r="I777" s="104"/>
      <c r="J777" s="104"/>
      <c r="K777" s="104"/>
      <c r="L777" s="104"/>
      <c r="M777" s="104"/>
      <c r="N777" s="104"/>
      <c r="O777" s="104"/>
      <c r="P777" s="104"/>
      <c r="Q777" s="104"/>
      <c r="R777" s="104"/>
      <c r="S777" s="104"/>
      <c r="T777" s="104"/>
      <c r="U777" s="104"/>
      <c r="V777" s="104"/>
      <c r="W777" s="104"/>
      <c r="X777" s="104"/>
      <c r="Y777" s="104"/>
      <c r="Z777" s="104"/>
    </row>
    <row r="778" ht="15.75" customHeight="1">
      <c r="A778" s="104"/>
      <c r="B778" s="104"/>
      <c r="C778" s="104"/>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4"/>
    </row>
    <row r="779" ht="15.75" customHeight="1">
      <c r="A779" s="104"/>
      <c r="B779" s="104"/>
      <c r="C779" s="104"/>
      <c r="D779" s="104"/>
      <c r="E779" s="104"/>
      <c r="F779" s="104"/>
      <c r="G779" s="104"/>
      <c r="H779" s="104"/>
      <c r="I779" s="104"/>
      <c r="J779" s="104"/>
      <c r="K779" s="104"/>
      <c r="L779" s="104"/>
      <c r="M779" s="104"/>
      <c r="N779" s="104"/>
      <c r="O779" s="104"/>
      <c r="P779" s="104"/>
      <c r="Q779" s="104"/>
      <c r="R779" s="104"/>
      <c r="S779" s="104"/>
      <c r="T779" s="104"/>
      <c r="U779" s="104"/>
      <c r="V779" s="104"/>
      <c r="W779" s="104"/>
      <c r="X779" s="104"/>
      <c r="Y779" s="104"/>
      <c r="Z779" s="104"/>
    </row>
    <row r="780" ht="15.75" customHeight="1">
      <c r="A780" s="104"/>
      <c r="B780" s="104"/>
      <c r="C780" s="104"/>
      <c r="D780" s="104"/>
      <c r="E780" s="104"/>
      <c r="F780" s="104"/>
      <c r="G780" s="104"/>
      <c r="H780" s="104"/>
      <c r="I780" s="104"/>
      <c r="J780" s="104"/>
      <c r="K780" s="104"/>
      <c r="L780" s="104"/>
      <c r="M780" s="104"/>
      <c r="N780" s="104"/>
      <c r="O780" s="104"/>
      <c r="P780" s="104"/>
      <c r="Q780" s="104"/>
      <c r="R780" s="104"/>
      <c r="S780" s="104"/>
      <c r="T780" s="104"/>
      <c r="U780" s="104"/>
      <c r="V780" s="104"/>
      <c r="W780" s="104"/>
      <c r="X780" s="104"/>
      <c r="Y780" s="104"/>
      <c r="Z780" s="104"/>
    </row>
    <row r="781" ht="15.75" customHeight="1">
      <c r="A781" s="104"/>
      <c r="B781" s="104"/>
      <c r="C781" s="104"/>
      <c r="D781" s="104"/>
      <c r="E781" s="104"/>
      <c r="F781" s="104"/>
      <c r="G781" s="104"/>
      <c r="H781" s="104"/>
      <c r="I781" s="104"/>
      <c r="J781" s="104"/>
      <c r="K781" s="104"/>
      <c r="L781" s="104"/>
      <c r="M781" s="104"/>
      <c r="N781" s="104"/>
      <c r="O781" s="104"/>
      <c r="P781" s="104"/>
      <c r="Q781" s="104"/>
      <c r="R781" s="104"/>
      <c r="S781" s="104"/>
      <c r="T781" s="104"/>
      <c r="U781" s="104"/>
      <c r="V781" s="104"/>
      <c r="W781" s="104"/>
      <c r="X781" s="104"/>
      <c r="Y781" s="104"/>
      <c r="Z781" s="104"/>
    </row>
    <row r="782" ht="15.75" customHeight="1">
      <c r="A782" s="104"/>
      <c r="B782" s="104"/>
      <c r="C782" s="104"/>
      <c r="D782" s="104"/>
      <c r="E782" s="104"/>
      <c r="F782" s="104"/>
      <c r="G782" s="104"/>
      <c r="H782" s="104"/>
      <c r="I782" s="104"/>
      <c r="J782" s="104"/>
      <c r="K782" s="104"/>
      <c r="L782" s="104"/>
      <c r="M782" s="104"/>
      <c r="N782" s="104"/>
      <c r="O782" s="104"/>
      <c r="P782" s="104"/>
      <c r="Q782" s="104"/>
      <c r="R782" s="104"/>
      <c r="S782" s="104"/>
      <c r="T782" s="104"/>
      <c r="U782" s="104"/>
      <c r="V782" s="104"/>
      <c r="W782" s="104"/>
      <c r="X782" s="104"/>
      <c r="Y782" s="104"/>
      <c r="Z782" s="104"/>
    </row>
    <row r="783" ht="15.75" customHeight="1">
      <c r="A783" s="104"/>
      <c r="B783" s="104"/>
      <c r="C783" s="104"/>
      <c r="D783" s="104"/>
      <c r="E783" s="104"/>
      <c r="F783" s="104"/>
      <c r="G783" s="104"/>
      <c r="H783" s="104"/>
      <c r="I783" s="104"/>
      <c r="J783" s="104"/>
      <c r="K783" s="104"/>
      <c r="L783" s="104"/>
      <c r="M783" s="104"/>
      <c r="N783" s="104"/>
      <c r="O783" s="104"/>
      <c r="P783" s="104"/>
      <c r="Q783" s="104"/>
      <c r="R783" s="104"/>
      <c r="S783" s="104"/>
      <c r="T783" s="104"/>
      <c r="U783" s="104"/>
      <c r="V783" s="104"/>
      <c r="W783" s="104"/>
      <c r="X783" s="104"/>
      <c r="Y783" s="104"/>
      <c r="Z783" s="104"/>
    </row>
    <row r="784" ht="15.75" customHeight="1">
      <c r="A784" s="104"/>
      <c r="B784" s="104"/>
      <c r="C784" s="104"/>
      <c r="D784" s="104"/>
      <c r="E784" s="104"/>
      <c r="F784" s="104"/>
      <c r="G784" s="104"/>
      <c r="H784" s="104"/>
      <c r="I784" s="104"/>
      <c r="J784" s="104"/>
      <c r="K784" s="104"/>
      <c r="L784" s="104"/>
      <c r="M784" s="104"/>
      <c r="N784" s="104"/>
      <c r="O784" s="104"/>
      <c r="P784" s="104"/>
      <c r="Q784" s="104"/>
      <c r="R784" s="104"/>
      <c r="S784" s="104"/>
      <c r="T784" s="104"/>
      <c r="U784" s="104"/>
      <c r="V784" s="104"/>
      <c r="W784" s="104"/>
      <c r="X784" s="104"/>
      <c r="Y784" s="104"/>
      <c r="Z784" s="104"/>
    </row>
    <row r="785" ht="15.75" customHeight="1">
      <c r="A785" s="104"/>
      <c r="B785" s="104"/>
      <c r="C785" s="104"/>
      <c r="D785" s="104"/>
      <c r="E785" s="104"/>
      <c r="F785" s="104"/>
      <c r="G785" s="104"/>
      <c r="H785" s="104"/>
      <c r="I785" s="104"/>
      <c r="J785" s="104"/>
      <c r="K785" s="104"/>
      <c r="L785" s="104"/>
      <c r="M785" s="104"/>
      <c r="N785" s="104"/>
      <c r="O785" s="104"/>
      <c r="P785" s="104"/>
      <c r="Q785" s="104"/>
      <c r="R785" s="104"/>
      <c r="S785" s="104"/>
      <c r="T785" s="104"/>
      <c r="U785" s="104"/>
      <c r="V785" s="104"/>
      <c r="W785" s="104"/>
      <c r="X785" s="104"/>
      <c r="Y785" s="104"/>
      <c r="Z785" s="104"/>
    </row>
    <row r="786" ht="15.75" customHeight="1">
      <c r="A786" s="104"/>
      <c r="B786" s="104"/>
      <c r="C786" s="104"/>
      <c r="D786" s="104"/>
      <c r="E786" s="104"/>
      <c r="F786" s="104"/>
      <c r="G786" s="104"/>
      <c r="H786" s="104"/>
      <c r="I786" s="104"/>
      <c r="J786" s="104"/>
      <c r="K786" s="104"/>
      <c r="L786" s="104"/>
      <c r="M786" s="104"/>
      <c r="N786" s="104"/>
      <c r="O786" s="104"/>
      <c r="P786" s="104"/>
      <c r="Q786" s="104"/>
      <c r="R786" s="104"/>
      <c r="S786" s="104"/>
      <c r="T786" s="104"/>
      <c r="U786" s="104"/>
      <c r="V786" s="104"/>
      <c r="W786" s="104"/>
      <c r="X786" s="104"/>
      <c r="Y786" s="104"/>
      <c r="Z786" s="104"/>
    </row>
    <row r="787" ht="15.75" customHeight="1">
      <c r="A787" s="104"/>
      <c r="B787" s="104"/>
      <c r="C787" s="104"/>
      <c r="D787" s="104"/>
      <c r="E787" s="104"/>
      <c r="F787" s="104"/>
      <c r="G787" s="104"/>
      <c r="H787" s="104"/>
      <c r="I787" s="104"/>
      <c r="J787" s="104"/>
      <c r="K787" s="104"/>
      <c r="L787" s="104"/>
      <c r="M787" s="104"/>
      <c r="N787" s="104"/>
      <c r="O787" s="104"/>
      <c r="P787" s="104"/>
      <c r="Q787" s="104"/>
      <c r="R787" s="104"/>
      <c r="S787" s="104"/>
      <c r="T787" s="104"/>
      <c r="U787" s="104"/>
      <c r="V787" s="104"/>
      <c r="W787" s="104"/>
      <c r="X787" s="104"/>
      <c r="Y787" s="104"/>
      <c r="Z787" s="104"/>
    </row>
    <row r="788" ht="15.75" customHeight="1">
      <c r="A788" s="104"/>
      <c r="B788" s="104"/>
      <c r="C788" s="104"/>
      <c r="D788" s="104"/>
      <c r="E788" s="104"/>
      <c r="F788" s="104"/>
      <c r="G788" s="104"/>
      <c r="H788" s="104"/>
      <c r="I788" s="104"/>
      <c r="J788" s="104"/>
      <c r="K788" s="104"/>
      <c r="L788" s="104"/>
      <c r="M788" s="104"/>
      <c r="N788" s="104"/>
      <c r="O788" s="104"/>
      <c r="P788" s="104"/>
      <c r="Q788" s="104"/>
      <c r="R788" s="104"/>
      <c r="S788" s="104"/>
      <c r="T788" s="104"/>
      <c r="U788" s="104"/>
      <c r="V788" s="104"/>
      <c r="W788" s="104"/>
      <c r="X788" s="104"/>
      <c r="Y788" s="104"/>
      <c r="Z788" s="104"/>
    </row>
    <row r="789" ht="15.75" customHeight="1">
      <c r="A789" s="104"/>
      <c r="B789" s="104"/>
      <c r="C789" s="104"/>
      <c r="D789" s="104"/>
      <c r="E789" s="104"/>
      <c r="F789" s="104"/>
      <c r="G789" s="104"/>
      <c r="H789" s="104"/>
      <c r="I789" s="104"/>
      <c r="J789" s="104"/>
      <c r="K789" s="104"/>
      <c r="L789" s="104"/>
      <c r="M789" s="104"/>
      <c r="N789" s="104"/>
      <c r="O789" s="104"/>
      <c r="P789" s="104"/>
      <c r="Q789" s="104"/>
      <c r="R789" s="104"/>
      <c r="S789" s="104"/>
      <c r="T789" s="104"/>
      <c r="U789" s="104"/>
      <c r="V789" s="104"/>
      <c r="W789" s="104"/>
      <c r="X789" s="104"/>
      <c r="Y789" s="104"/>
      <c r="Z789" s="104"/>
    </row>
    <row r="790" ht="15.75" customHeight="1">
      <c r="A790" s="104"/>
      <c r="B790" s="104"/>
      <c r="C790" s="104"/>
      <c r="D790" s="104"/>
      <c r="E790" s="104"/>
      <c r="F790" s="104"/>
      <c r="G790" s="104"/>
      <c r="H790" s="104"/>
      <c r="I790" s="104"/>
      <c r="J790" s="104"/>
      <c r="K790" s="104"/>
      <c r="L790" s="104"/>
      <c r="M790" s="104"/>
      <c r="N790" s="104"/>
      <c r="O790" s="104"/>
      <c r="P790" s="104"/>
      <c r="Q790" s="104"/>
      <c r="R790" s="104"/>
      <c r="S790" s="104"/>
      <c r="T790" s="104"/>
      <c r="U790" s="104"/>
      <c r="V790" s="104"/>
      <c r="W790" s="104"/>
      <c r="X790" s="104"/>
      <c r="Y790" s="104"/>
      <c r="Z790" s="104"/>
    </row>
    <row r="791" ht="15.75" customHeight="1">
      <c r="A791" s="104"/>
      <c r="B791" s="104"/>
      <c r="C791" s="104"/>
      <c r="D791" s="104"/>
      <c r="E791" s="104"/>
      <c r="F791" s="104"/>
      <c r="G791" s="104"/>
      <c r="H791" s="104"/>
      <c r="I791" s="104"/>
      <c r="J791" s="104"/>
      <c r="K791" s="104"/>
      <c r="L791" s="104"/>
      <c r="M791" s="104"/>
      <c r="N791" s="104"/>
      <c r="O791" s="104"/>
      <c r="P791" s="104"/>
      <c r="Q791" s="104"/>
      <c r="R791" s="104"/>
      <c r="S791" s="104"/>
      <c r="T791" s="104"/>
      <c r="U791" s="104"/>
      <c r="V791" s="104"/>
      <c r="W791" s="104"/>
      <c r="X791" s="104"/>
      <c r="Y791" s="104"/>
      <c r="Z791" s="104"/>
    </row>
    <row r="792" ht="15.75" customHeight="1">
      <c r="A792" s="104"/>
      <c r="B792" s="104"/>
      <c r="C792" s="104"/>
      <c r="D792" s="104"/>
      <c r="E792" s="104"/>
      <c r="F792" s="104"/>
      <c r="G792" s="104"/>
      <c r="H792" s="104"/>
      <c r="I792" s="104"/>
      <c r="J792" s="104"/>
      <c r="K792" s="104"/>
      <c r="L792" s="104"/>
      <c r="M792" s="104"/>
      <c r="N792" s="104"/>
      <c r="O792" s="104"/>
      <c r="P792" s="104"/>
      <c r="Q792" s="104"/>
      <c r="R792" s="104"/>
      <c r="S792" s="104"/>
      <c r="T792" s="104"/>
      <c r="U792" s="104"/>
      <c r="V792" s="104"/>
      <c r="W792" s="104"/>
      <c r="X792" s="104"/>
      <c r="Y792" s="104"/>
      <c r="Z792" s="104"/>
    </row>
    <row r="793" ht="15.75" customHeight="1">
      <c r="A793" s="104"/>
      <c r="B793" s="104"/>
      <c r="C793" s="104"/>
      <c r="D793" s="104"/>
      <c r="E793" s="104"/>
      <c r="F793" s="104"/>
      <c r="G793" s="104"/>
      <c r="H793" s="104"/>
      <c r="I793" s="104"/>
      <c r="J793" s="104"/>
      <c r="K793" s="104"/>
      <c r="L793" s="104"/>
      <c r="M793" s="104"/>
      <c r="N793" s="104"/>
      <c r="O793" s="104"/>
      <c r="P793" s="104"/>
      <c r="Q793" s="104"/>
      <c r="R793" s="104"/>
      <c r="S793" s="104"/>
      <c r="T793" s="104"/>
      <c r="U793" s="104"/>
      <c r="V793" s="104"/>
      <c r="W793" s="104"/>
      <c r="X793" s="104"/>
      <c r="Y793" s="104"/>
      <c r="Z793" s="104"/>
    </row>
    <row r="794" ht="15.75" customHeight="1">
      <c r="A794" s="104"/>
      <c r="B794" s="104"/>
      <c r="C794" s="104"/>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4"/>
      <c r="Z794" s="104"/>
    </row>
    <row r="795" ht="15.75" customHeight="1">
      <c r="A795" s="104"/>
      <c r="B795" s="104"/>
      <c r="C795" s="104"/>
      <c r="D795" s="104"/>
      <c r="E795" s="104"/>
      <c r="F795" s="104"/>
      <c r="G795" s="104"/>
      <c r="H795" s="104"/>
      <c r="I795" s="104"/>
      <c r="J795" s="104"/>
      <c r="K795" s="104"/>
      <c r="L795" s="104"/>
      <c r="M795" s="104"/>
      <c r="N795" s="104"/>
      <c r="O795" s="104"/>
      <c r="P795" s="104"/>
      <c r="Q795" s="104"/>
      <c r="R795" s="104"/>
      <c r="S795" s="104"/>
      <c r="T795" s="104"/>
      <c r="U795" s="104"/>
      <c r="V795" s="104"/>
      <c r="W795" s="104"/>
      <c r="X795" s="104"/>
      <c r="Y795" s="104"/>
      <c r="Z795" s="104"/>
    </row>
    <row r="796" ht="15.75" customHeight="1">
      <c r="A796" s="104"/>
      <c r="B796" s="104"/>
      <c r="C796" s="104"/>
      <c r="D796" s="104"/>
      <c r="E796" s="104"/>
      <c r="F796" s="104"/>
      <c r="G796" s="104"/>
      <c r="H796" s="104"/>
      <c r="I796" s="104"/>
      <c r="J796" s="104"/>
      <c r="K796" s="104"/>
      <c r="L796" s="104"/>
      <c r="M796" s="104"/>
      <c r="N796" s="104"/>
      <c r="O796" s="104"/>
      <c r="P796" s="104"/>
      <c r="Q796" s="104"/>
      <c r="R796" s="104"/>
      <c r="S796" s="104"/>
      <c r="T796" s="104"/>
      <c r="U796" s="104"/>
      <c r="V796" s="104"/>
      <c r="W796" s="104"/>
      <c r="X796" s="104"/>
      <c r="Y796" s="104"/>
      <c r="Z796" s="104"/>
    </row>
    <row r="797" ht="15.75" customHeight="1">
      <c r="A797" s="104"/>
      <c r="B797" s="104"/>
      <c r="C797" s="104"/>
      <c r="D797" s="104"/>
      <c r="E797" s="104"/>
      <c r="F797" s="104"/>
      <c r="G797" s="104"/>
      <c r="H797" s="104"/>
      <c r="I797" s="104"/>
      <c r="J797" s="104"/>
      <c r="K797" s="104"/>
      <c r="L797" s="104"/>
      <c r="M797" s="104"/>
      <c r="N797" s="104"/>
      <c r="O797" s="104"/>
      <c r="P797" s="104"/>
      <c r="Q797" s="104"/>
      <c r="R797" s="104"/>
      <c r="S797" s="104"/>
      <c r="T797" s="104"/>
      <c r="U797" s="104"/>
      <c r="V797" s="104"/>
      <c r="W797" s="104"/>
      <c r="X797" s="104"/>
      <c r="Y797" s="104"/>
      <c r="Z797" s="104"/>
    </row>
    <row r="798" ht="15.75" customHeight="1">
      <c r="A798" s="104"/>
      <c r="B798" s="104"/>
      <c r="C798" s="104"/>
      <c r="D798" s="104"/>
      <c r="E798" s="104"/>
      <c r="F798" s="104"/>
      <c r="G798" s="104"/>
      <c r="H798" s="104"/>
      <c r="I798" s="104"/>
      <c r="J798" s="104"/>
      <c r="K798" s="104"/>
      <c r="L798" s="104"/>
      <c r="M798" s="104"/>
      <c r="N798" s="104"/>
      <c r="O798" s="104"/>
      <c r="P798" s="104"/>
      <c r="Q798" s="104"/>
      <c r="R798" s="104"/>
      <c r="S798" s="104"/>
      <c r="T798" s="104"/>
      <c r="U798" s="104"/>
      <c r="V798" s="104"/>
      <c r="W798" s="104"/>
      <c r="X798" s="104"/>
      <c r="Y798" s="104"/>
      <c r="Z798" s="104"/>
    </row>
    <row r="799" ht="15.75" customHeight="1">
      <c r="A799" s="104"/>
      <c r="B799" s="104"/>
      <c r="C799" s="104"/>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c r="Z799" s="104"/>
    </row>
    <row r="800" ht="15.75" customHeight="1">
      <c r="A800" s="104"/>
      <c r="B800" s="104"/>
      <c r="C800" s="104"/>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4"/>
      <c r="Z800" s="104"/>
    </row>
    <row r="801" ht="15.75" customHeight="1">
      <c r="A801" s="104"/>
      <c r="B801" s="104"/>
      <c r="C801" s="104"/>
      <c r="D801" s="104"/>
      <c r="E801" s="104"/>
      <c r="F801" s="104"/>
      <c r="G801" s="104"/>
      <c r="H801" s="104"/>
      <c r="I801" s="104"/>
      <c r="J801" s="104"/>
      <c r="K801" s="104"/>
      <c r="L801" s="104"/>
      <c r="M801" s="104"/>
      <c r="N801" s="104"/>
      <c r="O801" s="104"/>
      <c r="P801" s="104"/>
      <c r="Q801" s="104"/>
      <c r="R801" s="104"/>
      <c r="S801" s="104"/>
      <c r="T801" s="104"/>
      <c r="U801" s="104"/>
      <c r="V801" s="104"/>
      <c r="W801" s="104"/>
      <c r="X801" s="104"/>
      <c r="Y801" s="104"/>
      <c r="Z801" s="104"/>
    </row>
    <row r="802" ht="15.75" customHeight="1">
      <c r="A802" s="104"/>
      <c r="B802" s="104"/>
      <c r="C802" s="104"/>
      <c r="D802" s="104"/>
      <c r="E802" s="104"/>
      <c r="F802" s="104"/>
      <c r="G802" s="104"/>
      <c r="H802" s="104"/>
      <c r="I802" s="104"/>
      <c r="J802" s="104"/>
      <c r="K802" s="104"/>
      <c r="L802" s="104"/>
      <c r="M802" s="104"/>
      <c r="N802" s="104"/>
      <c r="O802" s="104"/>
      <c r="P802" s="104"/>
      <c r="Q802" s="104"/>
      <c r="R802" s="104"/>
      <c r="S802" s="104"/>
      <c r="T802" s="104"/>
      <c r="U802" s="104"/>
      <c r="V802" s="104"/>
      <c r="W802" s="104"/>
      <c r="X802" s="104"/>
      <c r="Y802" s="104"/>
      <c r="Z802" s="104"/>
    </row>
    <row r="803" ht="15.75" customHeight="1">
      <c r="A803" s="104"/>
      <c r="B803" s="104"/>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4"/>
      <c r="Z803" s="104"/>
    </row>
    <row r="804" ht="15.75" customHeight="1">
      <c r="A804" s="104"/>
      <c r="B804" s="104"/>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4"/>
      <c r="Z804" s="104"/>
    </row>
    <row r="805" ht="15.75" customHeight="1">
      <c r="A805" s="104"/>
      <c r="B805" s="104"/>
      <c r="C805" s="104"/>
      <c r="D805" s="104"/>
      <c r="E805" s="104"/>
      <c r="F805" s="104"/>
      <c r="G805" s="104"/>
      <c r="H805" s="104"/>
      <c r="I805" s="104"/>
      <c r="J805" s="104"/>
      <c r="K805" s="104"/>
      <c r="L805" s="104"/>
      <c r="M805" s="104"/>
      <c r="N805" s="104"/>
      <c r="O805" s="104"/>
      <c r="P805" s="104"/>
      <c r="Q805" s="104"/>
      <c r="R805" s="104"/>
      <c r="S805" s="104"/>
      <c r="T805" s="104"/>
      <c r="U805" s="104"/>
      <c r="V805" s="104"/>
      <c r="W805" s="104"/>
      <c r="X805" s="104"/>
      <c r="Y805" s="104"/>
      <c r="Z805" s="104"/>
    </row>
    <row r="806" ht="15.75" customHeight="1">
      <c r="A806" s="104"/>
      <c r="B806" s="104"/>
      <c r="C806" s="104"/>
      <c r="D806" s="104"/>
      <c r="E806" s="104"/>
      <c r="F806" s="104"/>
      <c r="G806" s="104"/>
      <c r="H806" s="104"/>
      <c r="I806" s="104"/>
      <c r="J806" s="104"/>
      <c r="K806" s="104"/>
      <c r="L806" s="104"/>
      <c r="M806" s="104"/>
      <c r="N806" s="104"/>
      <c r="O806" s="104"/>
      <c r="P806" s="104"/>
      <c r="Q806" s="104"/>
      <c r="R806" s="104"/>
      <c r="S806" s="104"/>
      <c r="T806" s="104"/>
      <c r="U806" s="104"/>
      <c r="V806" s="104"/>
      <c r="W806" s="104"/>
      <c r="X806" s="104"/>
      <c r="Y806" s="104"/>
      <c r="Z806" s="104"/>
    </row>
    <row r="807" ht="15.75" customHeight="1">
      <c r="A807" s="104"/>
      <c r="B807" s="104"/>
      <c r="C807" s="104"/>
      <c r="D807" s="104"/>
      <c r="E807" s="104"/>
      <c r="F807" s="104"/>
      <c r="G807" s="104"/>
      <c r="H807" s="104"/>
      <c r="I807" s="104"/>
      <c r="J807" s="104"/>
      <c r="K807" s="104"/>
      <c r="L807" s="104"/>
      <c r="M807" s="104"/>
      <c r="N807" s="104"/>
      <c r="O807" s="104"/>
      <c r="P807" s="104"/>
      <c r="Q807" s="104"/>
      <c r="R807" s="104"/>
      <c r="S807" s="104"/>
      <c r="T807" s="104"/>
      <c r="U807" s="104"/>
      <c r="V807" s="104"/>
      <c r="W807" s="104"/>
      <c r="X807" s="104"/>
      <c r="Y807" s="104"/>
      <c r="Z807" s="104"/>
    </row>
    <row r="808" ht="15.75" customHeight="1">
      <c r="A808" s="104"/>
      <c r="B808" s="104"/>
      <c r="C808" s="104"/>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c r="Z808" s="104"/>
    </row>
    <row r="809" ht="15.75" customHeight="1">
      <c r="A809" s="104"/>
      <c r="B809" s="104"/>
      <c r="C809" s="104"/>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4"/>
      <c r="Z809" s="104"/>
    </row>
    <row r="810" ht="15.75" customHeight="1">
      <c r="A810" s="104"/>
      <c r="B810" s="104"/>
      <c r="C810" s="104"/>
      <c r="D810" s="104"/>
      <c r="E810" s="104"/>
      <c r="F810" s="104"/>
      <c r="G810" s="104"/>
      <c r="H810" s="104"/>
      <c r="I810" s="104"/>
      <c r="J810" s="104"/>
      <c r="K810" s="104"/>
      <c r="L810" s="104"/>
      <c r="M810" s="104"/>
      <c r="N810" s="104"/>
      <c r="O810" s="104"/>
      <c r="P810" s="104"/>
      <c r="Q810" s="104"/>
      <c r="R810" s="104"/>
      <c r="S810" s="104"/>
      <c r="T810" s="104"/>
      <c r="U810" s="104"/>
      <c r="V810" s="104"/>
      <c r="W810" s="104"/>
      <c r="X810" s="104"/>
      <c r="Y810" s="104"/>
      <c r="Z810" s="104"/>
    </row>
    <row r="811" ht="15.75" customHeight="1">
      <c r="A811" s="104"/>
      <c r="B811" s="104"/>
      <c r="C811" s="104"/>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4"/>
      <c r="Z811" s="104"/>
    </row>
    <row r="812" ht="15.75" customHeight="1">
      <c r="A812" s="104"/>
      <c r="B812" s="104"/>
      <c r="C812" s="104"/>
      <c r="D812" s="104"/>
      <c r="E812" s="104"/>
      <c r="F812" s="104"/>
      <c r="G812" s="104"/>
      <c r="H812" s="104"/>
      <c r="I812" s="104"/>
      <c r="J812" s="104"/>
      <c r="K812" s="104"/>
      <c r="L812" s="104"/>
      <c r="M812" s="104"/>
      <c r="N812" s="104"/>
      <c r="O812" s="104"/>
      <c r="P812" s="104"/>
      <c r="Q812" s="104"/>
      <c r="R812" s="104"/>
      <c r="S812" s="104"/>
      <c r="T812" s="104"/>
      <c r="U812" s="104"/>
      <c r="V812" s="104"/>
      <c r="W812" s="104"/>
      <c r="X812" s="104"/>
      <c r="Y812" s="104"/>
      <c r="Z812" s="104"/>
    </row>
    <row r="813" ht="15.75" customHeight="1">
      <c r="A813" s="104"/>
      <c r="B813" s="104"/>
      <c r="C813" s="104"/>
      <c r="D813" s="104"/>
      <c r="E813" s="104"/>
      <c r="F813" s="104"/>
      <c r="G813" s="104"/>
      <c r="H813" s="104"/>
      <c r="I813" s="104"/>
      <c r="J813" s="104"/>
      <c r="K813" s="104"/>
      <c r="L813" s="104"/>
      <c r="M813" s="104"/>
      <c r="N813" s="104"/>
      <c r="O813" s="104"/>
      <c r="P813" s="104"/>
      <c r="Q813" s="104"/>
      <c r="R813" s="104"/>
      <c r="S813" s="104"/>
      <c r="T813" s="104"/>
      <c r="U813" s="104"/>
      <c r="V813" s="104"/>
      <c r="W813" s="104"/>
      <c r="X813" s="104"/>
      <c r="Y813" s="104"/>
      <c r="Z813" s="104"/>
    </row>
    <row r="814" ht="15.75" customHeight="1">
      <c r="A814" s="104"/>
      <c r="B814" s="104"/>
      <c r="C814" s="104"/>
      <c r="D814" s="104"/>
      <c r="E814" s="104"/>
      <c r="F814" s="104"/>
      <c r="G814" s="104"/>
      <c r="H814" s="104"/>
      <c r="I814" s="104"/>
      <c r="J814" s="104"/>
      <c r="K814" s="104"/>
      <c r="L814" s="104"/>
      <c r="M814" s="104"/>
      <c r="N814" s="104"/>
      <c r="O814" s="104"/>
      <c r="P814" s="104"/>
      <c r="Q814" s="104"/>
      <c r="R814" s="104"/>
      <c r="S814" s="104"/>
      <c r="T814" s="104"/>
      <c r="U814" s="104"/>
      <c r="V814" s="104"/>
      <c r="W814" s="104"/>
      <c r="X814" s="104"/>
      <c r="Y814" s="104"/>
      <c r="Z814" s="104"/>
    </row>
    <row r="815" ht="15.75" customHeight="1">
      <c r="A815" s="104"/>
      <c r="B815" s="104"/>
      <c r="C815" s="104"/>
      <c r="D815" s="104"/>
      <c r="E815" s="104"/>
      <c r="F815" s="104"/>
      <c r="G815" s="104"/>
      <c r="H815" s="104"/>
      <c r="I815" s="104"/>
      <c r="J815" s="104"/>
      <c r="K815" s="104"/>
      <c r="L815" s="104"/>
      <c r="M815" s="104"/>
      <c r="N815" s="104"/>
      <c r="O815" s="104"/>
      <c r="P815" s="104"/>
      <c r="Q815" s="104"/>
      <c r="R815" s="104"/>
      <c r="S815" s="104"/>
      <c r="T815" s="104"/>
      <c r="U815" s="104"/>
      <c r="V815" s="104"/>
      <c r="W815" s="104"/>
      <c r="X815" s="104"/>
      <c r="Y815" s="104"/>
      <c r="Z815" s="104"/>
    </row>
    <row r="816" ht="15.75" customHeight="1">
      <c r="A816" s="104"/>
      <c r="B816" s="104"/>
      <c r="C816" s="104"/>
      <c r="D816" s="104"/>
      <c r="E816" s="104"/>
      <c r="F816" s="104"/>
      <c r="G816" s="104"/>
      <c r="H816" s="104"/>
      <c r="I816" s="104"/>
      <c r="J816" s="104"/>
      <c r="K816" s="104"/>
      <c r="L816" s="104"/>
      <c r="M816" s="104"/>
      <c r="N816" s="104"/>
      <c r="O816" s="104"/>
      <c r="P816" s="104"/>
      <c r="Q816" s="104"/>
      <c r="R816" s="104"/>
      <c r="S816" s="104"/>
      <c r="T816" s="104"/>
      <c r="U816" s="104"/>
      <c r="V816" s="104"/>
      <c r="W816" s="104"/>
      <c r="X816" s="104"/>
      <c r="Y816" s="104"/>
      <c r="Z816" s="104"/>
    </row>
    <row r="817" ht="15.75" customHeight="1">
      <c r="A817" s="104"/>
      <c r="B817" s="104"/>
      <c r="C817" s="104"/>
      <c r="D817" s="104"/>
      <c r="E817" s="104"/>
      <c r="F817" s="104"/>
      <c r="G817" s="104"/>
      <c r="H817" s="104"/>
      <c r="I817" s="104"/>
      <c r="J817" s="104"/>
      <c r="K817" s="104"/>
      <c r="L817" s="104"/>
      <c r="M817" s="104"/>
      <c r="N817" s="104"/>
      <c r="O817" s="104"/>
      <c r="P817" s="104"/>
      <c r="Q817" s="104"/>
      <c r="R817" s="104"/>
      <c r="S817" s="104"/>
      <c r="T817" s="104"/>
      <c r="U817" s="104"/>
      <c r="V817" s="104"/>
      <c r="W817" s="104"/>
      <c r="X817" s="104"/>
      <c r="Y817" s="104"/>
      <c r="Z817" s="104"/>
    </row>
    <row r="818" ht="15.75" customHeight="1">
      <c r="A818" s="104"/>
      <c r="B818" s="104"/>
      <c r="C818" s="104"/>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4"/>
      <c r="Z818" s="104"/>
    </row>
    <row r="819" ht="15.75" customHeight="1">
      <c r="A819" s="104"/>
      <c r="B819" s="104"/>
      <c r="C819" s="104"/>
      <c r="D819" s="104"/>
      <c r="E819" s="104"/>
      <c r="F819" s="104"/>
      <c r="G819" s="104"/>
      <c r="H819" s="104"/>
      <c r="I819" s="104"/>
      <c r="J819" s="104"/>
      <c r="K819" s="104"/>
      <c r="L819" s="104"/>
      <c r="M819" s="104"/>
      <c r="N819" s="104"/>
      <c r="O819" s="104"/>
      <c r="P819" s="104"/>
      <c r="Q819" s="104"/>
      <c r="R819" s="104"/>
      <c r="S819" s="104"/>
      <c r="T819" s="104"/>
      <c r="U819" s="104"/>
      <c r="V819" s="104"/>
      <c r="W819" s="104"/>
      <c r="X819" s="104"/>
      <c r="Y819" s="104"/>
      <c r="Z819" s="104"/>
    </row>
    <row r="820" ht="15.75" customHeight="1">
      <c r="A820" s="104"/>
      <c r="B820" s="104"/>
      <c r="C820" s="104"/>
      <c r="D820" s="104"/>
      <c r="E820" s="104"/>
      <c r="F820" s="104"/>
      <c r="G820" s="104"/>
      <c r="H820" s="104"/>
      <c r="I820" s="104"/>
      <c r="J820" s="104"/>
      <c r="K820" s="104"/>
      <c r="L820" s="104"/>
      <c r="M820" s="104"/>
      <c r="N820" s="104"/>
      <c r="O820" s="104"/>
      <c r="P820" s="104"/>
      <c r="Q820" s="104"/>
      <c r="R820" s="104"/>
      <c r="S820" s="104"/>
      <c r="T820" s="104"/>
      <c r="U820" s="104"/>
      <c r="V820" s="104"/>
      <c r="W820" s="104"/>
      <c r="X820" s="104"/>
      <c r="Y820" s="104"/>
      <c r="Z820" s="104"/>
    </row>
    <row r="821" ht="15.75" customHeight="1">
      <c r="A821" s="104"/>
      <c r="B821" s="104"/>
      <c r="C821" s="104"/>
      <c r="D821" s="104"/>
      <c r="E821" s="104"/>
      <c r="F821" s="104"/>
      <c r="G821" s="104"/>
      <c r="H821" s="104"/>
      <c r="I821" s="104"/>
      <c r="J821" s="104"/>
      <c r="K821" s="104"/>
      <c r="L821" s="104"/>
      <c r="M821" s="104"/>
      <c r="N821" s="104"/>
      <c r="O821" s="104"/>
      <c r="P821" s="104"/>
      <c r="Q821" s="104"/>
      <c r="R821" s="104"/>
      <c r="S821" s="104"/>
      <c r="T821" s="104"/>
      <c r="U821" s="104"/>
      <c r="V821" s="104"/>
      <c r="W821" s="104"/>
      <c r="X821" s="104"/>
      <c r="Y821" s="104"/>
      <c r="Z821" s="104"/>
    </row>
    <row r="822" ht="15.75" customHeight="1">
      <c r="A822" s="104"/>
      <c r="B822" s="104"/>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4"/>
    </row>
    <row r="823" ht="15.75" customHeight="1">
      <c r="A823" s="104"/>
      <c r="B823" s="104"/>
      <c r="C823" s="104"/>
      <c r="D823" s="104"/>
      <c r="E823" s="104"/>
      <c r="F823" s="104"/>
      <c r="G823" s="104"/>
      <c r="H823" s="104"/>
      <c r="I823" s="104"/>
      <c r="J823" s="104"/>
      <c r="K823" s="104"/>
      <c r="L823" s="104"/>
      <c r="M823" s="104"/>
      <c r="N823" s="104"/>
      <c r="O823" s="104"/>
      <c r="P823" s="104"/>
      <c r="Q823" s="104"/>
      <c r="R823" s="104"/>
      <c r="S823" s="104"/>
      <c r="T823" s="104"/>
      <c r="U823" s="104"/>
      <c r="V823" s="104"/>
      <c r="W823" s="104"/>
      <c r="X823" s="104"/>
      <c r="Y823" s="104"/>
      <c r="Z823" s="104"/>
    </row>
    <row r="824" ht="15.75" customHeight="1">
      <c r="A824" s="104"/>
      <c r="B824" s="104"/>
      <c r="C824" s="104"/>
      <c r="D824" s="104"/>
      <c r="E824" s="104"/>
      <c r="F824" s="104"/>
      <c r="G824" s="104"/>
      <c r="H824" s="104"/>
      <c r="I824" s="104"/>
      <c r="J824" s="104"/>
      <c r="K824" s="104"/>
      <c r="L824" s="104"/>
      <c r="M824" s="104"/>
      <c r="N824" s="104"/>
      <c r="O824" s="104"/>
      <c r="P824" s="104"/>
      <c r="Q824" s="104"/>
      <c r="R824" s="104"/>
      <c r="S824" s="104"/>
      <c r="T824" s="104"/>
      <c r="U824" s="104"/>
      <c r="V824" s="104"/>
      <c r="W824" s="104"/>
      <c r="X824" s="104"/>
      <c r="Y824" s="104"/>
      <c r="Z824" s="104"/>
    </row>
    <row r="825" ht="15.75" customHeight="1">
      <c r="A825" s="104"/>
      <c r="B825" s="104"/>
      <c r="C825" s="104"/>
      <c r="D825" s="104"/>
      <c r="E825" s="104"/>
      <c r="F825" s="104"/>
      <c r="G825" s="104"/>
      <c r="H825" s="104"/>
      <c r="I825" s="104"/>
      <c r="J825" s="104"/>
      <c r="K825" s="104"/>
      <c r="L825" s="104"/>
      <c r="M825" s="104"/>
      <c r="N825" s="104"/>
      <c r="O825" s="104"/>
      <c r="P825" s="104"/>
      <c r="Q825" s="104"/>
      <c r="R825" s="104"/>
      <c r="S825" s="104"/>
      <c r="T825" s="104"/>
      <c r="U825" s="104"/>
      <c r="V825" s="104"/>
      <c r="W825" s="104"/>
      <c r="X825" s="104"/>
      <c r="Y825" s="104"/>
      <c r="Z825" s="104"/>
    </row>
    <row r="826" ht="15.75" customHeight="1">
      <c r="A826" s="104"/>
      <c r="B826" s="104"/>
      <c r="C826" s="104"/>
      <c r="D826" s="104"/>
      <c r="E826" s="104"/>
      <c r="F826" s="104"/>
      <c r="G826" s="104"/>
      <c r="H826" s="104"/>
      <c r="I826" s="104"/>
      <c r="J826" s="104"/>
      <c r="K826" s="104"/>
      <c r="L826" s="104"/>
      <c r="M826" s="104"/>
      <c r="N826" s="104"/>
      <c r="O826" s="104"/>
      <c r="P826" s="104"/>
      <c r="Q826" s="104"/>
      <c r="R826" s="104"/>
      <c r="S826" s="104"/>
      <c r="T826" s="104"/>
      <c r="U826" s="104"/>
      <c r="V826" s="104"/>
      <c r="W826" s="104"/>
      <c r="X826" s="104"/>
      <c r="Y826" s="104"/>
      <c r="Z826" s="104"/>
    </row>
    <row r="827" ht="15.75" customHeight="1">
      <c r="A827" s="104"/>
      <c r="B827" s="104"/>
      <c r="C827" s="104"/>
      <c r="D827" s="104"/>
      <c r="E827" s="104"/>
      <c r="F827" s="104"/>
      <c r="G827" s="104"/>
      <c r="H827" s="104"/>
      <c r="I827" s="104"/>
      <c r="J827" s="104"/>
      <c r="K827" s="104"/>
      <c r="L827" s="104"/>
      <c r="M827" s="104"/>
      <c r="N827" s="104"/>
      <c r="O827" s="104"/>
      <c r="P827" s="104"/>
      <c r="Q827" s="104"/>
      <c r="R827" s="104"/>
      <c r="S827" s="104"/>
      <c r="T827" s="104"/>
      <c r="U827" s="104"/>
      <c r="V827" s="104"/>
      <c r="W827" s="104"/>
      <c r="X827" s="104"/>
      <c r="Y827" s="104"/>
      <c r="Z827" s="104"/>
    </row>
    <row r="828" ht="15.75" customHeight="1">
      <c r="A828" s="104"/>
      <c r="B828" s="104"/>
      <c r="C828" s="104"/>
      <c r="D828" s="104"/>
      <c r="E828" s="104"/>
      <c r="F828" s="104"/>
      <c r="G828" s="104"/>
      <c r="H828" s="104"/>
      <c r="I828" s="104"/>
      <c r="J828" s="104"/>
      <c r="K828" s="104"/>
      <c r="L828" s="104"/>
      <c r="M828" s="104"/>
      <c r="N828" s="104"/>
      <c r="O828" s="104"/>
      <c r="P828" s="104"/>
      <c r="Q828" s="104"/>
      <c r="R828" s="104"/>
      <c r="S828" s="104"/>
      <c r="T828" s="104"/>
      <c r="U828" s="104"/>
      <c r="V828" s="104"/>
      <c r="W828" s="104"/>
      <c r="X828" s="104"/>
      <c r="Y828" s="104"/>
      <c r="Z828" s="104"/>
    </row>
    <row r="829" ht="15.75" customHeight="1">
      <c r="A829" s="104"/>
      <c r="B829" s="104"/>
      <c r="C829" s="104"/>
      <c r="D829" s="104"/>
      <c r="E829" s="104"/>
      <c r="F829" s="104"/>
      <c r="G829" s="104"/>
      <c r="H829" s="104"/>
      <c r="I829" s="104"/>
      <c r="J829" s="104"/>
      <c r="K829" s="104"/>
      <c r="L829" s="104"/>
      <c r="M829" s="104"/>
      <c r="N829" s="104"/>
      <c r="O829" s="104"/>
      <c r="P829" s="104"/>
      <c r="Q829" s="104"/>
      <c r="R829" s="104"/>
      <c r="S829" s="104"/>
      <c r="T829" s="104"/>
      <c r="U829" s="104"/>
      <c r="V829" s="104"/>
      <c r="W829" s="104"/>
      <c r="X829" s="104"/>
      <c r="Y829" s="104"/>
      <c r="Z829" s="104"/>
    </row>
    <row r="830" ht="15.75" customHeight="1">
      <c r="A830" s="104"/>
      <c r="B830" s="104"/>
      <c r="C830" s="104"/>
      <c r="D830" s="104"/>
      <c r="E830" s="104"/>
      <c r="F830" s="104"/>
      <c r="G830" s="104"/>
      <c r="H830" s="104"/>
      <c r="I830" s="104"/>
      <c r="J830" s="104"/>
      <c r="K830" s="104"/>
      <c r="L830" s="104"/>
      <c r="M830" s="104"/>
      <c r="N830" s="104"/>
      <c r="O830" s="104"/>
      <c r="P830" s="104"/>
      <c r="Q830" s="104"/>
      <c r="R830" s="104"/>
      <c r="S830" s="104"/>
      <c r="T830" s="104"/>
      <c r="U830" s="104"/>
      <c r="V830" s="104"/>
      <c r="W830" s="104"/>
      <c r="X830" s="104"/>
      <c r="Y830" s="104"/>
      <c r="Z830" s="104"/>
    </row>
    <row r="831" ht="15.75" customHeight="1">
      <c r="A831" s="104"/>
      <c r="B831" s="104"/>
      <c r="C831" s="104"/>
      <c r="D831" s="104"/>
      <c r="E831" s="104"/>
      <c r="F831" s="104"/>
      <c r="G831" s="104"/>
      <c r="H831" s="104"/>
      <c r="I831" s="104"/>
      <c r="J831" s="104"/>
      <c r="K831" s="104"/>
      <c r="L831" s="104"/>
      <c r="M831" s="104"/>
      <c r="N831" s="104"/>
      <c r="O831" s="104"/>
      <c r="P831" s="104"/>
      <c r="Q831" s="104"/>
      <c r="R831" s="104"/>
      <c r="S831" s="104"/>
      <c r="T831" s="104"/>
      <c r="U831" s="104"/>
      <c r="V831" s="104"/>
      <c r="W831" s="104"/>
      <c r="X831" s="104"/>
      <c r="Y831" s="104"/>
      <c r="Z831" s="104"/>
    </row>
    <row r="832" ht="15.75" customHeight="1">
      <c r="A832" s="104"/>
      <c r="B832" s="104"/>
      <c r="C832" s="104"/>
      <c r="D832" s="104"/>
      <c r="E832" s="104"/>
      <c r="F832" s="104"/>
      <c r="G832" s="104"/>
      <c r="H832" s="104"/>
      <c r="I832" s="104"/>
      <c r="J832" s="104"/>
      <c r="K832" s="104"/>
      <c r="L832" s="104"/>
      <c r="M832" s="104"/>
      <c r="N832" s="104"/>
      <c r="O832" s="104"/>
      <c r="P832" s="104"/>
      <c r="Q832" s="104"/>
      <c r="R832" s="104"/>
      <c r="S832" s="104"/>
      <c r="T832" s="104"/>
      <c r="U832" s="104"/>
      <c r="V832" s="104"/>
      <c r="W832" s="104"/>
      <c r="X832" s="104"/>
      <c r="Y832" s="104"/>
      <c r="Z832" s="104"/>
    </row>
    <row r="833" ht="15.75" customHeight="1">
      <c r="A833" s="104"/>
      <c r="B833" s="104"/>
      <c r="C833" s="104"/>
      <c r="D833" s="104"/>
      <c r="E833" s="104"/>
      <c r="F833" s="104"/>
      <c r="G833" s="104"/>
      <c r="H833" s="104"/>
      <c r="I833" s="104"/>
      <c r="J833" s="104"/>
      <c r="K833" s="104"/>
      <c r="L833" s="104"/>
      <c r="M833" s="104"/>
      <c r="N833" s="104"/>
      <c r="O833" s="104"/>
      <c r="P833" s="104"/>
      <c r="Q833" s="104"/>
      <c r="R833" s="104"/>
      <c r="S833" s="104"/>
      <c r="T833" s="104"/>
      <c r="U833" s="104"/>
      <c r="V833" s="104"/>
      <c r="W833" s="104"/>
      <c r="X833" s="104"/>
      <c r="Y833" s="104"/>
      <c r="Z833" s="104"/>
    </row>
    <row r="834" ht="15.75" customHeight="1">
      <c r="A834" s="104"/>
      <c r="B834" s="104"/>
      <c r="C834" s="104"/>
      <c r="D834" s="104"/>
      <c r="E834" s="104"/>
      <c r="F834" s="104"/>
      <c r="G834" s="104"/>
      <c r="H834" s="104"/>
      <c r="I834" s="104"/>
      <c r="J834" s="104"/>
      <c r="K834" s="104"/>
      <c r="L834" s="104"/>
      <c r="M834" s="104"/>
      <c r="N834" s="104"/>
      <c r="O834" s="104"/>
      <c r="P834" s="104"/>
      <c r="Q834" s="104"/>
      <c r="R834" s="104"/>
      <c r="S834" s="104"/>
      <c r="T834" s="104"/>
      <c r="U834" s="104"/>
      <c r="V834" s="104"/>
      <c r="W834" s="104"/>
      <c r="X834" s="104"/>
      <c r="Y834" s="104"/>
      <c r="Z834" s="104"/>
    </row>
    <row r="835" ht="15.75" customHeight="1">
      <c r="A835" s="104"/>
      <c r="B835" s="104"/>
      <c r="C835" s="104"/>
      <c r="D835" s="104"/>
      <c r="E835" s="104"/>
      <c r="F835" s="104"/>
      <c r="G835" s="104"/>
      <c r="H835" s="104"/>
      <c r="I835" s="104"/>
      <c r="J835" s="104"/>
      <c r="K835" s="104"/>
      <c r="L835" s="104"/>
      <c r="M835" s="104"/>
      <c r="N835" s="104"/>
      <c r="O835" s="104"/>
      <c r="P835" s="104"/>
      <c r="Q835" s="104"/>
      <c r="R835" s="104"/>
      <c r="S835" s="104"/>
      <c r="T835" s="104"/>
      <c r="U835" s="104"/>
      <c r="V835" s="104"/>
      <c r="W835" s="104"/>
      <c r="X835" s="104"/>
      <c r="Y835" s="104"/>
      <c r="Z835" s="104"/>
    </row>
    <row r="836" ht="15.75" customHeight="1">
      <c r="A836" s="104"/>
      <c r="B836" s="104"/>
      <c r="C836" s="104"/>
      <c r="D836" s="104"/>
      <c r="E836" s="104"/>
      <c r="F836" s="104"/>
      <c r="G836" s="104"/>
      <c r="H836" s="104"/>
      <c r="I836" s="104"/>
      <c r="J836" s="104"/>
      <c r="K836" s="104"/>
      <c r="L836" s="104"/>
      <c r="M836" s="104"/>
      <c r="N836" s="104"/>
      <c r="O836" s="104"/>
      <c r="P836" s="104"/>
      <c r="Q836" s="104"/>
      <c r="R836" s="104"/>
      <c r="S836" s="104"/>
      <c r="T836" s="104"/>
      <c r="U836" s="104"/>
      <c r="V836" s="104"/>
      <c r="W836" s="104"/>
      <c r="X836" s="104"/>
      <c r="Y836" s="104"/>
      <c r="Z836" s="104"/>
    </row>
    <row r="837" ht="15.75" customHeight="1">
      <c r="A837" s="104"/>
      <c r="B837" s="104"/>
      <c r="C837" s="104"/>
      <c r="D837" s="104"/>
      <c r="E837" s="104"/>
      <c r="F837" s="104"/>
      <c r="G837" s="104"/>
      <c r="H837" s="104"/>
      <c r="I837" s="104"/>
      <c r="J837" s="104"/>
      <c r="K837" s="104"/>
      <c r="L837" s="104"/>
      <c r="M837" s="104"/>
      <c r="N837" s="104"/>
      <c r="O837" s="104"/>
      <c r="P837" s="104"/>
      <c r="Q837" s="104"/>
      <c r="R837" s="104"/>
      <c r="S837" s="104"/>
      <c r="T837" s="104"/>
      <c r="U837" s="104"/>
      <c r="V837" s="104"/>
      <c r="W837" s="104"/>
      <c r="X837" s="104"/>
      <c r="Y837" s="104"/>
      <c r="Z837" s="104"/>
    </row>
    <row r="838" ht="15.75" customHeight="1">
      <c r="A838" s="104"/>
      <c r="B838" s="104"/>
      <c r="C838" s="104"/>
      <c r="D838" s="104"/>
      <c r="E838" s="104"/>
      <c r="F838" s="104"/>
      <c r="G838" s="104"/>
      <c r="H838" s="104"/>
      <c r="I838" s="104"/>
      <c r="J838" s="104"/>
      <c r="K838" s="104"/>
      <c r="L838" s="104"/>
      <c r="M838" s="104"/>
      <c r="N838" s="104"/>
      <c r="O838" s="104"/>
      <c r="P838" s="104"/>
      <c r="Q838" s="104"/>
      <c r="R838" s="104"/>
      <c r="S838" s="104"/>
      <c r="T838" s="104"/>
      <c r="U838" s="104"/>
      <c r="V838" s="104"/>
      <c r="W838" s="104"/>
      <c r="X838" s="104"/>
      <c r="Y838" s="104"/>
      <c r="Z838" s="104"/>
    </row>
    <row r="839" ht="15.75" customHeight="1">
      <c r="A839" s="104"/>
      <c r="B839" s="104"/>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c r="Z839" s="104"/>
    </row>
    <row r="840" ht="15.75" customHeight="1">
      <c r="A840" s="104"/>
      <c r="B840" s="104"/>
      <c r="C840" s="104"/>
      <c r="D840" s="104"/>
      <c r="E840" s="104"/>
      <c r="F840" s="104"/>
      <c r="G840" s="104"/>
      <c r="H840" s="104"/>
      <c r="I840" s="104"/>
      <c r="J840" s="104"/>
      <c r="K840" s="104"/>
      <c r="L840" s="104"/>
      <c r="M840" s="104"/>
      <c r="N840" s="104"/>
      <c r="O840" s="104"/>
      <c r="P840" s="104"/>
      <c r="Q840" s="104"/>
      <c r="R840" s="104"/>
      <c r="S840" s="104"/>
      <c r="T840" s="104"/>
      <c r="U840" s="104"/>
      <c r="V840" s="104"/>
      <c r="W840" s="104"/>
      <c r="X840" s="104"/>
      <c r="Y840" s="104"/>
      <c r="Z840" s="104"/>
    </row>
    <row r="841" ht="15.75" customHeight="1">
      <c r="A841" s="104"/>
      <c r="B841" s="104"/>
      <c r="C841" s="104"/>
      <c r="D841" s="104"/>
      <c r="E841" s="104"/>
      <c r="F841" s="104"/>
      <c r="G841" s="104"/>
      <c r="H841" s="104"/>
      <c r="I841" s="104"/>
      <c r="J841" s="104"/>
      <c r="K841" s="104"/>
      <c r="L841" s="104"/>
      <c r="M841" s="104"/>
      <c r="N841" s="104"/>
      <c r="O841" s="104"/>
      <c r="P841" s="104"/>
      <c r="Q841" s="104"/>
      <c r="R841" s="104"/>
      <c r="S841" s="104"/>
      <c r="T841" s="104"/>
      <c r="U841" s="104"/>
      <c r="V841" s="104"/>
      <c r="W841" s="104"/>
      <c r="X841" s="104"/>
      <c r="Y841" s="104"/>
      <c r="Z841" s="104"/>
    </row>
    <row r="842" ht="15.75" customHeight="1">
      <c r="A842" s="104"/>
      <c r="B842" s="104"/>
      <c r="C842" s="104"/>
      <c r="D842" s="104"/>
      <c r="E842" s="104"/>
      <c r="F842" s="104"/>
      <c r="G842" s="104"/>
      <c r="H842" s="104"/>
      <c r="I842" s="104"/>
      <c r="J842" s="104"/>
      <c r="K842" s="104"/>
      <c r="L842" s="104"/>
      <c r="M842" s="104"/>
      <c r="N842" s="104"/>
      <c r="O842" s="104"/>
      <c r="P842" s="104"/>
      <c r="Q842" s="104"/>
      <c r="R842" s="104"/>
      <c r="S842" s="104"/>
      <c r="T842" s="104"/>
      <c r="U842" s="104"/>
      <c r="V842" s="104"/>
      <c r="W842" s="104"/>
      <c r="X842" s="104"/>
      <c r="Y842" s="104"/>
      <c r="Z842" s="104"/>
    </row>
    <row r="843" ht="15.75" customHeight="1">
      <c r="A843" s="104"/>
      <c r="B843" s="104"/>
      <c r="C843" s="104"/>
      <c r="D843" s="104"/>
      <c r="E843" s="104"/>
      <c r="F843" s="104"/>
      <c r="G843" s="104"/>
      <c r="H843" s="104"/>
      <c r="I843" s="104"/>
      <c r="J843" s="104"/>
      <c r="K843" s="104"/>
      <c r="L843" s="104"/>
      <c r="M843" s="104"/>
      <c r="N843" s="104"/>
      <c r="O843" s="104"/>
      <c r="P843" s="104"/>
      <c r="Q843" s="104"/>
      <c r="R843" s="104"/>
      <c r="S843" s="104"/>
      <c r="T843" s="104"/>
      <c r="U843" s="104"/>
      <c r="V843" s="104"/>
      <c r="W843" s="104"/>
      <c r="X843" s="104"/>
      <c r="Y843" s="104"/>
      <c r="Z843" s="104"/>
    </row>
    <row r="844" ht="15.75" customHeight="1">
      <c r="A844" s="104"/>
      <c r="B844" s="104"/>
      <c r="C844" s="104"/>
      <c r="D844" s="104"/>
      <c r="E844" s="104"/>
      <c r="F844" s="104"/>
      <c r="G844" s="104"/>
      <c r="H844" s="104"/>
      <c r="I844" s="104"/>
      <c r="J844" s="104"/>
      <c r="K844" s="104"/>
      <c r="L844" s="104"/>
      <c r="M844" s="104"/>
      <c r="N844" s="104"/>
      <c r="O844" s="104"/>
      <c r="P844" s="104"/>
      <c r="Q844" s="104"/>
      <c r="R844" s="104"/>
      <c r="S844" s="104"/>
      <c r="T844" s="104"/>
      <c r="U844" s="104"/>
      <c r="V844" s="104"/>
      <c r="W844" s="104"/>
      <c r="X844" s="104"/>
      <c r="Y844" s="104"/>
      <c r="Z844" s="104"/>
    </row>
    <row r="845" ht="15.75" customHeight="1">
      <c r="A845" s="104"/>
      <c r="B845" s="104"/>
      <c r="C845" s="104"/>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4"/>
      <c r="Z845" s="104"/>
    </row>
    <row r="846" ht="15.75" customHeight="1">
      <c r="A846" s="104"/>
      <c r="B846" s="104"/>
      <c r="C846" s="104"/>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04"/>
      <c r="Z846" s="104"/>
    </row>
    <row r="847" ht="15.75" customHeight="1">
      <c r="A847" s="104"/>
      <c r="B847" s="104"/>
      <c r="C847" s="104"/>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4"/>
      <c r="Z847" s="104"/>
    </row>
    <row r="848" ht="15.75" customHeight="1">
      <c r="A848" s="104"/>
      <c r="B848" s="104"/>
      <c r="C848" s="104"/>
      <c r="D848" s="104"/>
      <c r="E848" s="104"/>
      <c r="F848" s="104"/>
      <c r="G848" s="104"/>
      <c r="H848" s="104"/>
      <c r="I848" s="104"/>
      <c r="J848" s="104"/>
      <c r="K848" s="104"/>
      <c r="L848" s="104"/>
      <c r="M848" s="104"/>
      <c r="N848" s="104"/>
      <c r="O848" s="104"/>
      <c r="P848" s="104"/>
      <c r="Q848" s="104"/>
      <c r="R848" s="104"/>
      <c r="S848" s="104"/>
      <c r="T848" s="104"/>
      <c r="U848" s="104"/>
      <c r="V848" s="104"/>
      <c r="W848" s="104"/>
      <c r="X848" s="104"/>
      <c r="Y848" s="104"/>
      <c r="Z848" s="104"/>
    </row>
    <row r="849" ht="15.75" customHeight="1">
      <c r="A849" s="104"/>
      <c r="B849" s="104"/>
      <c r="C849" s="104"/>
      <c r="D849" s="104"/>
      <c r="E849" s="104"/>
      <c r="F849" s="104"/>
      <c r="G849" s="104"/>
      <c r="H849" s="104"/>
      <c r="I849" s="104"/>
      <c r="J849" s="104"/>
      <c r="K849" s="104"/>
      <c r="L849" s="104"/>
      <c r="M849" s="104"/>
      <c r="N849" s="104"/>
      <c r="O849" s="104"/>
      <c r="P849" s="104"/>
      <c r="Q849" s="104"/>
      <c r="R849" s="104"/>
      <c r="S849" s="104"/>
      <c r="T849" s="104"/>
      <c r="U849" s="104"/>
      <c r="V849" s="104"/>
      <c r="W849" s="104"/>
      <c r="X849" s="104"/>
      <c r="Y849" s="104"/>
      <c r="Z849" s="104"/>
    </row>
    <row r="850" ht="15.75" customHeight="1">
      <c r="A850" s="104"/>
      <c r="B850" s="104"/>
      <c r="C850" s="104"/>
      <c r="D850" s="104"/>
      <c r="E850" s="104"/>
      <c r="F850" s="104"/>
      <c r="G850" s="104"/>
      <c r="H850" s="104"/>
      <c r="I850" s="104"/>
      <c r="J850" s="104"/>
      <c r="K850" s="104"/>
      <c r="L850" s="104"/>
      <c r="M850" s="104"/>
      <c r="N850" s="104"/>
      <c r="O850" s="104"/>
      <c r="P850" s="104"/>
      <c r="Q850" s="104"/>
      <c r="R850" s="104"/>
      <c r="S850" s="104"/>
      <c r="T850" s="104"/>
      <c r="U850" s="104"/>
      <c r="V850" s="104"/>
      <c r="W850" s="104"/>
      <c r="X850" s="104"/>
      <c r="Y850" s="104"/>
      <c r="Z850" s="104"/>
    </row>
    <row r="851" ht="15.75" customHeight="1">
      <c r="A851" s="104"/>
      <c r="B851" s="104"/>
      <c r="C851" s="104"/>
      <c r="D851" s="104"/>
      <c r="E851" s="104"/>
      <c r="F851" s="104"/>
      <c r="G851" s="104"/>
      <c r="H851" s="104"/>
      <c r="I851" s="104"/>
      <c r="J851" s="104"/>
      <c r="K851" s="104"/>
      <c r="L851" s="104"/>
      <c r="M851" s="104"/>
      <c r="N851" s="104"/>
      <c r="O851" s="104"/>
      <c r="P851" s="104"/>
      <c r="Q851" s="104"/>
      <c r="R851" s="104"/>
      <c r="S851" s="104"/>
      <c r="T851" s="104"/>
      <c r="U851" s="104"/>
      <c r="V851" s="104"/>
      <c r="W851" s="104"/>
      <c r="X851" s="104"/>
      <c r="Y851" s="104"/>
      <c r="Z851" s="104"/>
    </row>
    <row r="852" ht="15.75" customHeight="1">
      <c r="A852" s="104"/>
      <c r="B852" s="104"/>
      <c r="C852" s="104"/>
      <c r="D852" s="104"/>
      <c r="E852" s="104"/>
      <c r="F852" s="104"/>
      <c r="G852" s="104"/>
      <c r="H852" s="104"/>
      <c r="I852" s="104"/>
      <c r="J852" s="104"/>
      <c r="K852" s="104"/>
      <c r="L852" s="104"/>
      <c r="M852" s="104"/>
      <c r="N852" s="104"/>
      <c r="O852" s="104"/>
      <c r="P852" s="104"/>
      <c r="Q852" s="104"/>
      <c r="R852" s="104"/>
      <c r="S852" s="104"/>
      <c r="T852" s="104"/>
      <c r="U852" s="104"/>
      <c r="V852" s="104"/>
      <c r="W852" s="104"/>
      <c r="X852" s="104"/>
      <c r="Y852" s="104"/>
      <c r="Z852" s="104"/>
    </row>
    <row r="853" ht="15.75" customHeight="1">
      <c r="A853" s="104"/>
      <c r="B853" s="104"/>
      <c r="C853" s="104"/>
      <c r="D853" s="104"/>
      <c r="E853" s="104"/>
      <c r="F853" s="104"/>
      <c r="G853" s="104"/>
      <c r="H853" s="104"/>
      <c r="I853" s="104"/>
      <c r="J853" s="104"/>
      <c r="K853" s="104"/>
      <c r="L853" s="104"/>
      <c r="M853" s="104"/>
      <c r="N853" s="104"/>
      <c r="O853" s="104"/>
      <c r="P853" s="104"/>
      <c r="Q853" s="104"/>
      <c r="R853" s="104"/>
      <c r="S853" s="104"/>
      <c r="T853" s="104"/>
      <c r="U853" s="104"/>
      <c r="V853" s="104"/>
      <c r="W853" s="104"/>
      <c r="X853" s="104"/>
      <c r="Y853" s="104"/>
      <c r="Z853" s="104"/>
    </row>
    <row r="854" ht="15.75" customHeight="1">
      <c r="A854" s="104"/>
      <c r="B854" s="104"/>
      <c r="C854" s="104"/>
      <c r="D854" s="104"/>
      <c r="E854" s="104"/>
      <c r="F854" s="104"/>
      <c r="G854" s="104"/>
      <c r="H854" s="104"/>
      <c r="I854" s="104"/>
      <c r="J854" s="104"/>
      <c r="K854" s="104"/>
      <c r="L854" s="104"/>
      <c r="M854" s="104"/>
      <c r="N854" s="104"/>
      <c r="O854" s="104"/>
      <c r="P854" s="104"/>
      <c r="Q854" s="104"/>
      <c r="R854" s="104"/>
      <c r="S854" s="104"/>
      <c r="T854" s="104"/>
      <c r="U854" s="104"/>
      <c r="V854" s="104"/>
      <c r="W854" s="104"/>
      <c r="X854" s="104"/>
      <c r="Y854" s="104"/>
      <c r="Z854" s="104"/>
    </row>
    <row r="855" ht="15.75" customHeight="1">
      <c r="A855" s="104"/>
      <c r="B855" s="104"/>
      <c r="C855" s="104"/>
      <c r="D855" s="104"/>
      <c r="E855" s="104"/>
      <c r="F855" s="104"/>
      <c r="G855" s="104"/>
      <c r="H855" s="104"/>
      <c r="I855" s="104"/>
      <c r="J855" s="104"/>
      <c r="K855" s="104"/>
      <c r="L855" s="104"/>
      <c r="M855" s="104"/>
      <c r="N855" s="104"/>
      <c r="O855" s="104"/>
      <c r="P855" s="104"/>
      <c r="Q855" s="104"/>
      <c r="R855" s="104"/>
      <c r="S855" s="104"/>
      <c r="T855" s="104"/>
      <c r="U855" s="104"/>
      <c r="V855" s="104"/>
      <c r="W855" s="104"/>
      <c r="X855" s="104"/>
      <c r="Y855" s="104"/>
      <c r="Z855" s="104"/>
    </row>
    <row r="856" ht="15.75" customHeight="1">
      <c r="A856" s="104"/>
      <c r="B856" s="104"/>
      <c r="C856" s="104"/>
      <c r="D856" s="104"/>
      <c r="E856" s="104"/>
      <c r="F856" s="104"/>
      <c r="G856" s="104"/>
      <c r="H856" s="104"/>
      <c r="I856" s="104"/>
      <c r="J856" s="104"/>
      <c r="K856" s="104"/>
      <c r="L856" s="104"/>
      <c r="M856" s="104"/>
      <c r="N856" s="104"/>
      <c r="O856" s="104"/>
      <c r="P856" s="104"/>
      <c r="Q856" s="104"/>
      <c r="R856" s="104"/>
      <c r="S856" s="104"/>
      <c r="T856" s="104"/>
      <c r="U856" s="104"/>
      <c r="V856" s="104"/>
      <c r="W856" s="104"/>
      <c r="X856" s="104"/>
      <c r="Y856" s="104"/>
      <c r="Z856" s="104"/>
    </row>
    <row r="857" ht="15.75" customHeight="1">
      <c r="A857" s="104"/>
      <c r="B857" s="104"/>
      <c r="C857" s="104"/>
      <c r="D857" s="104"/>
      <c r="E857" s="104"/>
      <c r="F857" s="104"/>
      <c r="G857" s="104"/>
      <c r="H857" s="104"/>
      <c r="I857" s="104"/>
      <c r="J857" s="104"/>
      <c r="K857" s="104"/>
      <c r="L857" s="104"/>
      <c r="M857" s="104"/>
      <c r="N857" s="104"/>
      <c r="O857" s="104"/>
      <c r="P857" s="104"/>
      <c r="Q857" s="104"/>
      <c r="R857" s="104"/>
      <c r="S857" s="104"/>
      <c r="T857" s="104"/>
      <c r="U857" s="104"/>
      <c r="V857" s="104"/>
      <c r="W857" s="104"/>
      <c r="X857" s="104"/>
      <c r="Y857" s="104"/>
      <c r="Z857" s="104"/>
    </row>
    <row r="858" ht="15.75" customHeight="1">
      <c r="A858" s="104"/>
      <c r="B858" s="104"/>
      <c r="C858" s="104"/>
      <c r="D858" s="104"/>
      <c r="E858" s="104"/>
      <c r="F858" s="104"/>
      <c r="G858" s="104"/>
      <c r="H858" s="104"/>
      <c r="I858" s="104"/>
      <c r="J858" s="104"/>
      <c r="K858" s="104"/>
      <c r="L858" s="104"/>
      <c r="M858" s="104"/>
      <c r="N858" s="104"/>
      <c r="O858" s="104"/>
      <c r="P858" s="104"/>
      <c r="Q858" s="104"/>
      <c r="R858" s="104"/>
      <c r="S858" s="104"/>
      <c r="T858" s="104"/>
      <c r="U858" s="104"/>
      <c r="V858" s="104"/>
      <c r="W858" s="104"/>
      <c r="X858" s="104"/>
      <c r="Y858" s="104"/>
      <c r="Z858" s="104"/>
    </row>
    <row r="859" ht="15.75" customHeight="1">
      <c r="A859" s="104"/>
      <c r="B859" s="104"/>
      <c r="C859" s="104"/>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4"/>
      <c r="Z859" s="104"/>
    </row>
    <row r="860" ht="15.75" customHeight="1">
      <c r="A860" s="104"/>
      <c r="B860" s="104"/>
      <c r="C860" s="104"/>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4"/>
      <c r="Z860" s="104"/>
    </row>
    <row r="861" ht="15.75" customHeight="1">
      <c r="A861" s="104"/>
      <c r="B861" s="104"/>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4"/>
    </row>
    <row r="862" ht="15.75" customHeight="1">
      <c r="A862" s="104"/>
      <c r="B862" s="104"/>
      <c r="C862" s="104"/>
      <c r="D862" s="104"/>
      <c r="E862" s="104"/>
      <c r="F862" s="104"/>
      <c r="G862" s="104"/>
      <c r="H862" s="104"/>
      <c r="I862" s="104"/>
      <c r="J862" s="104"/>
      <c r="K862" s="104"/>
      <c r="L862" s="104"/>
      <c r="M862" s="104"/>
      <c r="N862" s="104"/>
      <c r="O862" s="104"/>
      <c r="P862" s="104"/>
      <c r="Q862" s="104"/>
      <c r="R862" s="104"/>
      <c r="S862" s="104"/>
      <c r="T862" s="104"/>
      <c r="U862" s="104"/>
      <c r="V862" s="104"/>
      <c r="W862" s="104"/>
      <c r="X862" s="104"/>
      <c r="Y862" s="104"/>
      <c r="Z862" s="104"/>
    </row>
    <row r="863" ht="15.75" customHeight="1">
      <c r="A863" s="104"/>
      <c r="B863" s="104"/>
      <c r="C863" s="104"/>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4"/>
      <c r="Z863" s="104"/>
    </row>
    <row r="864" ht="15.75" customHeight="1">
      <c r="A864" s="104"/>
      <c r="B864" s="104"/>
      <c r="C864" s="104"/>
      <c r="D864" s="104"/>
      <c r="E864" s="104"/>
      <c r="F864" s="104"/>
      <c r="G864" s="104"/>
      <c r="H864" s="104"/>
      <c r="I864" s="104"/>
      <c r="J864" s="104"/>
      <c r="K864" s="104"/>
      <c r="L864" s="104"/>
      <c r="M864" s="104"/>
      <c r="N864" s="104"/>
      <c r="O864" s="104"/>
      <c r="P864" s="104"/>
      <c r="Q864" s="104"/>
      <c r="R864" s="104"/>
      <c r="S864" s="104"/>
      <c r="T864" s="104"/>
      <c r="U864" s="104"/>
      <c r="V864" s="104"/>
      <c r="W864" s="104"/>
      <c r="X864" s="104"/>
      <c r="Y864" s="104"/>
      <c r="Z864" s="104"/>
    </row>
    <row r="865" ht="15.75" customHeight="1">
      <c r="A865" s="104"/>
      <c r="B865" s="104"/>
      <c r="C865" s="104"/>
      <c r="D865" s="104"/>
      <c r="E865" s="104"/>
      <c r="F865" s="104"/>
      <c r="G865" s="104"/>
      <c r="H865" s="104"/>
      <c r="I865" s="104"/>
      <c r="J865" s="104"/>
      <c r="K865" s="104"/>
      <c r="L865" s="104"/>
      <c r="M865" s="104"/>
      <c r="N865" s="104"/>
      <c r="O865" s="104"/>
      <c r="P865" s="104"/>
      <c r="Q865" s="104"/>
      <c r="R865" s="104"/>
      <c r="S865" s="104"/>
      <c r="T865" s="104"/>
      <c r="U865" s="104"/>
      <c r="V865" s="104"/>
      <c r="W865" s="104"/>
      <c r="X865" s="104"/>
      <c r="Y865" s="104"/>
      <c r="Z865" s="104"/>
    </row>
    <row r="866" ht="15.75" customHeight="1">
      <c r="A866" s="104"/>
      <c r="B866" s="104"/>
      <c r="C866" s="104"/>
      <c r="D866" s="104"/>
      <c r="E866" s="104"/>
      <c r="F866" s="104"/>
      <c r="G866" s="104"/>
      <c r="H866" s="104"/>
      <c r="I866" s="104"/>
      <c r="J866" s="104"/>
      <c r="K866" s="104"/>
      <c r="L866" s="104"/>
      <c r="M866" s="104"/>
      <c r="N866" s="104"/>
      <c r="O866" s="104"/>
      <c r="P866" s="104"/>
      <c r="Q866" s="104"/>
      <c r="R866" s="104"/>
      <c r="S866" s="104"/>
      <c r="T866" s="104"/>
      <c r="U866" s="104"/>
      <c r="V866" s="104"/>
      <c r="W866" s="104"/>
      <c r="X866" s="104"/>
      <c r="Y866" s="104"/>
      <c r="Z866" s="104"/>
    </row>
    <row r="867" ht="15.75" customHeight="1">
      <c r="A867" s="104"/>
      <c r="B867" s="104"/>
      <c r="C867" s="104"/>
      <c r="D867" s="104"/>
      <c r="E867" s="104"/>
      <c r="F867" s="104"/>
      <c r="G867" s="104"/>
      <c r="H867" s="104"/>
      <c r="I867" s="104"/>
      <c r="J867" s="104"/>
      <c r="K867" s="104"/>
      <c r="L867" s="104"/>
      <c r="M867" s="104"/>
      <c r="N867" s="104"/>
      <c r="O867" s="104"/>
      <c r="P867" s="104"/>
      <c r="Q867" s="104"/>
      <c r="R867" s="104"/>
      <c r="S867" s="104"/>
      <c r="T867" s="104"/>
      <c r="U867" s="104"/>
      <c r="V867" s="104"/>
      <c r="W867" s="104"/>
      <c r="X867" s="104"/>
      <c r="Y867" s="104"/>
      <c r="Z867" s="104"/>
    </row>
    <row r="868" ht="15.75" customHeight="1">
      <c r="A868" s="104"/>
      <c r="B868" s="104"/>
      <c r="C868" s="104"/>
      <c r="D868" s="104"/>
      <c r="E868" s="104"/>
      <c r="F868" s="104"/>
      <c r="G868" s="104"/>
      <c r="H868" s="104"/>
      <c r="I868" s="104"/>
      <c r="J868" s="104"/>
      <c r="K868" s="104"/>
      <c r="L868" s="104"/>
      <c r="M868" s="104"/>
      <c r="N868" s="104"/>
      <c r="O868" s="104"/>
      <c r="P868" s="104"/>
      <c r="Q868" s="104"/>
      <c r="R868" s="104"/>
      <c r="S868" s="104"/>
      <c r="T868" s="104"/>
      <c r="U868" s="104"/>
      <c r="V868" s="104"/>
      <c r="W868" s="104"/>
      <c r="X868" s="104"/>
      <c r="Y868" s="104"/>
      <c r="Z868" s="104"/>
    </row>
    <row r="869" ht="15.75" customHeight="1">
      <c r="A869" s="104"/>
      <c r="B869" s="104"/>
      <c r="C869" s="104"/>
      <c r="D869" s="104"/>
      <c r="E869" s="104"/>
      <c r="F869" s="104"/>
      <c r="G869" s="104"/>
      <c r="H869" s="104"/>
      <c r="I869" s="104"/>
      <c r="J869" s="104"/>
      <c r="K869" s="104"/>
      <c r="L869" s="104"/>
      <c r="M869" s="104"/>
      <c r="N869" s="104"/>
      <c r="O869" s="104"/>
      <c r="P869" s="104"/>
      <c r="Q869" s="104"/>
      <c r="R869" s="104"/>
      <c r="S869" s="104"/>
      <c r="T869" s="104"/>
      <c r="U869" s="104"/>
      <c r="V869" s="104"/>
      <c r="W869" s="104"/>
      <c r="X869" s="104"/>
      <c r="Y869" s="104"/>
      <c r="Z869" s="104"/>
    </row>
    <row r="870" ht="15.75" customHeight="1">
      <c r="A870" s="104"/>
      <c r="B870" s="104"/>
      <c r="C870" s="104"/>
      <c r="D870" s="104"/>
      <c r="E870" s="104"/>
      <c r="F870" s="104"/>
      <c r="G870" s="104"/>
      <c r="H870" s="104"/>
      <c r="I870" s="104"/>
      <c r="J870" s="104"/>
      <c r="K870" s="104"/>
      <c r="L870" s="104"/>
      <c r="M870" s="104"/>
      <c r="N870" s="104"/>
      <c r="O870" s="104"/>
      <c r="P870" s="104"/>
      <c r="Q870" s="104"/>
      <c r="R870" s="104"/>
      <c r="S870" s="104"/>
      <c r="T870" s="104"/>
      <c r="U870" s="104"/>
      <c r="V870" s="104"/>
      <c r="W870" s="104"/>
      <c r="X870" s="104"/>
      <c r="Y870" s="104"/>
      <c r="Z870" s="104"/>
    </row>
    <row r="871" ht="15.75" customHeight="1">
      <c r="A871" s="104"/>
      <c r="B871" s="104"/>
      <c r="C871" s="104"/>
      <c r="D871" s="104"/>
      <c r="E871" s="104"/>
      <c r="F871" s="104"/>
      <c r="G871" s="104"/>
      <c r="H871" s="104"/>
      <c r="I871" s="104"/>
      <c r="J871" s="104"/>
      <c r="K871" s="104"/>
      <c r="L871" s="104"/>
      <c r="M871" s="104"/>
      <c r="N871" s="104"/>
      <c r="O871" s="104"/>
      <c r="P871" s="104"/>
      <c r="Q871" s="104"/>
      <c r="R871" s="104"/>
      <c r="S871" s="104"/>
      <c r="T871" s="104"/>
      <c r="U871" s="104"/>
      <c r="V871" s="104"/>
      <c r="W871" s="104"/>
      <c r="X871" s="104"/>
      <c r="Y871" s="104"/>
      <c r="Z871" s="104"/>
    </row>
    <row r="872" ht="15.75" customHeight="1">
      <c r="A872" s="104"/>
      <c r="B872" s="104"/>
      <c r="C872" s="104"/>
      <c r="D872" s="104"/>
      <c r="E872" s="104"/>
      <c r="F872" s="104"/>
      <c r="G872" s="104"/>
      <c r="H872" s="104"/>
      <c r="I872" s="104"/>
      <c r="J872" s="104"/>
      <c r="K872" s="104"/>
      <c r="L872" s="104"/>
      <c r="M872" s="104"/>
      <c r="N872" s="104"/>
      <c r="O872" s="104"/>
      <c r="P872" s="104"/>
      <c r="Q872" s="104"/>
      <c r="R872" s="104"/>
      <c r="S872" s="104"/>
      <c r="T872" s="104"/>
      <c r="U872" s="104"/>
      <c r="V872" s="104"/>
      <c r="W872" s="104"/>
      <c r="X872" s="104"/>
      <c r="Y872" s="104"/>
      <c r="Z872" s="104"/>
    </row>
    <row r="873" ht="15.75" customHeight="1">
      <c r="A873" s="104"/>
      <c r="B873" s="104"/>
      <c r="C873" s="104"/>
      <c r="D873" s="104"/>
      <c r="E873" s="104"/>
      <c r="F873" s="104"/>
      <c r="G873" s="104"/>
      <c r="H873" s="104"/>
      <c r="I873" s="104"/>
      <c r="J873" s="104"/>
      <c r="K873" s="104"/>
      <c r="L873" s="104"/>
      <c r="M873" s="104"/>
      <c r="N873" s="104"/>
      <c r="O873" s="104"/>
      <c r="P873" s="104"/>
      <c r="Q873" s="104"/>
      <c r="R873" s="104"/>
      <c r="S873" s="104"/>
      <c r="T873" s="104"/>
      <c r="U873" s="104"/>
      <c r="V873" s="104"/>
      <c r="W873" s="104"/>
      <c r="X873" s="104"/>
      <c r="Y873" s="104"/>
      <c r="Z873" s="104"/>
    </row>
    <row r="874" ht="15.75" customHeight="1">
      <c r="A874" s="104"/>
      <c r="B874" s="104"/>
      <c r="C874" s="104"/>
      <c r="D874" s="104"/>
      <c r="E874" s="104"/>
      <c r="F874" s="104"/>
      <c r="G874" s="104"/>
      <c r="H874" s="104"/>
      <c r="I874" s="104"/>
      <c r="J874" s="104"/>
      <c r="K874" s="104"/>
      <c r="L874" s="104"/>
      <c r="M874" s="104"/>
      <c r="N874" s="104"/>
      <c r="O874" s="104"/>
      <c r="P874" s="104"/>
      <c r="Q874" s="104"/>
      <c r="R874" s="104"/>
      <c r="S874" s="104"/>
      <c r="T874" s="104"/>
      <c r="U874" s="104"/>
      <c r="V874" s="104"/>
      <c r="W874" s="104"/>
      <c r="X874" s="104"/>
      <c r="Y874" s="104"/>
      <c r="Z874" s="104"/>
    </row>
    <row r="875" ht="15.75" customHeight="1">
      <c r="A875" s="104"/>
      <c r="B875" s="104"/>
      <c r="C875" s="104"/>
      <c r="D875" s="104"/>
      <c r="E875" s="104"/>
      <c r="F875" s="104"/>
      <c r="G875" s="104"/>
      <c r="H875" s="104"/>
      <c r="I875" s="104"/>
      <c r="J875" s="104"/>
      <c r="K875" s="104"/>
      <c r="L875" s="104"/>
      <c r="M875" s="104"/>
      <c r="N875" s="104"/>
      <c r="O875" s="104"/>
      <c r="P875" s="104"/>
      <c r="Q875" s="104"/>
      <c r="R875" s="104"/>
      <c r="S875" s="104"/>
      <c r="T875" s="104"/>
      <c r="U875" s="104"/>
      <c r="V875" s="104"/>
      <c r="W875" s="104"/>
      <c r="X875" s="104"/>
      <c r="Y875" s="104"/>
      <c r="Z875" s="104"/>
    </row>
    <row r="876" ht="15.75" customHeight="1">
      <c r="A876" s="104"/>
      <c r="B876" s="104"/>
      <c r="C876" s="104"/>
      <c r="D876" s="104"/>
      <c r="E876" s="104"/>
      <c r="F876" s="104"/>
      <c r="G876" s="104"/>
      <c r="H876" s="104"/>
      <c r="I876" s="104"/>
      <c r="J876" s="104"/>
      <c r="K876" s="104"/>
      <c r="L876" s="104"/>
      <c r="M876" s="104"/>
      <c r="N876" s="104"/>
      <c r="O876" s="104"/>
      <c r="P876" s="104"/>
      <c r="Q876" s="104"/>
      <c r="R876" s="104"/>
      <c r="S876" s="104"/>
      <c r="T876" s="104"/>
      <c r="U876" s="104"/>
      <c r="V876" s="104"/>
      <c r="W876" s="104"/>
      <c r="X876" s="104"/>
      <c r="Y876" s="104"/>
      <c r="Z876" s="104"/>
    </row>
    <row r="877" ht="15.75" customHeight="1">
      <c r="A877" s="104"/>
      <c r="B877" s="104"/>
      <c r="C877" s="104"/>
      <c r="D877" s="104"/>
      <c r="E877" s="104"/>
      <c r="F877" s="104"/>
      <c r="G877" s="104"/>
      <c r="H877" s="104"/>
      <c r="I877" s="104"/>
      <c r="J877" s="104"/>
      <c r="K877" s="104"/>
      <c r="L877" s="104"/>
      <c r="M877" s="104"/>
      <c r="N877" s="104"/>
      <c r="O877" s="104"/>
      <c r="P877" s="104"/>
      <c r="Q877" s="104"/>
      <c r="R877" s="104"/>
      <c r="S877" s="104"/>
      <c r="T877" s="104"/>
      <c r="U877" s="104"/>
      <c r="V877" s="104"/>
      <c r="W877" s="104"/>
      <c r="X877" s="104"/>
      <c r="Y877" s="104"/>
      <c r="Z877" s="104"/>
    </row>
    <row r="878" ht="15.75" customHeight="1">
      <c r="A878" s="104"/>
      <c r="B878" s="104"/>
      <c r="C878" s="104"/>
      <c r="D878" s="104"/>
      <c r="E878" s="104"/>
      <c r="F878" s="104"/>
      <c r="G878" s="104"/>
      <c r="H878" s="104"/>
      <c r="I878" s="104"/>
      <c r="J878" s="104"/>
      <c r="K878" s="104"/>
      <c r="L878" s="104"/>
      <c r="M878" s="104"/>
      <c r="N878" s="104"/>
      <c r="O878" s="104"/>
      <c r="P878" s="104"/>
      <c r="Q878" s="104"/>
      <c r="R878" s="104"/>
      <c r="S878" s="104"/>
      <c r="T878" s="104"/>
      <c r="U878" s="104"/>
      <c r="V878" s="104"/>
      <c r="W878" s="104"/>
      <c r="X878" s="104"/>
      <c r="Y878" s="104"/>
      <c r="Z878" s="104"/>
    </row>
    <row r="879" ht="15.75" customHeight="1">
      <c r="A879" s="104"/>
      <c r="B879" s="104"/>
      <c r="C879" s="104"/>
      <c r="D879" s="104"/>
      <c r="E879" s="104"/>
      <c r="F879" s="104"/>
      <c r="G879" s="104"/>
      <c r="H879" s="104"/>
      <c r="I879" s="104"/>
      <c r="J879" s="104"/>
      <c r="K879" s="104"/>
      <c r="L879" s="104"/>
      <c r="M879" s="104"/>
      <c r="N879" s="104"/>
      <c r="O879" s="104"/>
      <c r="P879" s="104"/>
      <c r="Q879" s="104"/>
      <c r="R879" s="104"/>
      <c r="S879" s="104"/>
      <c r="T879" s="104"/>
      <c r="U879" s="104"/>
      <c r="V879" s="104"/>
      <c r="W879" s="104"/>
      <c r="X879" s="104"/>
      <c r="Y879" s="104"/>
      <c r="Z879" s="104"/>
    </row>
    <row r="880" ht="15.75" customHeight="1">
      <c r="A880" s="104"/>
      <c r="B880" s="104"/>
      <c r="C880" s="104"/>
      <c r="D880" s="104"/>
      <c r="E880" s="104"/>
      <c r="F880" s="104"/>
      <c r="G880" s="104"/>
      <c r="H880" s="104"/>
      <c r="I880" s="104"/>
      <c r="J880" s="104"/>
      <c r="K880" s="104"/>
      <c r="L880" s="104"/>
      <c r="M880" s="104"/>
      <c r="N880" s="104"/>
      <c r="O880" s="104"/>
      <c r="P880" s="104"/>
      <c r="Q880" s="104"/>
      <c r="R880" s="104"/>
      <c r="S880" s="104"/>
      <c r="T880" s="104"/>
      <c r="U880" s="104"/>
      <c r="V880" s="104"/>
      <c r="W880" s="104"/>
      <c r="X880" s="104"/>
      <c r="Y880" s="104"/>
      <c r="Z880" s="104"/>
    </row>
    <row r="881" ht="15.75" customHeight="1">
      <c r="A881" s="104"/>
      <c r="B881" s="104"/>
      <c r="C881" s="104"/>
      <c r="D881" s="104"/>
      <c r="E881" s="104"/>
      <c r="F881" s="104"/>
      <c r="G881" s="104"/>
      <c r="H881" s="104"/>
      <c r="I881" s="104"/>
      <c r="J881" s="104"/>
      <c r="K881" s="104"/>
      <c r="L881" s="104"/>
      <c r="M881" s="104"/>
      <c r="N881" s="104"/>
      <c r="O881" s="104"/>
      <c r="P881" s="104"/>
      <c r="Q881" s="104"/>
      <c r="R881" s="104"/>
      <c r="S881" s="104"/>
      <c r="T881" s="104"/>
      <c r="U881" s="104"/>
      <c r="V881" s="104"/>
      <c r="W881" s="104"/>
      <c r="X881" s="104"/>
      <c r="Y881" s="104"/>
      <c r="Z881" s="104"/>
    </row>
    <row r="882" ht="15.75" customHeight="1">
      <c r="A882" s="104"/>
      <c r="B882" s="104"/>
      <c r="C882" s="104"/>
      <c r="D882" s="104"/>
      <c r="E882" s="104"/>
      <c r="F882" s="104"/>
      <c r="G882" s="104"/>
      <c r="H882" s="104"/>
      <c r="I882" s="104"/>
      <c r="J882" s="104"/>
      <c r="K882" s="104"/>
      <c r="L882" s="104"/>
      <c r="M882" s="104"/>
      <c r="N882" s="104"/>
      <c r="O882" s="104"/>
      <c r="P882" s="104"/>
      <c r="Q882" s="104"/>
      <c r="R882" s="104"/>
      <c r="S882" s="104"/>
      <c r="T882" s="104"/>
      <c r="U882" s="104"/>
      <c r="V882" s="104"/>
      <c r="W882" s="104"/>
      <c r="X882" s="104"/>
      <c r="Y882" s="104"/>
      <c r="Z882" s="104"/>
    </row>
    <row r="883" ht="15.75" customHeight="1">
      <c r="A883" s="104"/>
      <c r="B883" s="104"/>
      <c r="C883" s="104"/>
      <c r="D883" s="104"/>
      <c r="E883" s="104"/>
      <c r="F883" s="104"/>
      <c r="G883" s="104"/>
      <c r="H883" s="104"/>
      <c r="I883" s="104"/>
      <c r="J883" s="104"/>
      <c r="K883" s="104"/>
      <c r="L883" s="104"/>
      <c r="M883" s="104"/>
      <c r="N883" s="104"/>
      <c r="O883" s="104"/>
      <c r="P883" s="104"/>
      <c r="Q883" s="104"/>
      <c r="R883" s="104"/>
      <c r="S883" s="104"/>
      <c r="T883" s="104"/>
      <c r="U883" s="104"/>
      <c r="V883" s="104"/>
      <c r="W883" s="104"/>
      <c r="X883" s="104"/>
      <c r="Y883" s="104"/>
      <c r="Z883" s="104"/>
    </row>
    <row r="884" ht="15.75" customHeight="1">
      <c r="A884" s="104"/>
      <c r="B884" s="104"/>
      <c r="C884" s="104"/>
      <c r="D884" s="104"/>
      <c r="E884" s="104"/>
      <c r="F884" s="104"/>
      <c r="G884" s="104"/>
      <c r="H884" s="104"/>
      <c r="I884" s="104"/>
      <c r="J884" s="104"/>
      <c r="K884" s="104"/>
      <c r="L884" s="104"/>
      <c r="M884" s="104"/>
      <c r="N884" s="104"/>
      <c r="O884" s="104"/>
      <c r="P884" s="104"/>
      <c r="Q884" s="104"/>
      <c r="R884" s="104"/>
      <c r="S884" s="104"/>
      <c r="T884" s="104"/>
      <c r="U884" s="104"/>
      <c r="V884" s="104"/>
      <c r="W884" s="104"/>
      <c r="X884" s="104"/>
      <c r="Y884" s="104"/>
      <c r="Z884" s="104"/>
    </row>
    <row r="885" ht="15.75" customHeight="1">
      <c r="A885" s="104"/>
      <c r="B885" s="104"/>
      <c r="C885" s="104"/>
      <c r="D885" s="104"/>
      <c r="E885" s="104"/>
      <c r="F885" s="104"/>
      <c r="G885" s="104"/>
      <c r="H885" s="104"/>
      <c r="I885" s="104"/>
      <c r="J885" s="104"/>
      <c r="K885" s="104"/>
      <c r="L885" s="104"/>
      <c r="M885" s="104"/>
      <c r="N885" s="104"/>
      <c r="O885" s="104"/>
      <c r="P885" s="104"/>
      <c r="Q885" s="104"/>
      <c r="R885" s="104"/>
      <c r="S885" s="104"/>
      <c r="T885" s="104"/>
      <c r="U885" s="104"/>
      <c r="V885" s="104"/>
      <c r="W885" s="104"/>
      <c r="X885" s="104"/>
      <c r="Y885" s="104"/>
      <c r="Z885" s="104"/>
    </row>
    <row r="886" ht="15.75" customHeight="1">
      <c r="A886" s="104"/>
      <c r="B886" s="104"/>
      <c r="C886" s="104"/>
      <c r="D886" s="104"/>
      <c r="E886" s="104"/>
      <c r="F886" s="104"/>
      <c r="G886" s="104"/>
      <c r="H886" s="104"/>
      <c r="I886" s="104"/>
      <c r="J886" s="104"/>
      <c r="K886" s="104"/>
      <c r="L886" s="104"/>
      <c r="M886" s="104"/>
      <c r="N886" s="104"/>
      <c r="O886" s="104"/>
      <c r="P886" s="104"/>
      <c r="Q886" s="104"/>
      <c r="R886" s="104"/>
      <c r="S886" s="104"/>
      <c r="T886" s="104"/>
      <c r="U886" s="104"/>
      <c r="V886" s="104"/>
      <c r="W886" s="104"/>
      <c r="X886" s="104"/>
      <c r="Y886" s="104"/>
      <c r="Z886" s="104"/>
    </row>
    <row r="887" ht="15.75" customHeight="1">
      <c r="A887" s="104"/>
      <c r="B887" s="104"/>
      <c r="C887" s="104"/>
      <c r="D887" s="104"/>
      <c r="E887" s="104"/>
      <c r="F887" s="104"/>
      <c r="G887" s="104"/>
      <c r="H887" s="104"/>
      <c r="I887" s="104"/>
      <c r="J887" s="104"/>
      <c r="K887" s="104"/>
      <c r="L887" s="104"/>
      <c r="M887" s="104"/>
      <c r="N887" s="104"/>
      <c r="O887" s="104"/>
      <c r="P887" s="104"/>
      <c r="Q887" s="104"/>
      <c r="R887" s="104"/>
      <c r="S887" s="104"/>
      <c r="T887" s="104"/>
      <c r="U887" s="104"/>
      <c r="V887" s="104"/>
      <c r="W887" s="104"/>
      <c r="X887" s="104"/>
      <c r="Y887" s="104"/>
      <c r="Z887" s="104"/>
    </row>
    <row r="888" ht="15.75" customHeight="1">
      <c r="A888" s="104"/>
      <c r="B888" s="104"/>
      <c r="C888" s="104"/>
      <c r="D888" s="104"/>
      <c r="E888" s="104"/>
      <c r="F888" s="104"/>
      <c r="G888" s="104"/>
      <c r="H888" s="104"/>
      <c r="I888" s="104"/>
      <c r="J888" s="104"/>
      <c r="K888" s="104"/>
      <c r="L888" s="104"/>
      <c r="M888" s="104"/>
      <c r="N888" s="104"/>
      <c r="O888" s="104"/>
      <c r="P888" s="104"/>
      <c r="Q888" s="104"/>
      <c r="R888" s="104"/>
      <c r="S888" s="104"/>
      <c r="T888" s="104"/>
      <c r="U888" s="104"/>
      <c r="V888" s="104"/>
      <c r="W888" s="104"/>
      <c r="X888" s="104"/>
      <c r="Y888" s="104"/>
      <c r="Z888" s="104"/>
    </row>
    <row r="889" ht="15.75" customHeight="1">
      <c r="A889" s="104"/>
      <c r="B889" s="104"/>
      <c r="C889" s="104"/>
      <c r="D889" s="104"/>
      <c r="E889" s="104"/>
      <c r="F889" s="104"/>
      <c r="G889" s="104"/>
      <c r="H889" s="104"/>
      <c r="I889" s="104"/>
      <c r="J889" s="104"/>
      <c r="K889" s="104"/>
      <c r="L889" s="104"/>
      <c r="M889" s="104"/>
      <c r="N889" s="104"/>
      <c r="O889" s="104"/>
      <c r="P889" s="104"/>
      <c r="Q889" s="104"/>
      <c r="R889" s="104"/>
      <c r="S889" s="104"/>
      <c r="T889" s="104"/>
      <c r="U889" s="104"/>
      <c r="V889" s="104"/>
      <c r="W889" s="104"/>
      <c r="X889" s="104"/>
      <c r="Y889" s="104"/>
      <c r="Z889" s="104"/>
    </row>
    <row r="890" ht="15.75" customHeight="1">
      <c r="A890" s="104"/>
      <c r="B890" s="104"/>
      <c r="C890" s="104"/>
      <c r="D890" s="104"/>
      <c r="E890" s="104"/>
      <c r="F890" s="104"/>
      <c r="G890" s="104"/>
      <c r="H890" s="104"/>
      <c r="I890" s="104"/>
      <c r="J890" s="104"/>
      <c r="K890" s="104"/>
      <c r="L890" s="104"/>
      <c r="M890" s="104"/>
      <c r="N890" s="104"/>
      <c r="O890" s="104"/>
      <c r="P890" s="104"/>
      <c r="Q890" s="104"/>
      <c r="R890" s="104"/>
      <c r="S890" s="104"/>
      <c r="T890" s="104"/>
      <c r="U890" s="104"/>
      <c r="V890" s="104"/>
      <c r="W890" s="104"/>
      <c r="X890" s="104"/>
      <c r="Y890" s="104"/>
      <c r="Z890" s="104"/>
    </row>
    <row r="891" ht="15.75" customHeight="1">
      <c r="A891" s="104"/>
      <c r="B891" s="104"/>
      <c r="C891" s="104"/>
      <c r="D891" s="104"/>
      <c r="E891" s="104"/>
      <c r="F891" s="104"/>
      <c r="G891" s="104"/>
      <c r="H891" s="104"/>
      <c r="I891" s="104"/>
      <c r="J891" s="104"/>
      <c r="K891" s="104"/>
      <c r="L891" s="104"/>
      <c r="M891" s="104"/>
      <c r="N891" s="104"/>
      <c r="O891" s="104"/>
      <c r="P891" s="104"/>
      <c r="Q891" s="104"/>
      <c r="R891" s="104"/>
      <c r="S891" s="104"/>
      <c r="T891" s="104"/>
      <c r="U891" s="104"/>
      <c r="V891" s="104"/>
      <c r="W891" s="104"/>
      <c r="X891" s="104"/>
      <c r="Y891" s="104"/>
      <c r="Z891" s="104"/>
    </row>
    <row r="892" ht="15.75" customHeight="1">
      <c r="A892" s="104"/>
      <c r="B892" s="104"/>
      <c r="C892" s="104"/>
      <c r="D892" s="104"/>
      <c r="E892" s="104"/>
      <c r="F892" s="104"/>
      <c r="G892" s="104"/>
      <c r="H892" s="104"/>
      <c r="I892" s="104"/>
      <c r="J892" s="104"/>
      <c r="K892" s="104"/>
      <c r="L892" s="104"/>
      <c r="M892" s="104"/>
      <c r="N892" s="104"/>
      <c r="O892" s="104"/>
      <c r="P892" s="104"/>
      <c r="Q892" s="104"/>
      <c r="R892" s="104"/>
      <c r="S892" s="104"/>
      <c r="T892" s="104"/>
      <c r="U892" s="104"/>
      <c r="V892" s="104"/>
      <c r="W892" s="104"/>
      <c r="X892" s="104"/>
      <c r="Y892" s="104"/>
      <c r="Z892" s="104"/>
    </row>
    <row r="893" ht="15.75" customHeight="1">
      <c r="A893" s="104"/>
      <c r="B893" s="104"/>
      <c r="C893" s="104"/>
      <c r="D893" s="104"/>
      <c r="E893" s="104"/>
      <c r="F893" s="104"/>
      <c r="G893" s="104"/>
      <c r="H893" s="104"/>
      <c r="I893" s="104"/>
      <c r="J893" s="104"/>
      <c r="K893" s="104"/>
      <c r="L893" s="104"/>
      <c r="M893" s="104"/>
      <c r="N893" s="104"/>
      <c r="O893" s="104"/>
      <c r="P893" s="104"/>
      <c r="Q893" s="104"/>
      <c r="R893" s="104"/>
      <c r="S893" s="104"/>
      <c r="T893" s="104"/>
      <c r="U893" s="104"/>
      <c r="V893" s="104"/>
      <c r="W893" s="104"/>
      <c r="X893" s="104"/>
      <c r="Y893" s="104"/>
      <c r="Z893" s="104"/>
    </row>
    <row r="894" ht="15.75" customHeight="1">
      <c r="A894" s="104"/>
      <c r="B894" s="104"/>
      <c r="C894" s="104"/>
      <c r="D894" s="104"/>
      <c r="E894" s="104"/>
      <c r="F894" s="104"/>
      <c r="G894" s="104"/>
      <c r="H894" s="104"/>
      <c r="I894" s="104"/>
      <c r="J894" s="104"/>
      <c r="K894" s="104"/>
      <c r="L894" s="104"/>
      <c r="M894" s="104"/>
      <c r="N894" s="104"/>
      <c r="O894" s="104"/>
      <c r="P894" s="104"/>
      <c r="Q894" s="104"/>
      <c r="R894" s="104"/>
      <c r="S894" s="104"/>
      <c r="T894" s="104"/>
      <c r="U894" s="104"/>
      <c r="V894" s="104"/>
      <c r="W894" s="104"/>
      <c r="X894" s="104"/>
      <c r="Y894" s="104"/>
      <c r="Z894" s="104"/>
    </row>
    <row r="895" ht="15.75" customHeight="1">
      <c r="A895" s="104"/>
      <c r="B895" s="104"/>
      <c r="C895" s="104"/>
      <c r="D895" s="104"/>
      <c r="E895" s="104"/>
      <c r="F895" s="104"/>
      <c r="G895" s="104"/>
      <c r="H895" s="104"/>
      <c r="I895" s="104"/>
      <c r="J895" s="104"/>
      <c r="K895" s="104"/>
      <c r="L895" s="104"/>
      <c r="M895" s="104"/>
      <c r="N895" s="104"/>
      <c r="O895" s="104"/>
      <c r="P895" s="104"/>
      <c r="Q895" s="104"/>
      <c r="R895" s="104"/>
      <c r="S895" s="104"/>
      <c r="T895" s="104"/>
      <c r="U895" s="104"/>
      <c r="V895" s="104"/>
      <c r="W895" s="104"/>
      <c r="X895" s="104"/>
      <c r="Y895" s="104"/>
      <c r="Z895" s="104"/>
    </row>
    <row r="896" ht="15.75" customHeight="1">
      <c r="A896" s="104"/>
      <c r="B896" s="104"/>
      <c r="C896" s="104"/>
      <c r="D896" s="104"/>
      <c r="E896" s="104"/>
      <c r="F896" s="104"/>
      <c r="G896" s="104"/>
      <c r="H896" s="104"/>
      <c r="I896" s="104"/>
      <c r="J896" s="104"/>
      <c r="K896" s="104"/>
      <c r="L896" s="104"/>
      <c r="M896" s="104"/>
      <c r="N896" s="104"/>
      <c r="O896" s="104"/>
      <c r="P896" s="104"/>
      <c r="Q896" s="104"/>
      <c r="R896" s="104"/>
      <c r="S896" s="104"/>
      <c r="T896" s="104"/>
      <c r="U896" s="104"/>
      <c r="V896" s="104"/>
      <c r="W896" s="104"/>
      <c r="X896" s="104"/>
      <c r="Y896" s="104"/>
      <c r="Z896" s="104"/>
    </row>
    <row r="897" ht="15.75" customHeight="1">
      <c r="A897" s="104"/>
      <c r="B897" s="104"/>
      <c r="C897" s="104"/>
      <c r="D897" s="104"/>
      <c r="E897" s="104"/>
      <c r="F897" s="104"/>
      <c r="G897" s="104"/>
      <c r="H897" s="104"/>
      <c r="I897" s="104"/>
      <c r="J897" s="104"/>
      <c r="K897" s="104"/>
      <c r="L897" s="104"/>
      <c r="M897" s="104"/>
      <c r="N897" s="104"/>
      <c r="O897" s="104"/>
      <c r="P897" s="104"/>
      <c r="Q897" s="104"/>
      <c r="R897" s="104"/>
      <c r="S897" s="104"/>
      <c r="T897" s="104"/>
      <c r="U897" s="104"/>
      <c r="V897" s="104"/>
      <c r="W897" s="104"/>
      <c r="X897" s="104"/>
      <c r="Y897" s="104"/>
      <c r="Z897" s="104"/>
    </row>
    <row r="898" ht="15.75" customHeight="1">
      <c r="A898" s="104"/>
      <c r="B898" s="104"/>
      <c r="C898" s="104"/>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4"/>
    </row>
    <row r="899" ht="15.75" customHeight="1">
      <c r="A899" s="104"/>
      <c r="B899" s="104"/>
      <c r="C899" s="104"/>
      <c r="D899" s="104"/>
      <c r="E899" s="104"/>
      <c r="F899" s="104"/>
      <c r="G899" s="104"/>
      <c r="H899" s="104"/>
      <c r="I899" s="104"/>
      <c r="J899" s="104"/>
      <c r="K899" s="104"/>
      <c r="L899" s="104"/>
      <c r="M899" s="104"/>
      <c r="N899" s="104"/>
      <c r="O899" s="104"/>
      <c r="P899" s="104"/>
      <c r="Q899" s="104"/>
      <c r="R899" s="104"/>
      <c r="S899" s="104"/>
      <c r="T899" s="104"/>
      <c r="U899" s="104"/>
      <c r="V899" s="104"/>
      <c r="W899" s="104"/>
      <c r="X899" s="104"/>
      <c r="Y899" s="104"/>
      <c r="Z899" s="104"/>
    </row>
    <row r="900" ht="15.75" customHeight="1">
      <c r="A900" s="104"/>
      <c r="B900" s="104"/>
      <c r="C900" s="104"/>
      <c r="D900" s="104"/>
      <c r="E900" s="104"/>
      <c r="F900" s="104"/>
      <c r="G900" s="104"/>
      <c r="H900" s="104"/>
      <c r="I900" s="104"/>
      <c r="J900" s="104"/>
      <c r="K900" s="104"/>
      <c r="L900" s="104"/>
      <c r="M900" s="104"/>
      <c r="N900" s="104"/>
      <c r="O900" s="104"/>
      <c r="P900" s="104"/>
      <c r="Q900" s="104"/>
      <c r="R900" s="104"/>
      <c r="S900" s="104"/>
      <c r="T900" s="104"/>
      <c r="U900" s="104"/>
      <c r="V900" s="104"/>
      <c r="W900" s="104"/>
      <c r="X900" s="104"/>
      <c r="Y900" s="104"/>
      <c r="Z900" s="104"/>
    </row>
    <row r="901" ht="15.75" customHeight="1">
      <c r="A901" s="104"/>
      <c r="B901" s="104"/>
      <c r="C901" s="104"/>
      <c r="D901" s="104"/>
      <c r="E901" s="104"/>
      <c r="F901" s="104"/>
      <c r="G901" s="104"/>
      <c r="H901" s="104"/>
      <c r="I901" s="104"/>
      <c r="J901" s="104"/>
      <c r="K901" s="104"/>
      <c r="L901" s="104"/>
      <c r="M901" s="104"/>
      <c r="N901" s="104"/>
      <c r="O901" s="104"/>
      <c r="P901" s="104"/>
      <c r="Q901" s="104"/>
      <c r="R901" s="104"/>
      <c r="S901" s="104"/>
      <c r="T901" s="104"/>
      <c r="U901" s="104"/>
      <c r="V901" s="104"/>
      <c r="W901" s="104"/>
      <c r="X901" s="104"/>
      <c r="Y901" s="104"/>
      <c r="Z901" s="104"/>
    </row>
    <row r="902" ht="15.75" customHeight="1">
      <c r="A902" s="104"/>
      <c r="B902" s="104"/>
      <c r="C902" s="104"/>
      <c r="D902" s="104"/>
      <c r="E902" s="104"/>
      <c r="F902" s="104"/>
      <c r="G902" s="104"/>
      <c r="H902" s="104"/>
      <c r="I902" s="104"/>
      <c r="J902" s="104"/>
      <c r="K902" s="104"/>
      <c r="L902" s="104"/>
      <c r="M902" s="104"/>
      <c r="N902" s="104"/>
      <c r="O902" s="104"/>
      <c r="P902" s="104"/>
      <c r="Q902" s="104"/>
      <c r="R902" s="104"/>
      <c r="S902" s="104"/>
      <c r="T902" s="104"/>
      <c r="U902" s="104"/>
      <c r="V902" s="104"/>
      <c r="W902" s="104"/>
      <c r="X902" s="104"/>
      <c r="Y902" s="104"/>
      <c r="Z902" s="104"/>
    </row>
    <row r="903" ht="15.75" customHeight="1">
      <c r="A903" s="104"/>
      <c r="B903" s="104"/>
      <c r="C903" s="104"/>
      <c r="D903" s="104"/>
      <c r="E903" s="104"/>
      <c r="F903" s="104"/>
      <c r="G903" s="104"/>
      <c r="H903" s="104"/>
      <c r="I903" s="104"/>
      <c r="J903" s="104"/>
      <c r="K903" s="104"/>
      <c r="L903" s="104"/>
      <c r="M903" s="104"/>
      <c r="N903" s="104"/>
      <c r="O903" s="104"/>
      <c r="P903" s="104"/>
      <c r="Q903" s="104"/>
      <c r="R903" s="104"/>
      <c r="S903" s="104"/>
      <c r="T903" s="104"/>
      <c r="U903" s="104"/>
      <c r="V903" s="104"/>
      <c r="W903" s="104"/>
      <c r="X903" s="104"/>
      <c r="Y903" s="104"/>
      <c r="Z903" s="104"/>
    </row>
    <row r="904" ht="15.75" customHeight="1">
      <c r="A904" s="104"/>
      <c r="B904" s="104"/>
      <c r="C904" s="104"/>
      <c r="D904" s="104"/>
      <c r="E904" s="104"/>
      <c r="F904" s="104"/>
      <c r="G904" s="104"/>
      <c r="H904" s="104"/>
      <c r="I904" s="104"/>
      <c r="J904" s="104"/>
      <c r="K904" s="104"/>
      <c r="L904" s="104"/>
      <c r="M904" s="104"/>
      <c r="N904" s="104"/>
      <c r="O904" s="104"/>
      <c r="P904" s="104"/>
      <c r="Q904" s="104"/>
      <c r="R904" s="104"/>
      <c r="S904" s="104"/>
      <c r="T904" s="104"/>
      <c r="U904" s="104"/>
      <c r="V904" s="104"/>
      <c r="W904" s="104"/>
      <c r="X904" s="104"/>
      <c r="Y904" s="104"/>
      <c r="Z904" s="104"/>
    </row>
    <row r="905" ht="15.75" customHeight="1">
      <c r="A905" s="104"/>
      <c r="B905" s="104"/>
      <c r="C905" s="104"/>
      <c r="D905" s="104"/>
      <c r="E905" s="104"/>
      <c r="F905" s="104"/>
      <c r="G905" s="104"/>
      <c r="H905" s="104"/>
      <c r="I905" s="104"/>
      <c r="J905" s="104"/>
      <c r="K905" s="104"/>
      <c r="L905" s="104"/>
      <c r="M905" s="104"/>
      <c r="N905" s="104"/>
      <c r="O905" s="104"/>
      <c r="P905" s="104"/>
      <c r="Q905" s="104"/>
      <c r="R905" s="104"/>
      <c r="S905" s="104"/>
      <c r="T905" s="104"/>
      <c r="U905" s="104"/>
      <c r="V905" s="104"/>
      <c r="W905" s="104"/>
      <c r="X905" s="104"/>
      <c r="Y905" s="104"/>
      <c r="Z905" s="104"/>
    </row>
    <row r="906" ht="15.75" customHeight="1">
      <c r="A906" s="104"/>
      <c r="B906" s="104"/>
      <c r="C906" s="104"/>
      <c r="D906" s="104"/>
      <c r="E906" s="104"/>
      <c r="F906" s="104"/>
      <c r="G906" s="104"/>
      <c r="H906" s="104"/>
      <c r="I906" s="104"/>
      <c r="J906" s="104"/>
      <c r="K906" s="104"/>
      <c r="L906" s="104"/>
      <c r="M906" s="104"/>
      <c r="N906" s="104"/>
      <c r="O906" s="104"/>
      <c r="P906" s="104"/>
      <c r="Q906" s="104"/>
      <c r="R906" s="104"/>
      <c r="S906" s="104"/>
      <c r="T906" s="104"/>
      <c r="U906" s="104"/>
      <c r="V906" s="104"/>
      <c r="W906" s="104"/>
      <c r="X906" s="104"/>
      <c r="Y906" s="104"/>
      <c r="Z906" s="104"/>
    </row>
    <row r="907" ht="15.75" customHeight="1">
      <c r="A907" s="104"/>
      <c r="B907" s="104"/>
      <c r="C907" s="104"/>
      <c r="D907" s="104"/>
      <c r="E907" s="104"/>
      <c r="F907" s="104"/>
      <c r="G907" s="104"/>
      <c r="H907" s="104"/>
      <c r="I907" s="104"/>
      <c r="J907" s="104"/>
      <c r="K907" s="104"/>
      <c r="L907" s="104"/>
      <c r="M907" s="104"/>
      <c r="N907" s="104"/>
      <c r="O907" s="104"/>
      <c r="P907" s="104"/>
      <c r="Q907" s="104"/>
      <c r="R907" s="104"/>
      <c r="S907" s="104"/>
      <c r="T907" s="104"/>
      <c r="U907" s="104"/>
      <c r="V907" s="104"/>
      <c r="W907" s="104"/>
      <c r="X907" s="104"/>
      <c r="Y907" s="104"/>
      <c r="Z907" s="104"/>
    </row>
    <row r="908" ht="15.75" customHeight="1">
      <c r="A908" s="104"/>
      <c r="B908" s="104"/>
      <c r="C908" s="104"/>
      <c r="D908" s="104"/>
      <c r="E908" s="104"/>
      <c r="F908" s="104"/>
      <c r="G908" s="104"/>
      <c r="H908" s="104"/>
      <c r="I908" s="104"/>
      <c r="J908" s="104"/>
      <c r="K908" s="104"/>
      <c r="L908" s="104"/>
      <c r="M908" s="104"/>
      <c r="N908" s="104"/>
      <c r="O908" s="104"/>
      <c r="P908" s="104"/>
      <c r="Q908" s="104"/>
      <c r="R908" s="104"/>
      <c r="S908" s="104"/>
      <c r="T908" s="104"/>
      <c r="U908" s="104"/>
      <c r="V908" s="104"/>
      <c r="W908" s="104"/>
      <c r="X908" s="104"/>
      <c r="Y908" s="104"/>
      <c r="Z908" s="104"/>
    </row>
    <row r="909" ht="15.75" customHeight="1">
      <c r="A909" s="104"/>
      <c r="B909" s="104"/>
      <c r="C909" s="104"/>
      <c r="D909" s="104"/>
      <c r="E909" s="104"/>
      <c r="F909" s="104"/>
      <c r="G909" s="104"/>
      <c r="H909" s="104"/>
      <c r="I909" s="104"/>
      <c r="J909" s="104"/>
      <c r="K909" s="104"/>
      <c r="L909" s="104"/>
      <c r="M909" s="104"/>
      <c r="N909" s="104"/>
      <c r="O909" s="104"/>
      <c r="P909" s="104"/>
      <c r="Q909" s="104"/>
      <c r="R909" s="104"/>
      <c r="S909" s="104"/>
      <c r="T909" s="104"/>
      <c r="U909" s="104"/>
      <c r="V909" s="104"/>
      <c r="W909" s="104"/>
      <c r="X909" s="104"/>
      <c r="Y909" s="104"/>
      <c r="Z909" s="104"/>
    </row>
    <row r="910" ht="15.75" customHeight="1">
      <c r="A910" s="104"/>
      <c r="B910" s="104"/>
      <c r="C910" s="104"/>
      <c r="D910" s="104"/>
      <c r="E910" s="104"/>
      <c r="F910" s="104"/>
      <c r="G910" s="104"/>
      <c r="H910" s="104"/>
      <c r="I910" s="104"/>
      <c r="J910" s="104"/>
      <c r="K910" s="104"/>
      <c r="L910" s="104"/>
      <c r="M910" s="104"/>
      <c r="N910" s="104"/>
      <c r="O910" s="104"/>
      <c r="P910" s="104"/>
      <c r="Q910" s="104"/>
      <c r="R910" s="104"/>
      <c r="S910" s="104"/>
      <c r="T910" s="104"/>
      <c r="U910" s="104"/>
      <c r="V910" s="104"/>
      <c r="W910" s="104"/>
      <c r="X910" s="104"/>
      <c r="Y910" s="104"/>
      <c r="Z910" s="104"/>
    </row>
    <row r="911" ht="15.75" customHeight="1">
      <c r="A911" s="104"/>
      <c r="B911" s="104"/>
      <c r="C911" s="104"/>
      <c r="D911" s="104"/>
      <c r="E911" s="104"/>
      <c r="F911" s="104"/>
      <c r="G911" s="104"/>
      <c r="H911" s="104"/>
      <c r="I911" s="104"/>
      <c r="J911" s="104"/>
      <c r="K911" s="104"/>
      <c r="L911" s="104"/>
      <c r="M911" s="104"/>
      <c r="N911" s="104"/>
      <c r="O911" s="104"/>
      <c r="P911" s="104"/>
      <c r="Q911" s="104"/>
      <c r="R911" s="104"/>
      <c r="S911" s="104"/>
      <c r="T911" s="104"/>
      <c r="U911" s="104"/>
      <c r="V911" s="104"/>
      <c r="W911" s="104"/>
      <c r="X911" s="104"/>
      <c r="Y911" s="104"/>
      <c r="Z911" s="104"/>
    </row>
    <row r="912" ht="15.75" customHeight="1">
      <c r="A912" s="104"/>
      <c r="B912" s="104"/>
      <c r="C912" s="104"/>
      <c r="D912" s="104"/>
      <c r="E912" s="104"/>
      <c r="F912" s="104"/>
      <c r="G912" s="104"/>
      <c r="H912" s="104"/>
      <c r="I912" s="104"/>
      <c r="J912" s="104"/>
      <c r="K912" s="104"/>
      <c r="L912" s="104"/>
      <c r="M912" s="104"/>
      <c r="N912" s="104"/>
      <c r="O912" s="104"/>
      <c r="P912" s="104"/>
      <c r="Q912" s="104"/>
      <c r="R912" s="104"/>
      <c r="S912" s="104"/>
      <c r="T912" s="104"/>
      <c r="U912" s="104"/>
      <c r="V912" s="104"/>
      <c r="W912" s="104"/>
      <c r="X912" s="104"/>
      <c r="Y912" s="104"/>
      <c r="Z912" s="104"/>
    </row>
    <row r="913" ht="15.75" customHeight="1">
      <c r="A913" s="104"/>
      <c r="B913" s="104"/>
      <c r="C913" s="104"/>
      <c r="D913" s="104"/>
      <c r="E913" s="104"/>
      <c r="F913" s="104"/>
      <c r="G913" s="104"/>
      <c r="H913" s="104"/>
      <c r="I913" s="104"/>
      <c r="J913" s="104"/>
      <c r="K913" s="104"/>
      <c r="L913" s="104"/>
      <c r="M913" s="104"/>
      <c r="N913" s="104"/>
      <c r="O913" s="104"/>
      <c r="P913" s="104"/>
      <c r="Q913" s="104"/>
      <c r="R913" s="104"/>
      <c r="S913" s="104"/>
      <c r="T913" s="104"/>
      <c r="U913" s="104"/>
      <c r="V913" s="104"/>
      <c r="W913" s="104"/>
      <c r="X913" s="104"/>
      <c r="Y913" s="104"/>
      <c r="Z913" s="104"/>
    </row>
    <row r="914" ht="15.75" customHeight="1">
      <c r="A914" s="104"/>
      <c r="B914" s="104"/>
      <c r="C914" s="104"/>
      <c r="D914" s="104"/>
      <c r="E914" s="104"/>
      <c r="F914" s="104"/>
      <c r="G914" s="104"/>
      <c r="H914" s="104"/>
      <c r="I914" s="104"/>
      <c r="J914" s="104"/>
      <c r="K914" s="104"/>
      <c r="L914" s="104"/>
      <c r="M914" s="104"/>
      <c r="N914" s="104"/>
      <c r="O914" s="104"/>
      <c r="P914" s="104"/>
      <c r="Q914" s="104"/>
      <c r="R914" s="104"/>
      <c r="S914" s="104"/>
      <c r="T914" s="104"/>
      <c r="U914" s="104"/>
      <c r="V914" s="104"/>
      <c r="W914" s="104"/>
      <c r="X914" s="104"/>
      <c r="Y914" s="104"/>
      <c r="Z914" s="104"/>
    </row>
    <row r="915" ht="15.75" customHeight="1">
      <c r="A915" s="104"/>
      <c r="B915" s="104"/>
      <c r="C915" s="104"/>
      <c r="D915" s="104"/>
      <c r="E915" s="104"/>
      <c r="F915" s="104"/>
      <c r="G915" s="104"/>
      <c r="H915" s="104"/>
      <c r="I915" s="104"/>
      <c r="J915" s="104"/>
      <c r="K915" s="104"/>
      <c r="L915" s="104"/>
      <c r="M915" s="104"/>
      <c r="N915" s="104"/>
      <c r="O915" s="104"/>
      <c r="P915" s="104"/>
      <c r="Q915" s="104"/>
      <c r="R915" s="104"/>
      <c r="S915" s="104"/>
      <c r="T915" s="104"/>
      <c r="U915" s="104"/>
      <c r="V915" s="104"/>
      <c r="W915" s="104"/>
      <c r="X915" s="104"/>
      <c r="Y915" s="104"/>
      <c r="Z915" s="104"/>
    </row>
    <row r="916" ht="15.75" customHeight="1">
      <c r="A916" s="104"/>
      <c r="B916" s="104"/>
      <c r="C916" s="104"/>
      <c r="D916" s="104"/>
      <c r="E916" s="104"/>
      <c r="F916" s="104"/>
      <c r="G916" s="104"/>
      <c r="H916" s="104"/>
      <c r="I916" s="104"/>
      <c r="J916" s="104"/>
      <c r="K916" s="104"/>
      <c r="L916" s="104"/>
      <c r="M916" s="104"/>
      <c r="N916" s="104"/>
      <c r="O916" s="104"/>
      <c r="P916" s="104"/>
      <c r="Q916" s="104"/>
      <c r="R916" s="104"/>
      <c r="S916" s="104"/>
      <c r="T916" s="104"/>
      <c r="U916" s="104"/>
      <c r="V916" s="104"/>
      <c r="W916" s="104"/>
      <c r="X916" s="104"/>
      <c r="Y916" s="104"/>
      <c r="Z916" s="104"/>
    </row>
    <row r="917" ht="15.75" customHeight="1">
      <c r="A917" s="104"/>
      <c r="B917" s="104"/>
      <c r="C917" s="104"/>
      <c r="D917" s="104"/>
      <c r="E917" s="104"/>
      <c r="F917" s="104"/>
      <c r="G917" s="104"/>
      <c r="H917" s="104"/>
      <c r="I917" s="104"/>
      <c r="J917" s="104"/>
      <c r="K917" s="104"/>
      <c r="L917" s="104"/>
      <c r="M917" s="104"/>
      <c r="N917" s="104"/>
      <c r="O917" s="104"/>
      <c r="P917" s="104"/>
      <c r="Q917" s="104"/>
      <c r="R917" s="104"/>
      <c r="S917" s="104"/>
      <c r="T917" s="104"/>
      <c r="U917" s="104"/>
      <c r="V917" s="104"/>
      <c r="W917" s="104"/>
      <c r="X917" s="104"/>
      <c r="Y917" s="104"/>
      <c r="Z917" s="104"/>
    </row>
    <row r="918" ht="15.75" customHeight="1">
      <c r="A918" s="104"/>
      <c r="B918" s="104"/>
      <c r="C918" s="104"/>
      <c r="D918" s="104"/>
      <c r="E918" s="104"/>
      <c r="F918" s="104"/>
      <c r="G918" s="104"/>
      <c r="H918" s="104"/>
      <c r="I918" s="104"/>
      <c r="J918" s="104"/>
      <c r="K918" s="104"/>
      <c r="L918" s="104"/>
      <c r="M918" s="104"/>
      <c r="N918" s="104"/>
      <c r="O918" s="104"/>
      <c r="P918" s="104"/>
      <c r="Q918" s="104"/>
      <c r="R918" s="104"/>
      <c r="S918" s="104"/>
      <c r="T918" s="104"/>
      <c r="U918" s="104"/>
      <c r="V918" s="104"/>
      <c r="W918" s="104"/>
      <c r="X918" s="104"/>
      <c r="Y918" s="104"/>
      <c r="Z918" s="104"/>
    </row>
    <row r="919" ht="15.75" customHeight="1">
      <c r="A919" s="104"/>
      <c r="B919" s="104"/>
      <c r="C919" s="104"/>
      <c r="D919" s="104"/>
      <c r="E919" s="104"/>
      <c r="F919" s="104"/>
      <c r="G919" s="104"/>
      <c r="H919" s="104"/>
      <c r="I919" s="104"/>
      <c r="J919" s="104"/>
      <c r="K919" s="104"/>
      <c r="L919" s="104"/>
      <c r="M919" s="104"/>
      <c r="N919" s="104"/>
      <c r="O919" s="104"/>
      <c r="P919" s="104"/>
      <c r="Q919" s="104"/>
      <c r="R919" s="104"/>
      <c r="S919" s="104"/>
      <c r="T919" s="104"/>
      <c r="U919" s="104"/>
      <c r="V919" s="104"/>
      <c r="W919" s="104"/>
      <c r="X919" s="104"/>
      <c r="Y919" s="104"/>
      <c r="Z919" s="104"/>
    </row>
    <row r="920" ht="15.75" customHeight="1">
      <c r="A920" s="104"/>
      <c r="B920" s="104"/>
      <c r="C920" s="104"/>
      <c r="D920" s="104"/>
      <c r="E920" s="104"/>
      <c r="F920" s="104"/>
      <c r="G920" s="104"/>
      <c r="H920" s="104"/>
      <c r="I920" s="104"/>
      <c r="J920" s="104"/>
      <c r="K920" s="104"/>
      <c r="L920" s="104"/>
      <c r="M920" s="104"/>
      <c r="N920" s="104"/>
      <c r="O920" s="104"/>
      <c r="P920" s="104"/>
      <c r="Q920" s="104"/>
      <c r="R920" s="104"/>
      <c r="S920" s="104"/>
      <c r="T920" s="104"/>
      <c r="U920" s="104"/>
      <c r="V920" s="104"/>
      <c r="W920" s="104"/>
      <c r="X920" s="104"/>
      <c r="Y920" s="104"/>
      <c r="Z920" s="104"/>
    </row>
    <row r="921" ht="15.75" customHeight="1">
      <c r="A921" s="104"/>
      <c r="B921" s="104"/>
      <c r="C921" s="104"/>
      <c r="D921" s="104"/>
      <c r="E921" s="104"/>
      <c r="F921" s="104"/>
      <c r="G921" s="104"/>
      <c r="H921" s="104"/>
      <c r="I921" s="104"/>
      <c r="J921" s="104"/>
      <c r="K921" s="104"/>
      <c r="L921" s="104"/>
      <c r="M921" s="104"/>
      <c r="N921" s="104"/>
      <c r="O921" s="104"/>
      <c r="P921" s="104"/>
      <c r="Q921" s="104"/>
      <c r="R921" s="104"/>
      <c r="S921" s="104"/>
      <c r="T921" s="104"/>
      <c r="U921" s="104"/>
      <c r="V921" s="104"/>
      <c r="W921" s="104"/>
      <c r="X921" s="104"/>
      <c r="Y921" s="104"/>
      <c r="Z921" s="104"/>
    </row>
    <row r="922" ht="15.75" customHeight="1">
      <c r="A922" s="104"/>
      <c r="B922" s="104"/>
      <c r="C922" s="104"/>
      <c r="D922" s="104"/>
      <c r="E922" s="104"/>
      <c r="F922" s="104"/>
      <c r="G922" s="104"/>
      <c r="H922" s="104"/>
      <c r="I922" s="104"/>
      <c r="J922" s="104"/>
      <c r="K922" s="104"/>
      <c r="L922" s="104"/>
      <c r="M922" s="104"/>
      <c r="N922" s="104"/>
      <c r="O922" s="104"/>
      <c r="P922" s="104"/>
      <c r="Q922" s="104"/>
      <c r="R922" s="104"/>
      <c r="S922" s="104"/>
      <c r="T922" s="104"/>
      <c r="U922" s="104"/>
      <c r="V922" s="104"/>
      <c r="W922" s="104"/>
      <c r="X922" s="104"/>
      <c r="Y922" s="104"/>
      <c r="Z922" s="104"/>
    </row>
    <row r="923" ht="15.75" customHeight="1">
      <c r="A923" s="104"/>
      <c r="B923" s="104"/>
      <c r="C923" s="104"/>
      <c r="D923" s="104"/>
      <c r="E923" s="104"/>
      <c r="F923" s="104"/>
      <c r="G923" s="104"/>
      <c r="H923" s="104"/>
      <c r="I923" s="104"/>
      <c r="J923" s="104"/>
      <c r="K923" s="104"/>
      <c r="L923" s="104"/>
      <c r="M923" s="104"/>
      <c r="N923" s="104"/>
      <c r="O923" s="104"/>
      <c r="P923" s="104"/>
      <c r="Q923" s="104"/>
      <c r="R923" s="104"/>
      <c r="S923" s="104"/>
      <c r="T923" s="104"/>
      <c r="U923" s="104"/>
      <c r="V923" s="104"/>
      <c r="W923" s="104"/>
      <c r="X923" s="104"/>
      <c r="Y923" s="104"/>
      <c r="Z923" s="104"/>
    </row>
    <row r="924" ht="15.75" customHeight="1">
      <c r="A924" s="104"/>
      <c r="B924" s="104"/>
      <c r="C924" s="104"/>
      <c r="D924" s="104"/>
      <c r="E924" s="104"/>
      <c r="F924" s="104"/>
      <c r="G924" s="104"/>
      <c r="H924" s="104"/>
      <c r="I924" s="104"/>
      <c r="J924" s="104"/>
      <c r="K924" s="104"/>
      <c r="L924" s="104"/>
      <c r="M924" s="104"/>
      <c r="N924" s="104"/>
      <c r="O924" s="104"/>
      <c r="P924" s="104"/>
      <c r="Q924" s="104"/>
      <c r="R924" s="104"/>
      <c r="S924" s="104"/>
      <c r="T924" s="104"/>
      <c r="U924" s="104"/>
      <c r="V924" s="104"/>
      <c r="W924" s="104"/>
      <c r="X924" s="104"/>
      <c r="Y924" s="104"/>
      <c r="Z924" s="104"/>
    </row>
    <row r="925" ht="15.75" customHeight="1">
      <c r="A925" s="104"/>
      <c r="B925" s="104"/>
      <c r="C925" s="104"/>
      <c r="D925" s="104"/>
      <c r="E925" s="104"/>
      <c r="F925" s="104"/>
      <c r="G925" s="104"/>
      <c r="H925" s="104"/>
      <c r="I925" s="104"/>
      <c r="J925" s="104"/>
      <c r="K925" s="104"/>
      <c r="L925" s="104"/>
      <c r="M925" s="104"/>
      <c r="N925" s="104"/>
      <c r="O925" s="104"/>
      <c r="P925" s="104"/>
      <c r="Q925" s="104"/>
      <c r="R925" s="104"/>
      <c r="S925" s="104"/>
      <c r="T925" s="104"/>
      <c r="U925" s="104"/>
      <c r="V925" s="104"/>
      <c r="W925" s="104"/>
      <c r="X925" s="104"/>
      <c r="Y925" s="104"/>
      <c r="Z925" s="104"/>
    </row>
    <row r="926" ht="15.75" customHeight="1">
      <c r="A926" s="104"/>
      <c r="B926" s="104"/>
      <c r="C926" s="104"/>
      <c r="D926" s="104"/>
      <c r="E926" s="104"/>
      <c r="F926" s="104"/>
      <c r="G926" s="104"/>
      <c r="H926" s="104"/>
      <c r="I926" s="104"/>
      <c r="J926" s="104"/>
      <c r="K926" s="104"/>
      <c r="L926" s="104"/>
      <c r="M926" s="104"/>
      <c r="N926" s="104"/>
      <c r="O926" s="104"/>
      <c r="P926" s="104"/>
      <c r="Q926" s="104"/>
      <c r="R926" s="104"/>
      <c r="S926" s="104"/>
      <c r="T926" s="104"/>
      <c r="U926" s="104"/>
      <c r="V926" s="104"/>
      <c r="W926" s="104"/>
      <c r="X926" s="104"/>
      <c r="Y926" s="104"/>
      <c r="Z926" s="104"/>
    </row>
    <row r="927" ht="15.75" customHeight="1">
      <c r="A927" s="104"/>
      <c r="B927" s="104"/>
      <c r="C927" s="104"/>
      <c r="D927" s="104"/>
      <c r="E927" s="104"/>
      <c r="F927" s="104"/>
      <c r="G927" s="104"/>
      <c r="H927" s="104"/>
      <c r="I927" s="104"/>
      <c r="J927" s="104"/>
      <c r="K927" s="104"/>
      <c r="L927" s="104"/>
      <c r="M927" s="104"/>
      <c r="N927" s="104"/>
      <c r="O927" s="104"/>
      <c r="P927" s="104"/>
      <c r="Q927" s="104"/>
      <c r="R927" s="104"/>
      <c r="S927" s="104"/>
      <c r="T927" s="104"/>
      <c r="U927" s="104"/>
      <c r="V927" s="104"/>
      <c r="W927" s="104"/>
      <c r="X927" s="104"/>
      <c r="Y927" s="104"/>
      <c r="Z927" s="104"/>
    </row>
    <row r="928" ht="15.75" customHeight="1">
      <c r="A928" s="104"/>
      <c r="B928" s="104"/>
      <c r="C928" s="104"/>
      <c r="D928" s="104"/>
      <c r="E928" s="104"/>
      <c r="F928" s="104"/>
      <c r="G928" s="104"/>
      <c r="H928" s="104"/>
      <c r="I928" s="104"/>
      <c r="J928" s="104"/>
      <c r="K928" s="104"/>
      <c r="L928" s="104"/>
      <c r="M928" s="104"/>
      <c r="N928" s="104"/>
      <c r="O928" s="104"/>
      <c r="P928" s="104"/>
      <c r="Q928" s="104"/>
      <c r="R928" s="104"/>
      <c r="S928" s="104"/>
      <c r="T928" s="104"/>
      <c r="U928" s="104"/>
      <c r="V928" s="104"/>
      <c r="W928" s="104"/>
      <c r="X928" s="104"/>
      <c r="Y928" s="104"/>
      <c r="Z928" s="104"/>
    </row>
    <row r="929" ht="15.75" customHeight="1">
      <c r="A929" s="104"/>
      <c r="B929" s="104"/>
      <c r="C929" s="104"/>
      <c r="D929" s="104"/>
      <c r="E929" s="104"/>
      <c r="F929" s="104"/>
      <c r="G929" s="104"/>
      <c r="H929" s="104"/>
      <c r="I929" s="104"/>
      <c r="J929" s="104"/>
      <c r="K929" s="104"/>
      <c r="L929" s="104"/>
      <c r="M929" s="104"/>
      <c r="N929" s="104"/>
      <c r="O929" s="104"/>
      <c r="P929" s="104"/>
      <c r="Q929" s="104"/>
      <c r="R929" s="104"/>
      <c r="S929" s="104"/>
      <c r="T929" s="104"/>
      <c r="U929" s="104"/>
      <c r="V929" s="104"/>
      <c r="W929" s="104"/>
      <c r="X929" s="104"/>
      <c r="Y929" s="104"/>
      <c r="Z929" s="104"/>
    </row>
    <row r="930" ht="15.75" customHeight="1">
      <c r="A930" s="104"/>
      <c r="B930" s="104"/>
      <c r="C930" s="104"/>
      <c r="D930" s="104"/>
      <c r="E930" s="104"/>
      <c r="F930" s="104"/>
      <c r="G930" s="104"/>
      <c r="H930" s="104"/>
      <c r="I930" s="104"/>
      <c r="J930" s="104"/>
      <c r="K930" s="104"/>
      <c r="L930" s="104"/>
      <c r="M930" s="104"/>
      <c r="N930" s="104"/>
      <c r="O930" s="104"/>
      <c r="P930" s="104"/>
      <c r="Q930" s="104"/>
      <c r="R930" s="104"/>
      <c r="S930" s="104"/>
      <c r="T930" s="104"/>
      <c r="U930" s="104"/>
      <c r="V930" s="104"/>
      <c r="W930" s="104"/>
      <c r="X930" s="104"/>
      <c r="Y930" s="104"/>
      <c r="Z930" s="104"/>
    </row>
    <row r="931" ht="15.75" customHeight="1">
      <c r="A931" s="104"/>
      <c r="B931" s="104"/>
      <c r="C931" s="104"/>
      <c r="D931" s="104"/>
      <c r="E931" s="104"/>
      <c r="F931" s="104"/>
      <c r="G931" s="104"/>
      <c r="H931" s="104"/>
      <c r="I931" s="104"/>
      <c r="J931" s="104"/>
      <c r="K931" s="104"/>
      <c r="L931" s="104"/>
      <c r="M931" s="104"/>
      <c r="N931" s="104"/>
      <c r="O931" s="104"/>
      <c r="P931" s="104"/>
      <c r="Q931" s="104"/>
      <c r="R931" s="104"/>
      <c r="S931" s="104"/>
      <c r="T931" s="104"/>
      <c r="U931" s="104"/>
      <c r="V931" s="104"/>
      <c r="W931" s="104"/>
      <c r="X931" s="104"/>
      <c r="Y931" s="104"/>
      <c r="Z931" s="104"/>
    </row>
    <row r="932" ht="15.75" customHeight="1">
      <c r="A932" s="104"/>
      <c r="B932" s="104"/>
      <c r="C932" s="104"/>
      <c r="D932" s="104"/>
      <c r="E932" s="104"/>
      <c r="F932" s="104"/>
      <c r="G932" s="104"/>
      <c r="H932" s="104"/>
      <c r="I932" s="104"/>
      <c r="J932" s="104"/>
      <c r="K932" s="104"/>
      <c r="L932" s="104"/>
      <c r="M932" s="104"/>
      <c r="N932" s="104"/>
      <c r="O932" s="104"/>
      <c r="P932" s="104"/>
      <c r="Q932" s="104"/>
      <c r="R932" s="104"/>
      <c r="S932" s="104"/>
      <c r="T932" s="104"/>
      <c r="U932" s="104"/>
      <c r="V932" s="104"/>
      <c r="W932" s="104"/>
      <c r="X932" s="104"/>
      <c r="Y932" s="104"/>
      <c r="Z932" s="104"/>
    </row>
    <row r="933" ht="15.75" customHeight="1">
      <c r="A933" s="104"/>
      <c r="B933" s="104"/>
      <c r="C933" s="104"/>
      <c r="D933" s="104"/>
      <c r="E933" s="104"/>
      <c r="F933" s="104"/>
      <c r="G933" s="104"/>
      <c r="H933" s="104"/>
      <c r="I933" s="104"/>
      <c r="J933" s="104"/>
      <c r="K933" s="104"/>
      <c r="L933" s="104"/>
      <c r="M933" s="104"/>
      <c r="N933" s="104"/>
      <c r="O933" s="104"/>
      <c r="P933" s="104"/>
      <c r="Q933" s="104"/>
      <c r="R933" s="104"/>
      <c r="S933" s="104"/>
      <c r="T933" s="104"/>
      <c r="U933" s="104"/>
      <c r="V933" s="104"/>
      <c r="W933" s="104"/>
      <c r="X933" s="104"/>
      <c r="Y933" s="104"/>
      <c r="Z933" s="104"/>
    </row>
    <row r="934" ht="15.75" customHeight="1">
      <c r="A934" s="104"/>
      <c r="B934" s="104"/>
      <c r="C934" s="104"/>
      <c r="D934" s="104"/>
      <c r="E934" s="104"/>
      <c r="F934" s="104"/>
      <c r="G934" s="104"/>
      <c r="H934" s="104"/>
      <c r="I934" s="104"/>
      <c r="J934" s="104"/>
      <c r="K934" s="104"/>
      <c r="L934" s="104"/>
      <c r="M934" s="104"/>
      <c r="N934" s="104"/>
      <c r="O934" s="104"/>
      <c r="P934" s="104"/>
      <c r="Q934" s="104"/>
      <c r="R934" s="104"/>
      <c r="S934" s="104"/>
      <c r="T934" s="104"/>
      <c r="U934" s="104"/>
      <c r="V934" s="104"/>
      <c r="W934" s="104"/>
      <c r="X934" s="104"/>
      <c r="Y934" s="104"/>
      <c r="Z934" s="104"/>
    </row>
    <row r="935" ht="15.75" customHeight="1">
      <c r="A935" s="104"/>
      <c r="B935" s="104"/>
      <c r="C935" s="104"/>
      <c r="D935" s="104"/>
      <c r="E935" s="104"/>
      <c r="F935" s="104"/>
      <c r="G935" s="104"/>
      <c r="H935" s="104"/>
      <c r="I935" s="104"/>
      <c r="J935" s="104"/>
      <c r="K935" s="104"/>
      <c r="L935" s="104"/>
      <c r="M935" s="104"/>
      <c r="N935" s="104"/>
      <c r="O935" s="104"/>
      <c r="P935" s="104"/>
      <c r="Q935" s="104"/>
      <c r="R935" s="104"/>
      <c r="S935" s="104"/>
      <c r="T935" s="104"/>
      <c r="U935" s="104"/>
      <c r="V935" s="104"/>
      <c r="W935" s="104"/>
      <c r="X935" s="104"/>
      <c r="Y935" s="104"/>
      <c r="Z935" s="104"/>
    </row>
    <row r="936" ht="15.75" customHeight="1">
      <c r="A936" s="104"/>
      <c r="B936" s="104"/>
      <c r="C936" s="104"/>
      <c r="D936" s="104"/>
      <c r="E936" s="104"/>
      <c r="F936" s="104"/>
      <c r="G936" s="104"/>
      <c r="H936" s="104"/>
      <c r="I936" s="104"/>
      <c r="J936" s="104"/>
      <c r="K936" s="104"/>
      <c r="L936" s="104"/>
      <c r="M936" s="104"/>
      <c r="N936" s="104"/>
      <c r="O936" s="104"/>
      <c r="P936" s="104"/>
      <c r="Q936" s="104"/>
      <c r="R936" s="104"/>
      <c r="S936" s="104"/>
      <c r="T936" s="104"/>
      <c r="U936" s="104"/>
      <c r="V936" s="104"/>
      <c r="W936" s="104"/>
      <c r="X936" s="104"/>
      <c r="Y936" s="104"/>
      <c r="Z936" s="104"/>
    </row>
    <row r="937" ht="15.75" customHeight="1">
      <c r="A937" s="104"/>
      <c r="B937" s="104"/>
      <c r="C937" s="104"/>
      <c r="D937" s="104"/>
      <c r="E937" s="104"/>
      <c r="F937" s="104"/>
      <c r="G937" s="104"/>
      <c r="H937" s="104"/>
      <c r="I937" s="104"/>
      <c r="J937" s="104"/>
      <c r="K937" s="104"/>
      <c r="L937" s="104"/>
      <c r="M937" s="104"/>
      <c r="N937" s="104"/>
      <c r="O937" s="104"/>
      <c r="P937" s="104"/>
      <c r="Q937" s="104"/>
      <c r="R937" s="104"/>
      <c r="S937" s="104"/>
      <c r="T937" s="104"/>
      <c r="U937" s="104"/>
      <c r="V937" s="104"/>
      <c r="W937" s="104"/>
      <c r="X937" s="104"/>
      <c r="Y937" s="104"/>
      <c r="Z937" s="104"/>
    </row>
    <row r="938" ht="15.75" customHeight="1">
      <c r="A938" s="104"/>
      <c r="B938" s="104"/>
      <c r="C938" s="104"/>
      <c r="D938" s="104"/>
      <c r="E938" s="104"/>
      <c r="F938" s="104"/>
      <c r="G938" s="104"/>
      <c r="H938" s="104"/>
      <c r="I938" s="104"/>
      <c r="J938" s="104"/>
      <c r="K938" s="104"/>
      <c r="L938" s="104"/>
      <c r="M938" s="104"/>
      <c r="N938" s="104"/>
      <c r="O938" s="104"/>
      <c r="P938" s="104"/>
      <c r="Q938" s="104"/>
      <c r="R938" s="104"/>
      <c r="S938" s="104"/>
      <c r="T938" s="104"/>
      <c r="U938" s="104"/>
      <c r="V938" s="104"/>
      <c r="W938" s="104"/>
      <c r="X938" s="104"/>
      <c r="Y938" s="104"/>
      <c r="Z938" s="104"/>
    </row>
    <row r="939" ht="15.75" customHeight="1">
      <c r="A939" s="104"/>
      <c r="B939" s="104"/>
      <c r="C939" s="104"/>
      <c r="D939" s="104"/>
      <c r="E939" s="104"/>
      <c r="F939" s="104"/>
      <c r="G939" s="104"/>
      <c r="H939" s="104"/>
      <c r="I939" s="104"/>
      <c r="J939" s="104"/>
      <c r="K939" s="104"/>
      <c r="L939" s="104"/>
      <c r="M939" s="104"/>
      <c r="N939" s="104"/>
      <c r="O939" s="104"/>
      <c r="P939" s="104"/>
      <c r="Q939" s="104"/>
      <c r="R939" s="104"/>
      <c r="S939" s="104"/>
      <c r="T939" s="104"/>
      <c r="U939" s="104"/>
      <c r="V939" s="104"/>
      <c r="W939" s="104"/>
      <c r="X939" s="104"/>
      <c r="Y939" s="104"/>
      <c r="Z939" s="104"/>
    </row>
    <row r="940" ht="15.75" customHeight="1">
      <c r="A940" s="104"/>
      <c r="B940" s="104"/>
      <c r="C940" s="104"/>
      <c r="D940" s="104"/>
      <c r="E940" s="104"/>
      <c r="F940" s="104"/>
      <c r="G940" s="104"/>
      <c r="H940" s="104"/>
      <c r="I940" s="104"/>
      <c r="J940" s="104"/>
      <c r="K940" s="104"/>
      <c r="L940" s="104"/>
      <c r="M940" s="104"/>
      <c r="N940" s="104"/>
      <c r="O940" s="104"/>
      <c r="P940" s="104"/>
      <c r="Q940" s="104"/>
      <c r="R940" s="104"/>
      <c r="S940" s="104"/>
      <c r="T940" s="104"/>
      <c r="U940" s="104"/>
      <c r="V940" s="104"/>
      <c r="W940" s="104"/>
      <c r="X940" s="104"/>
      <c r="Y940" s="104"/>
      <c r="Z940" s="104"/>
    </row>
    <row r="941" ht="15.75" customHeight="1">
      <c r="A941" s="104"/>
      <c r="B941" s="104"/>
      <c r="C941" s="104"/>
      <c r="D941" s="104"/>
      <c r="E941" s="104"/>
      <c r="F941" s="104"/>
      <c r="G941" s="104"/>
      <c r="H941" s="104"/>
      <c r="I941" s="104"/>
      <c r="J941" s="104"/>
      <c r="K941" s="104"/>
      <c r="L941" s="104"/>
      <c r="M941" s="104"/>
      <c r="N941" s="104"/>
      <c r="O941" s="104"/>
      <c r="P941" s="104"/>
      <c r="Q941" s="104"/>
      <c r="R941" s="104"/>
      <c r="S941" s="104"/>
      <c r="T941" s="104"/>
      <c r="U941" s="104"/>
      <c r="V941" s="104"/>
      <c r="W941" s="104"/>
      <c r="X941" s="104"/>
      <c r="Y941" s="104"/>
      <c r="Z941" s="104"/>
    </row>
    <row r="942" ht="15.75" customHeight="1">
      <c r="A942" s="104"/>
      <c r="B942" s="104"/>
      <c r="C942" s="104"/>
      <c r="D942" s="104"/>
      <c r="E942" s="104"/>
      <c r="F942" s="104"/>
      <c r="G942" s="104"/>
      <c r="H942" s="104"/>
      <c r="I942" s="104"/>
      <c r="J942" s="104"/>
      <c r="K942" s="104"/>
      <c r="L942" s="104"/>
      <c r="M942" s="104"/>
      <c r="N942" s="104"/>
      <c r="O942" s="104"/>
      <c r="P942" s="104"/>
      <c r="Q942" s="104"/>
      <c r="R942" s="104"/>
      <c r="S942" s="104"/>
      <c r="T942" s="104"/>
      <c r="U942" s="104"/>
      <c r="V942" s="104"/>
      <c r="W942" s="104"/>
      <c r="X942" s="104"/>
      <c r="Y942" s="104"/>
      <c r="Z942" s="104"/>
    </row>
    <row r="943" ht="15.75" customHeight="1">
      <c r="A943" s="104"/>
      <c r="B943" s="104"/>
      <c r="C943" s="104"/>
      <c r="D943" s="104"/>
      <c r="E943" s="104"/>
      <c r="F943" s="104"/>
      <c r="G943" s="104"/>
      <c r="H943" s="104"/>
      <c r="I943" s="104"/>
      <c r="J943" s="104"/>
      <c r="K943" s="104"/>
      <c r="L943" s="104"/>
      <c r="M943" s="104"/>
      <c r="N943" s="104"/>
      <c r="O943" s="104"/>
      <c r="P943" s="104"/>
      <c r="Q943" s="104"/>
      <c r="R943" s="104"/>
      <c r="S943" s="104"/>
      <c r="T943" s="104"/>
      <c r="U943" s="104"/>
      <c r="V943" s="104"/>
      <c r="W943" s="104"/>
      <c r="X943" s="104"/>
      <c r="Y943" s="104"/>
      <c r="Z943" s="104"/>
    </row>
    <row r="944" ht="15.75" customHeight="1">
      <c r="A944" s="104"/>
      <c r="B944" s="104"/>
      <c r="C944" s="104"/>
      <c r="D944" s="104"/>
      <c r="E944" s="104"/>
      <c r="F944" s="104"/>
      <c r="G944" s="104"/>
      <c r="H944" s="104"/>
      <c r="I944" s="104"/>
      <c r="J944" s="104"/>
      <c r="K944" s="104"/>
      <c r="L944" s="104"/>
      <c r="M944" s="104"/>
      <c r="N944" s="104"/>
      <c r="O944" s="104"/>
      <c r="P944" s="104"/>
      <c r="Q944" s="104"/>
      <c r="R944" s="104"/>
      <c r="S944" s="104"/>
      <c r="T944" s="104"/>
      <c r="U944" s="104"/>
      <c r="V944" s="104"/>
      <c r="W944" s="104"/>
      <c r="X944" s="104"/>
      <c r="Y944" s="104"/>
      <c r="Z944" s="104"/>
    </row>
    <row r="945" ht="15.75" customHeight="1">
      <c r="A945" s="104"/>
      <c r="B945" s="104"/>
      <c r="C945" s="104"/>
      <c r="D945" s="104"/>
      <c r="E945" s="104"/>
      <c r="F945" s="104"/>
      <c r="G945" s="104"/>
      <c r="H945" s="104"/>
      <c r="I945" s="104"/>
      <c r="J945" s="104"/>
      <c r="K945" s="104"/>
      <c r="L945" s="104"/>
      <c r="M945" s="104"/>
      <c r="N945" s="104"/>
      <c r="O945" s="104"/>
      <c r="P945" s="104"/>
      <c r="Q945" s="104"/>
      <c r="R945" s="104"/>
      <c r="S945" s="104"/>
      <c r="T945" s="104"/>
      <c r="U945" s="104"/>
      <c r="V945" s="104"/>
      <c r="W945" s="104"/>
      <c r="X945" s="104"/>
      <c r="Y945" s="104"/>
      <c r="Z945" s="104"/>
    </row>
    <row r="946" ht="15.75" customHeight="1">
      <c r="A946" s="104"/>
      <c r="B946" s="104"/>
      <c r="C946" s="104"/>
      <c r="D946" s="104"/>
      <c r="E946" s="104"/>
      <c r="F946" s="104"/>
      <c r="G946" s="104"/>
      <c r="H946" s="104"/>
      <c r="I946" s="104"/>
      <c r="J946" s="104"/>
      <c r="K946" s="104"/>
      <c r="L946" s="104"/>
      <c r="M946" s="104"/>
      <c r="N946" s="104"/>
      <c r="O946" s="104"/>
      <c r="P946" s="104"/>
      <c r="Q946" s="104"/>
      <c r="R946" s="104"/>
      <c r="S946" s="104"/>
      <c r="T946" s="104"/>
      <c r="U946" s="104"/>
      <c r="V946" s="104"/>
      <c r="W946" s="104"/>
      <c r="X946" s="104"/>
      <c r="Y946" s="104"/>
      <c r="Z946" s="104"/>
    </row>
    <row r="947" ht="15.75" customHeight="1">
      <c r="A947" s="104"/>
      <c r="B947" s="104"/>
      <c r="C947" s="104"/>
      <c r="D947" s="104"/>
      <c r="E947" s="104"/>
      <c r="F947" s="104"/>
      <c r="G947" s="104"/>
      <c r="H947" s="104"/>
      <c r="I947" s="104"/>
      <c r="J947" s="104"/>
      <c r="K947" s="104"/>
      <c r="L947" s="104"/>
      <c r="M947" s="104"/>
      <c r="N947" s="104"/>
      <c r="O947" s="104"/>
      <c r="P947" s="104"/>
      <c r="Q947" s="104"/>
      <c r="R947" s="104"/>
      <c r="S947" s="104"/>
      <c r="T947" s="104"/>
      <c r="U947" s="104"/>
      <c r="V947" s="104"/>
      <c r="W947" s="104"/>
      <c r="X947" s="104"/>
      <c r="Y947" s="104"/>
      <c r="Z947" s="104"/>
    </row>
    <row r="948" ht="15.75" customHeight="1">
      <c r="A948" s="104"/>
      <c r="B948" s="104"/>
      <c r="C948" s="104"/>
      <c r="D948" s="104"/>
      <c r="E948" s="104"/>
      <c r="F948" s="104"/>
      <c r="G948" s="104"/>
      <c r="H948" s="104"/>
      <c r="I948" s="104"/>
      <c r="J948" s="104"/>
      <c r="K948" s="104"/>
      <c r="L948" s="104"/>
      <c r="M948" s="104"/>
      <c r="N948" s="104"/>
      <c r="O948" s="104"/>
      <c r="P948" s="104"/>
      <c r="Q948" s="104"/>
      <c r="R948" s="104"/>
      <c r="S948" s="104"/>
      <c r="T948" s="104"/>
      <c r="U948" s="104"/>
      <c r="V948" s="104"/>
      <c r="W948" s="104"/>
      <c r="X948" s="104"/>
      <c r="Y948" s="104"/>
      <c r="Z948" s="104"/>
    </row>
    <row r="949" ht="15.75" customHeight="1">
      <c r="A949" s="104"/>
      <c r="B949" s="104"/>
      <c r="C949" s="104"/>
      <c r="D949" s="104"/>
      <c r="E949" s="104"/>
      <c r="F949" s="104"/>
      <c r="G949" s="104"/>
      <c r="H949" s="104"/>
      <c r="I949" s="104"/>
      <c r="J949" s="104"/>
      <c r="K949" s="104"/>
      <c r="L949" s="104"/>
      <c r="M949" s="104"/>
      <c r="N949" s="104"/>
      <c r="O949" s="104"/>
      <c r="P949" s="104"/>
      <c r="Q949" s="104"/>
      <c r="R949" s="104"/>
      <c r="S949" s="104"/>
      <c r="T949" s="104"/>
      <c r="U949" s="104"/>
      <c r="V949" s="104"/>
      <c r="W949" s="104"/>
      <c r="X949" s="104"/>
      <c r="Y949" s="104"/>
      <c r="Z949" s="104"/>
    </row>
    <row r="950" ht="15.75" customHeight="1">
      <c r="A950" s="104"/>
      <c r="B950" s="104"/>
      <c r="C950" s="104"/>
      <c r="D950" s="104"/>
      <c r="E950" s="104"/>
      <c r="F950" s="104"/>
      <c r="G950" s="104"/>
      <c r="H950" s="104"/>
      <c r="I950" s="104"/>
      <c r="J950" s="104"/>
      <c r="K950" s="104"/>
      <c r="L950" s="104"/>
      <c r="M950" s="104"/>
      <c r="N950" s="104"/>
      <c r="O950" s="104"/>
      <c r="P950" s="104"/>
      <c r="Q950" s="104"/>
      <c r="R950" s="104"/>
      <c r="S950" s="104"/>
      <c r="T950" s="104"/>
      <c r="U950" s="104"/>
      <c r="V950" s="104"/>
      <c r="W950" s="104"/>
      <c r="X950" s="104"/>
      <c r="Y950" s="104"/>
      <c r="Z950" s="104"/>
    </row>
    <row r="951" ht="15.75" customHeight="1">
      <c r="A951" s="104"/>
      <c r="B951" s="104"/>
      <c r="C951" s="104"/>
      <c r="D951" s="104"/>
      <c r="E951" s="104"/>
      <c r="F951" s="104"/>
      <c r="G951" s="104"/>
      <c r="H951" s="104"/>
      <c r="I951" s="104"/>
      <c r="J951" s="104"/>
      <c r="K951" s="104"/>
      <c r="L951" s="104"/>
      <c r="M951" s="104"/>
      <c r="N951" s="104"/>
      <c r="O951" s="104"/>
      <c r="P951" s="104"/>
      <c r="Q951" s="104"/>
      <c r="R951" s="104"/>
      <c r="S951" s="104"/>
      <c r="T951" s="104"/>
      <c r="U951" s="104"/>
      <c r="V951" s="104"/>
      <c r="W951" s="104"/>
      <c r="X951" s="104"/>
      <c r="Y951" s="104"/>
      <c r="Z951" s="104"/>
    </row>
    <row r="952" ht="15.75" customHeight="1">
      <c r="A952" s="104"/>
      <c r="B952" s="104"/>
      <c r="C952" s="104"/>
      <c r="D952" s="104"/>
      <c r="E952" s="104"/>
      <c r="F952" s="104"/>
      <c r="G952" s="104"/>
      <c r="H952" s="104"/>
      <c r="I952" s="104"/>
      <c r="J952" s="104"/>
      <c r="K952" s="104"/>
      <c r="L952" s="104"/>
      <c r="M952" s="104"/>
      <c r="N952" s="104"/>
      <c r="O952" s="104"/>
      <c r="P952" s="104"/>
      <c r="Q952" s="104"/>
      <c r="R952" s="104"/>
      <c r="S952" s="104"/>
      <c r="T952" s="104"/>
      <c r="U952" s="104"/>
      <c r="V952" s="104"/>
      <c r="W952" s="104"/>
      <c r="X952" s="104"/>
      <c r="Y952" s="104"/>
      <c r="Z952" s="104"/>
    </row>
    <row r="953" ht="15.75" customHeight="1">
      <c r="A953" s="104"/>
      <c r="B953" s="104"/>
      <c r="C953" s="104"/>
      <c r="D953" s="104"/>
      <c r="E953" s="104"/>
      <c r="F953" s="104"/>
      <c r="G953" s="104"/>
      <c r="H953" s="104"/>
      <c r="I953" s="104"/>
      <c r="J953" s="104"/>
      <c r="K953" s="104"/>
      <c r="L953" s="104"/>
      <c r="M953" s="104"/>
      <c r="N953" s="104"/>
      <c r="O953" s="104"/>
      <c r="P953" s="104"/>
      <c r="Q953" s="104"/>
      <c r="R953" s="104"/>
      <c r="S953" s="104"/>
      <c r="T953" s="104"/>
      <c r="U953" s="104"/>
      <c r="V953" s="104"/>
      <c r="W953" s="104"/>
      <c r="X953" s="104"/>
      <c r="Y953" s="104"/>
      <c r="Z953" s="104"/>
    </row>
    <row r="954" ht="15.75" customHeight="1">
      <c r="A954" s="104"/>
      <c r="B954" s="104"/>
      <c r="C954" s="104"/>
      <c r="D954" s="104"/>
      <c r="E954" s="104"/>
      <c r="F954" s="104"/>
      <c r="G954" s="104"/>
      <c r="H954" s="104"/>
      <c r="I954" s="104"/>
      <c r="J954" s="104"/>
      <c r="K954" s="104"/>
      <c r="L954" s="104"/>
      <c r="M954" s="104"/>
      <c r="N954" s="104"/>
      <c r="O954" s="104"/>
      <c r="P954" s="104"/>
      <c r="Q954" s="104"/>
      <c r="R954" s="104"/>
      <c r="S954" s="104"/>
      <c r="T954" s="104"/>
      <c r="U954" s="104"/>
      <c r="V954" s="104"/>
      <c r="W954" s="104"/>
      <c r="X954" s="104"/>
      <c r="Y954" s="104"/>
      <c r="Z954" s="104"/>
    </row>
    <row r="955" ht="15.75" customHeight="1">
      <c r="A955" s="104"/>
      <c r="B955" s="104"/>
      <c r="C955" s="104"/>
      <c r="D955" s="104"/>
      <c r="E955" s="104"/>
      <c r="F955" s="104"/>
      <c r="G955" s="104"/>
      <c r="H955" s="104"/>
      <c r="I955" s="104"/>
      <c r="J955" s="104"/>
      <c r="K955" s="104"/>
      <c r="L955" s="104"/>
      <c r="M955" s="104"/>
      <c r="N955" s="104"/>
      <c r="O955" s="104"/>
      <c r="P955" s="104"/>
      <c r="Q955" s="104"/>
      <c r="R955" s="104"/>
      <c r="S955" s="104"/>
      <c r="T955" s="104"/>
      <c r="U955" s="104"/>
      <c r="V955" s="104"/>
      <c r="W955" s="104"/>
      <c r="X955" s="104"/>
      <c r="Y955" s="104"/>
      <c r="Z955" s="104"/>
    </row>
    <row r="956" ht="15.75" customHeight="1">
      <c r="A956" s="104"/>
      <c r="B956" s="104"/>
      <c r="C956" s="104"/>
      <c r="D956" s="104"/>
      <c r="E956" s="104"/>
      <c r="F956" s="104"/>
      <c r="G956" s="104"/>
      <c r="H956" s="104"/>
      <c r="I956" s="104"/>
      <c r="J956" s="104"/>
      <c r="K956" s="104"/>
      <c r="L956" s="104"/>
      <c r="M956" s="104"/>
      <c r="N956" s="104"/>
      <c r="O956" s="104"/>
      <c r="P956" s="104"/>
      <c r="Q956" s="104"/>
      <c r="R956" s="104"/>
      <c r="S956" s="104"/>
      <c r="T956" s="104"/>
      <c r="U956" s="104"/>
      <c r="V956" s="104"/>
      <c r="W956" s="104"/>
      <c r="X956" s="104"/>
      <c r="Y956" s="104"/>
      <c r="Z956" s="104"/>
    </row>
    <row r="957" ht="15.75" customHeight="1">
      <c r="A957" s="104"/>
      <c r="B957" s="104"/>
      <c r="C957" s="104"/>
      <c r="D957" s="104"/>
      <c r="E957" s="104"/>
      <c r="F957" s="104"/>
      <c r="G957" s="104"/>
      <c r="H957" s="104"/>
      <c r="I957" s="104"/>
      <c r="J957" s="104"/>
      <c r="K957" s="104"/>
      <c r="L957" s="104"/>
      <c r="M957" s="104"/>
      <c r="N957" s="104"/>
      <c r="O957" s="104"/>
      <c r="P957" s="104"/>
      <c r="Q957" s="104"/>
      <c r="R957" s="104"/>
      <c r="S957" s="104"/>
      <c r="T957" s="104"/>
      <c r="U957" s="104"/>
      <c r="V957" s="104"/>
      <c r="W957" s="104"/>
      <c r="X957" s="104"/>
      <c r="Y957" s="104"/>
      <c r="Z957" s="104"/>
    </row>
    <row r="958" ht="15.75" customHeight="1">
      <c r="A958" s="104"/>
      <c r="B958" s="104"/>
      <c r="C958" s="104"/>
      <c r="D958" s="104"/>
      <c r="E958" s="104"/>
      <c r="F958" s="104"/>
      <c r="G958" s="104"/>
      <c r="H958" s="104"/>
      <c r="I958" s="104"/>
      <c r="J958" s="104"/>
      <c r="K958" s="104"/>
      <c r="L958" s="104"/>
      <c r="M958" s="104"/>
      <c r="N958" s="104"/>
      <c r="O958" s="104"/>
      <c r="P958" s="104"/>
      <c r="Q958" s="104"/>
      <c r="R958" s="104"/>
      <c r="S958" s="104"/>
      <c r="T958" s="104"/>
      <c r="U958" s="104"/>
      <c r="V958" s="104"/>
      <c r="W958" s="104"/>
      <c r="X958" s="104"/>
      <c r="Y958" s="104"/>
      <c r="Z958" s="104"/>
    </row>
    <row r="959" ht="15.75" customHeight="1">
      <c r="A959" s="104"/>
      <c r="B959" s="104"/>
      <c r="C959" s="104"/>
      <c r="D959" s="104"/>
      <c r="E959" s="104"/>
      <c r="F959" s="104"/>
      <c r="G959" s="104"/>
      <c r="H959" s="104"/>
      <c r="I959" s="104"/>
      <c r="J959" s="104"/>
      <c r="K959" s="104"/>
      <c r="L959" s="104"/>
      <c r="M959" s="104"/>
      <c r="N959" s="104"/>
      <c r="O959" s="104"/>
      <c r="P959" s="104"/>
      <c r="Q959" s="104"/>
      <c r="R959" s="104"/>
      <c r="S959" s="104"/>
      <c r="T959" s="104"/>
      <c r="U959" s="104"/>
      <c r="V959" s="104"/>
      <c r="W959" s="104"/>
      <c r="X959" s="104"/>
      <c r="Y959" s="104"/>
      <c r="Z959" s="104"/>
    </row>
    <row r="960" ht="15.75" customHeight="1">
      <c r="A960" s="104"/>
      <c r="B960" s="104"/>
      <c r="C960" s="104"/>
      <c r="D960" s="104"/>
      <c r="E960" s="104"/>
      <c r="F960" s="104"/>
      <c r="G960" s="104"/>
      <c r="H960" s="104"/>
      <c r="I960" s="104"/>
      <c r="J960" s="104"/>
      <c r="K960" s="104"/>
      <c r="L960" s="104"/>
      <c r="M960" s="104"/>
      <c r="N960" s="104"/>
      <c r="O960" s="104"/>
      <c r="P960" s="104"/>
      <c r="Q960" s="104"/>
      <c r="R960" s="104"/>
      <c r="S960" s="104"/>
      <c r="T960" s="104"/>
      <c r="U960" s="104"/>
      <c r="V960" s="104"/>
      <c r="W960" s="104"/>
      <c r="X960" s="104"/>
      <c r="Y960" s="104"/>
      <c r="Z960" s="104"/>
    </row>
    <row r="961" ht="15.75" customHeight="1">
      <c r="A961" s="104"/>
      <c r="B961" s="104"/>
      <c r="C961" s="104"/>
      <c r="D961" s="104"/>
      <c r="E961" s="104"/>
      <c r="F961" s="104"/>
      <c r="G961" s="104"/>
      <c r="H961" s="104"/>
      <c r="I961" s="104"/>
      <c r="J961" s="104"/>
      <c r="K961" s="104"/>
      <c r="L961" s="104"/>
      <c r="M961" s="104"/>
      <c r="N961" s="104"/>
      <c r="O961" s="104"/>
      <c r="P961" s="104"/>
      <c r="Q961" s="104"/>
      <c r="R961" s="104"/>
      <c r="S961" s="104"/>
      <c r="T961" s="104"/>
      <c r="U961" s="104"/>
      <c r="V961" s="104"/>
      <c r="W961" s="104"/>
      <c r="X961" s="104"/>
      <c r="Y961" s="104"/>
      <c r="Z961" s="104"/>
    </row>
    <row r="962" ht="15.75" customHeight="1">
      <c r="A962" s="104"/>
      <c r="B962" s="104"/>
      <c r="C962" s="104"/>
      <c r="D962" s="104"/>
      <c r="E962" s="104"/>
      <c r="F962" s="104"/>
      <c r="G962" s="104"/>
      <c r="H962" s="104"/>
      <c r="I962" s="104"/>
      <c r="J962" s="104"/>
      <c r="K962" s="104"/>
      <c r="L962" s="104"/>
      <c r="M962" s="104"/>
      <c r="N962" s="104"/>
      <c r="O962" s="104"/>
      <c r="P962" s="104"/>
      <c r="Q962" s="104"/>
      <c r="R962" s="104"/>
      <c r="S962" s="104"/>
      <c r="T962" s="104"/>
      <c r="U962" s="104"/>
      <c r="V962" s="104"/>
      <c r="W962" s="104"/>
      <c r="X962" s="104"/>
      <c r="Y962" s="104"/>
      <c r="Z962" s="104"/>
    </row>
    <row r="963" ht="15.75" customHeight="1">
      <c r="A963" s="104"/>
      <c r="B963" s="104"/>
      <c r="C963" s="104"/>
      <c r="D963" s="104"/>
      <c r="E963" s="104"/>
      <c r="F963" s="104"/>
      <c r="G963" s="104"/>
      <c r="H963" s="104"/>
      <c r="I963" s="104"/>
      <c r="J963" s="104"/>
      <c r="K963" s="104"/>
      <c r="L963" s="104"/>
      <c r="M963" s="104"/>
      <c r="N963" s="104"/>
      <c r="O963" s="104"/>
      <c r="P963" s="104"/>
      <c r="Q963" s="104"/>
      <c r="R963" s="104"/>
      <c r="S963" s="104"/>
      <c r="T963" s="104"/>
      <c r="U963" s="104"/>
      <c r="V963" s="104"/>
      <c r="W963" s="104"/>
      <c r="X963" s="104"/>
      <c r="Y963" s="104"/>
      <c r="Z963" s="104"/>
    </row>
    <row r="964" ht="15.75" customHeight="1">
      <c r="A964" s="104"/>
      <c r="B964" s="104"/>
      <c r="C964" s="104"/>
      <c r="D964" s="104"/>
      <c r="E964" s="104"/>
      <c r="F964" s="104"/>
      <c r="G964" s="104"/>
      <c r="H964" s="104"/>
      <c r="I964" s="104"/>
      <c r="J964" s="104"/>
      <c r="K964" s="104"/>
      <c r="L964" s="104"/>
      <c r="M964" s="104"/>
      <c r="N964" s="104"/>
      <c r="O964" s="104"/>
      <c r="P964" s="104"/>
      <c r="Q964" s="104"/>
      <c r="R964" s="104"/>
      <c r="S964" s="104"/>
      <c r="T964" s="104"/>
      <c r="U964" s="104"/>
      <c r="V964" s="104"/>
      <c r="W964" s="104"/>
      <c r="X964" s="104"/>
      <c r="Y964" s="104"/>
      <c r="Z964" s="104"/>
    </row>
    <row r="965" ht="15.75" customHeight="1">
      <c r="A965" s="104"/>
      <c r="B965" s="104"/>
      <c r="C965" s="104"/>
      <c r="D965" s="104"/>
      <c r="E965" s="104"/>
      <c r="F965" s="104"/>
      <c r="G965" s="104"/>
      <c r="H965" s="104"/>
      <c r="I965" s="104"/>
      <c r="J965" s="104"/>
      <c r="K965" s="104"/>
      <c r="L965" s="104"/>
      <c r="M965" s="104"/>
      <c r="N965" s="104"/>
      <c r="O965" s="104"/>
      <c r="P965" s="104"/>
      <c r="Q965" s="104"/>
      <c r="R965" s="104"/>
      <c r="S965" s="104"/>
      <c r="T965" s="104"/>
      <c r="U965" s="104"/>
      <c r="V965" s="104"/>
      <c r="W965" s="104"/>
      <c r="X965" s="104"/>
      <c r="Y965" s="104"/>
      <c r="Z965" s="104"/>
    </row>
    <row r="966" ht="15.75" customHeight="1">
      <c r="A966" s="104"/>
      <c r="B966" s="104"/>
      <c r="C966" s="104"/>
      <c r="D966" s="104"/>
      <c r="E966" s="104"/>
      <c r="F966" s="104"/>
      <c r="G966" s="104"/>
      <c r="H966" s="104"/>
      <c r="I966" s="104"/>
      <c r="J966" s="104"/>
      <c r="K966" s="104"/>
      <c r="L966" s="104"/>
      <c r="M966" s="104"/>
      <c r="N966" s="104"/>
      <c r="O966" s="104"/>
      <c r="P966" s="104"/>
      <c r="Q966" s="104"/>
      <c r="R966" s="104"/>
      <c r="S966" s="104"/>
      <c r="T966" s="104"/>
      <c r="U966" s="104"/>
      <c r="V966" s="104"/>
      <c r="W966" s="104"/>
      <c r="X966" s="104"/>
      <c r="Y966" s="104"/>
      <c r="Z966" s="104"/>
    </row>
    <row r="967" ht="15.75" customHeight="1">
      <c r="A967" s="104"/>
      <c r="B967" s="104"/>
      <c r="C967" s="104"/>
      <c r="D967" s="104"/>
      <c r="E967" s="104"/>
      <c r="F967" s="104"/>
      <c r="G967" s="104"/>
      <c r="H967" s="104"/>
      <c r="I967" s="104"/>
      <c r="J967" s="104"/>
      <c r="K967" s="104"/>
      <c r="L967" s="104"/>
      <c r="M967" s="104"/>
      <c r="N967" s="104"/>
      <c r="O967" s="104"/>
      <c r="P967" s="104"/>
      <c r="Q967" s="104"/>
      <c r="R967" s="104"/>
      <c r="S967" s="104"/>
      <c r="T967" s="104"/>
      <c r="U967" s="104"/>
      <c r="V967" s="104"/>
      <c r="W967" s="104"/>
      <c r="X967" s="104"/>
      <c r="Y967" s="104"/>
      <c r="Z967" s="104"/>
    </row>
    <row r="968" ht="15.75" customHeight="1">
      <c r="A968" s="104"/>
      <c r="B968" s="104"/>
      <c r="C968" s="104"/>
      <c r="D968" s="104"/>
      <c r="E968" s="104"/>
      <c r="F968" s="104"/>
      <c r="G968" s="104"/>
      <c r="H968" s="104"/>
      <c r="I968" s="104"/>
      <c r="J968" s="104"/>
      <c r="K968" s="104"/>
      <c r="L968" s="104"/>
      <c r="M968" s="104"/>
      <c r="N968" s="104"/>
      <c r="O968" s="104"/>
      <c r="P968" s="104"/>
      <c r="Q968" s="104"/>
      <c r="R968" s="104"/>
      <c r="S968" s="104"/>
      <c r="T968" s="104"/>
      <c r="U968" s="104"/>
      <c r="V968" s="104"/>
      <c r="W968" s="104"/>
      <c r="X968" s="104"/>
      <c r="Y968" s="104"/>
      <c r="Z968" s="104"/>
    </row>
    <row r="969" ht="15.75" customHeight="1">
      <c r="A969" s="104"/>
      <c r="B969" s="104"/>
      <c r="C969" s="104"/>
      <c r="D969" s="104"/>
      <c r="E969" s="104"/>
      <c r="F969" s="104"/>
      <c r="G969" s="104"/>
      <c r="H969" s="104"/>
      <c r="I969" s="104"/>
      <c r="J969" s="104"/>
      <c r="K969" s="104"/>
      <c r="L969" s="104"/>
      <c r="M969" s="104"/>
      <c r="N969" s="104"/>
      <c r="O969" s="104"/>
      <c r="P969" s="104"/>
      <c r="Q969" s="104"/>
      <c r="R969" s="104"/>
      <c r="S969" s="104"/>
      <c r="T969" s="104"/>
      <c r="U969" s="104"/>
      <c r="V969" s="104"/>
      <c r="W969" s="104"/>
      <c r="X969" s="104"/>
      <c r="Y969" s="104"/>
      <c r="Z969" s="104"/>
    </row>
    <row r="970" ht="15.75" customHeight="1">
      <c r="A970" s="104"/>
      <c r="B970" s="104"/>
      <c r="C970" s="104"/>
      <c r="D970" s="104"/>
      <c r="E970" s="104"/>
      <c r="F970" s="104"/>
      <c r="G970" s="104"/>
      <c r="H970" s="104"/>
      <c r="I970" s="104"/>
      <c r="J970" s="104"/>
      <c r="K970" s="104"/>
      <c r="L970" s="104"/>
      <c r="M970" s="104"/>
      <c r="N970" s="104"/>
      <c r="O970" s="104"/>
      <c r="P970" s="104"/>
      <c r="Q970" s="104"/>
      <c r="R970" s="104"/>
      <c r="S970" s="104"/>
      <c r="T970" s="104"/>
      <c r="U970" s="104"/>
      <c r="V970" s="104"/>
      <c r="W970" s="104"/>
      <c r="X970" s="104"/>
      <c r="Y970" s="104"/>
      <c r="Z970" s="104"/>
    </row>
    <row r="971" ht="15.75" customHeight="1">
      <c r="A971" s="104"/>
      <c r="B971" s="104"/>
      <c r="C971" s="104"/>
      <c r="D971" s="104"/>
      <c r="E971" s="104"/>
      <c r="F971" s="104"/>
      <c r="G971" s="104"/>
      <c r="H971" s="104"/>
      <c r="I971" s="104"/>
      <c r="J971" s="104"/>
      <c r="K971" s="104"/>
      <c r="L971" s="104"/>
      <c r="M971" s="104"/>
      <c r="N971" s="104"/>
      <c r="O971" s="104"/>
      <c r="P971" s="104"/>
      <c r="Q971" s="104"/>
      <c r="R971" s="104"/>
      <c r="S971" s="104"/>
      <c r="T971" s="104"/>
      <c r="U971" s="104"/>
      <c r="V971" s="104"/>
      <c r="W971" s="104"/>
      <c r="X971" s="104"/>
      <c r="Y971" s="104"/>
      <c r="Z971" s="104"/>
    </row>
    <row r="972" ht="15.75" customHeight="1">
      <c r="A972" s="104"/>
      <c r="B972" s="104"/>
      <c r="C972" s="104"/>
      <c r="D972" s="104"/>
      <c r="E972" s="104"/>
      <c r="F972" s="104"/>
      <c r="G972" s="104"/>
      <c r="H972" s="104"/>
      <c r="I972" s="104"/>
      <c r="J972" s="104"/>
      <c r="K972" s="104"/>
      <c r="L972" s="104"/>
      <c r="M972" s="104"/>
      <c r="N972" s="104"/>
      <c r="O972" s="104"/>
      <c r="P972" s="104"/>
      <c r="Q972" s="104"/>
      <c r="R972" s="104"/>
      <c r="S972" s="104"/>
      <c r="T972" s="104"/>
      <c r="U972" s="104"/>
      <c r="V972" s="104"/>
      <c r="W972" s="104"/>
      <c r="X972" s="104"/>
      <c r="Y972" s="104"/>
      <c r="Z972" s="104"/>
    </row>
    <row r="973" ht="15.75" customHeight="1">
      <c r="A973" s="104"/>
      <c r="B973" s="104"/>
      <c r="C973" s="104"/>
      <c r="D973" s="104"/>
      <c r="E973" s="104"/>
      <c r="F973" s="104"/>
      <c r="G973" s="104"/>
      <c r="H973" s="104"/>
      <c r="I973" s="104"/>
      <c r="J973" s="104"/>
      <c r="K973" s="104"/>
      <c r="L973" s="104"/>
      <c r="M973" s="104"/>
      <c r="N973" s="104"/>
      <c r="O973" s="104"/>
      <c r="P973" s="104"/>
      <c r="Q973" s="104"/>
      <c r="R973" s="104"/>
      <c r="S973" s="104"/>
      <c r="T973" s="104"/>
      <c r="U973" s="104"/>
      <c r="V973" s="104"/>
      <c r="W973" s="104"/>
      <c r="X973" s="104"/>
      <c r="Y973" s="104"/>
      <c r="Z973" s="104"/>
    </row>
    <row r="974" ht="15.75" customHeight="1">
      <c r="A974" s="104"/>
      <c r="B974" s="104"/>
      <c r="C974" s="104"/>
      <c r="D974" s="104"/>
      <c r="E974" s="104"/>
      <c r="F974" s="104"/>
      <c r="G974" s="104"/>
      <c r="H974" s="104"/>
      <c r="I974" s="104"/>
      <c r="J974" s="104"/>
      <c r="K974" s="104"/>
      <c r="L974" s="104"/>
      <c r="M974" s="104"/>
      <c r="N974" s="104"/>
      <c r="O974" s="104"/>
      <c r="P974" s="104"/>
      <c r="Q974" s="104"/>
      <c r="R974" s="104"/>
      <c r="S974" s="104"/>
      <c r="T974" s="104"/>
      <c r="U974" s="104"/>
      <c r="V974" s="104"/>
      <c r="W974" s="104"/>
      <c r="X974" s="104"/>
      <c r="Y974" s="104"/>
      <c r="Z974" s="104"/>
    </row>
    <row r="975" ht="15.75" customHeight="1">
      <c r="A975" s="104"/>
      <c r="B975" s="104"/>
      <c r="C975" s="104"/>
      <c r="D975" s="104"/>
      <c r="E975" s="104"/>
      <c r="F975" s="104"/>
      <c r="G975" s="104"/>
      <c r="H975" s="104"/>
      <c r="I975" s="104"/>
      <c r="J975" s="104"/>
      <c r="K975" s="104"/>
      <c r="L975" s="104"/>
      <c r="M975" s="104"/>
      <c r="N975" s="104"/>
      <c r="O975" s="104"/>
      <c r="P975" s="104"/>
      <c r="Q975" s="104"/>
      <c r="R975" s="104"/>
      <c r="S975" s="104"/>
      <c r="T975" s="104"/>
      <c r="U975" s="104"/>
      <c r="V975" s="104"/>
      <c r="W975" s="104"/>
      <c r="X975" s="104"/>
      <c r="Y975" s="104"/>
      <c r="Z975" s="104"/>
    </row>
    <row r="976" ht="15.75" customHeight="1">
      <c r="A976" s="104"/>
      <c r="B976" s="104"/>
      <c r="C976" s="104"/>
      <c r="D976" s="104"/>
      <c r="E976" s="104"/>
      <c r="F976" s="104"/>
      <c r="G976" s="104"/>
      <c r="H976" s="104"/>
      <c r="I976" s="104"/>
      <c r="J976" s="104"/>
      <c r="K976" s="104"/>
      <c r="L976" s="104"/>
      <c r="M976" s="104"/>
      <c r="N976" s="104"/>
      <c r="O976" s="104"/>
      <c r="P976" s="104"/>
      <c r="Q976" s="104"/>
      <c r="R976" s="104"/>
      <c r="S976" s="104"/>
      <c r="T976" s="104"/>
      <c r="U976" s="104"/>
      <c r="V976" s="104"/>
      <c r="W976" s="104"/>
      <c r="X976" s="104"/>
      <c r="Y976" s="104"/>
      <c r="Z976" s="104"/>
    </row>
    <row r="977" ht="15.75" customHeight="1">
      <c r="A977" s="104"/>
      <c r="B977" s="104"/>
      <c r="C977" s="104"/>
      <c r="D977" s="104"/>
      <c r="E977" s="104"/>
      <c r="F977" s="104"/>
      <c r="G977" s="104"/>
      <c r="H977" s="104"/>
      <c r="I977" s="104"/>
      <c r="J977" s="104"/>
      <c r="K977" s="104"/>
      <c r="L977" s="104"/>
      <c r="M977" s="104"/>
      <c r="N977" s="104"/>
      <c r="O977" s="104"/>
      <c r="P977" s="104"/>
      <c r="Q977" s="104"/>
      <c r="R977" s="104"/>
      <c r="S977" s="104"/>
      <c r="T977" s="104"/>
      <c r="U977" s="104"/>
      <c r="V977" s="104"/>
      <c r="W977" s="104"/>
      <c r="X977" s="104"/>
      <c r="Y977" s="104"/>
      <c r="Z977" s="104"/>
    </row>
    <row r="978" ht="15.75" customHeight="1">
      <c r="A978" s="104"/>
      <c r="B978" s="104"/>
      <c r="C978" s="104"/>
      <c r="D978" s="104"/>
      <c r="E978" s="104"/>
      <c r="F978" s="104"/>
      <c r="G978" s="104"/>
      <c r="H978" s="104"/>
      <c r="I978" s="104"/>
      <c r="J978" s="104"/>
      <c r="K978" s="104"/>
      <c r="L978" s="104"/>
      <c r="M978" s="104"/>
      <c r="N978" s="104"/>
      <c r="O978" s="104"/>
      <c r="P978" s="104"/>
      <c r="Q978" s="104"/>
      <c r="R978" s="104"/>
      <c r="S978" s="104"/>
      <c r="T978" s="104"/>
      <c r="U978" s="104"/>
      <c r="V978" s="104"/>
      <c r="W978" s="104"/>
      <c r="X978" s="104"/>
      <c r="Y978" s="104"/>
      <c r="Z978" s="104"/>
    </row>
    <row r="979" ht="15.75" customHeight="1">
      <c r="A979" s="104"/>
      <c r="B979" s="104"/>
      <c r="C979" s="104"/>
      <c r="D979" s="104"/>
      <c r="E979" s="104"/>
      <c r="F979" s="104"/>
      <c r="G979" s="104"/>
      <c r="H979" s="104"/>
      <c r="I979" s="104"/>
      <c r="J979" s="104"/>
      <c r="K979" s="104"/>
      <c r="L979" s="104"/>
      <c r="M979" s="104"/>
      <c r="N979" s="104"/>
      <c r="O979" s="104"/>
      <c r="P979" s="104"/>
      <c r="Q979" s="104"/>
      <c r="R979" s="104"/>
      <c r="S979" s="104"/>
      <c r="T979" s="104"/>
      <c r="U979" s="104"/>
      <c r="V979" s="104"/>
      <c r="W979" s="104"/>
      <c r="X979" s="104"/>
      <c r="Y979" s="104"/>
      <c r="Z979" s="104"/>
    </row>
    <row r="980" ht="15.75" customHeight="1">
      <c r="A980" s="104"/>
      <c r="B980" s="104"/>
      <c r="C980" s="104"/>
      <c r="D980" s="104"/>
      <c r="E980" s="104"/>
      <c r="F980" s="104"/>
      <c r="G980" s="104"/>
      <c r="H980" s="104"/>
      <c r="I980" s="104"/>
      <c r="J980" s="104"/>
      <c r="K980" s="104"/>
      <c r="L980" s="104"/>
      <c r="M980" s="104"/>
      <c r="N980" s="104"/>
      <c r="O980" s="104"/>
      <c r="P980" s="104"/>
      <c r="Q980" s="104"/>
      <c r="R980" s="104"/>
      <c r="S980" s="104"/>
      <c r="T980" s="104"/>
      <c r="U980" s="104"/>
      <c r="V980" s="104"/>
      <c r="W980" s="104"/>
      <c r="X980" s="104"/>
      <c r="Y980" s="104"/>
      <c r="Z980" s="104"/>
    </row>
    <row r="981" ht="15.75" customHeight="1">
      <c r="A981" s="104"/>
      <c r="B981" s="104"/>
      <c r="C981" s="104"/>
      <c r="D981" s="104"/>
      <c r="E981" s="104"/>
      <c r="F981" s="104"/>
      <c r="G981" s="104"/>
      <c r="H981" s="104"/>
      <c r="I981" s="104"/>
      <c r="J981" s="104"/>
      <c r="K981" s="104"/>
      <c r="L981" s="104"/>
      <c r="M981" s="104"/>
      <c r="N981" s="104"/>
      <c r="O981" s="104"/>
      <c r="P981" s="104"/>
      <c r="Q981" s="104"/>
      <c r="R981" s="104"/>
      <c r="S981" s="104"/>
      <c r="T981" s="104"/>
      <c r="U981" s="104"/>
      <c r="V981" s="104"/>
      <c r="W981" s="104"/>
      <c r="X981" s="104"/>
      <c r="Y981" s="104"/>
      <c r="Z981" s="104"/>
    </row>
    <row r="982" ht="15.75" customHeight="1">
      <c r="A982" s="104"/>
      <c r="B982" s="104"/>
      <c r="C982" s="104"/>
      <c r="D982" s="104"/>
      <c r="E982" s="104"/>
      <c r="F982" s="104"/>
      <c r="G982" s="104"/>
      <c r="H982" s="104"/>
      <c r="I982" s="104"/>
      <c r="J982" s="104"/>
      <c r="K982" s="104"/>
      <c r="L982" s="104"/>
      <c r="M982" s="104"/>
      <c r="N982" s="104"/>
      <c r="O982" s="104"/>
      <c r="P982" s="104"/>
      <c r="Q982" s="104"/>
      <c r="R982" s="104"/>
      <c r="S982" s="104"/>
      <c r="T982" s="104"/>
      <c r="U982" s="104"/>
      <c r="V982" s="104"/>
      <c r="W982" s="104"/>
      <c r="X982" s="104"/>
      <c r="Y982" s="104"/>
      <c r="Z982" s="104"/>
    </row>
    <row r="983" ht="15.75" customHeight="1">
      <c r="A983" s="104"/>
      <c r="B983" s="104"/>
      <c r="C983" s="104"/>
      <c r="D983" s="104"/>
      <c r="E983" s="104"/>
      <c r="F983" s="104"/>
      <c r="G983" s="104"/>
      <c r="H983" s="104"/>
      <c r="I983" s="104"/>
      <c r="J983" s="104"/>
      <c r="K983" s="104"/>
      <c r="L983" s="104"/>
      <c r="M983" s="104"/>
      <c r="N983" s="104"/>
      <c r="O983" s="104"/>
      <c r="P983" s="104"/>
      <c r="Q983" s="104"/>
      <c r="R983" s="104"/>
      <c r="S983" s="104"/>
      <c r="T983" s="104"/>
      <c r="U983" s="104"/>
      <c r="V983" s="104"/>
      <c r="W983" s="104"/>
      <c r="X983" s="104"/>
      <c r="Y983" s="104"/>
      <c r="Z983" s="104"/>
    </row>
    <row r="984" ht="15.75" customHeight="1">
      <c r="A984" s="104"/>
      <c r="B984" s="104"/>
      <c r="C984" s="104"/>
      <c r="D984" s="104"/>
      <c r="E984" s="104"/>
      <c r="F984" s="104"/>
      <c r="G984" s="104"/>
      <c r="H984" s="104"/>
      <c r="I984" s="104"/>
      <c r="J984" s="104"/>
      <c r="K984" s="104"/>
      <c r="L984" s="104"/>
      <c r="M984" s="104"/>
      <c r="N984" s="104"/>
      <c r="O984" s="104"/>
      <c r="P984" s="104"/>
      <c r="Q984" s="104"/>
      <c r="R984" s="104"/>
      <c r="S984" s="104"/>
      <c r="T984" s="104"/>
      <c r="U984" s="104"/>
      <c r="V984" s="104"/>
      <c r="W984" s="104"/>
      <c r="X984" s="104"/>
      <c r="Y984" s="104"/>
      <c r="Z984" s="104"/>
    </row>
    <row r="985" ht="15.75" customHeight="1">
      <c r="A985" s="104"/>
      <c r="B985" s="104"/>
      <c r="C985" s="104"/>
      <c r="D985" s="104"/>
      <c r="E985" s="104"/>
      <c r="F985" s="104"/>
      <c r="G985" s="104"/>
      <c r="H985" s="104"/>
      <c r="I985" s="104"/>
      <c r="J985" s="104"/>
      <c r="K985" s="104"/>
      <c r="L985" s="104"/>
      <c r="M985" s="104"/>
      <c r="N985" s="104"/>
      <c r="O985" s="104"/>
      <c r="P985" s="104"/>
      <c r="Q985" s="104"/>
      <c r="R985" s="104"/>
      <c r="S985" s="104"/>
      <c r="T985" s="104"/>
      <c r="U985" s="104"/>
      <c r="V985" s="104"/>
      <c r="W985" s="104"/>
      <c r="X985" s="104"/>
      <c r="Y985" s="104"/>
      <c r="Z985" s="104"/>
    </row>
    <row r="986" ht="15.75" customHeight="1">
      <c r="A986" s="104"/>
      <c r="B986" s="104"/>
      <c r="C986" s="104"/>
      <c r="D986" s="104"/>
      <c r="E986" s="104"/>
      <c r="F986" s="104"/>
      <c r="G986" s="104"/>
      <c r="H986" s="104"/>
      <c r="I986" s="104"/>
      <c r="J986" s="104"/>
      <c r="K986" s="104"/>
      <c r="L986" s="104"/>
      <c r="M986" s="104"/>
      <c r="N986" s="104"/>
      <c r="O986" s="104"/>
      <c r="P986" s="104"/>
      <c r="Q986" s="104"/>
      <c r="R986" s="104"/>
      <c r="S986" s="104"/>
      <c r="T986" s="104"/>
      <c r="U986" s="104"/>
      <c r="V986" s="104"/>
      <c r="W986" s="104"/>
      <c r="X986" s="104"/>
      <c r="Y986" s="104"/>
      <c r="Z986" s="104"/>
    </row>
    <row r="987" ht="15.75" customHeight="1">
      <c r="A987" s="104"/>
      <c r="B987" s="104"/>
      <c r="C987" s="104"/>
      <c r="D987" s="104"/>
      <c r="E987" s="104"/>
      <c r="F987" s="104"/>
      <c r="G987" s="104"/>
      <c r="H987" s="104"/>
      <c r="I987" s="104"/>
      <c r="J987" s="104"/>
      <c r="K987" s="104"/>
      <c r="L987" s="104"/>
      <c r="M987" s="104"/>
      <c r="N987" s="104"/>
      <c r="O987" s="104"/>
      <c r="P987" s="104"/>
      <c r="Q987" s="104"/>
      <c r="R987" s="104"/>
      <c r="S987" s="104"/>
      <c r="T987" s="104"/>
      <c r="U987" s="104"/>
      <c r="V987" s="104"/>
      <c r="W987" s="104"/>
      <c r="X987" s="104"/>
      <c r="Y987" s="104"/>
      <c r="Z987" s="104"/>
    </row>
    <row r="988" ht="15.75" customHeight="1">
      <c r="A988" s="104"/>
      <c r="B988" s="104"/>
      <c r="C988" s="104"/>
      <c r="D988" s="104"/>
      <c r="E988" s="104"/>
      <c r="F988" s="104"/>
      <c r="G988" s="104"/>
      <c r="H988" s="104"/>
      <c r="I988" s="104"/>
      <c r="J988" s="104"/>
      <c r="K988" s="104"/>
      <c r="L988" s="104"/>
      <c r="M988" s="104"/>
      <c r="N988" s="104"/>
      <c r="O988" s="104"/>
      <c r="P988" s="104"/>
      <c r="Q988" s="104"/>
      <c r="R988" s="104"/>
      <c r="S988" s="104"/>
      <c r="T988" s="104"/>
      <c r="U988" s="104"/>
      <c r="V988" s="104"/>
      <c r="W988" s="104"/>
      <c r="X988" s="104"/>
      <c r="Y988" s="104"/>
      <c r="Z988" s="104"/>
    </row>
    <row r="989" ht="15.75" customHeight="1">
      <c r="A989" s="104"/>
      <c r="B989" s="104"/>
      <c r="C989" s="104"/>
      <c r="D989" s="104"/>
      <c r="E989" s="104"/>
      <c r="F989" s="104"/>
      <c r="G989" s="104"/>
      <c r="H989" s="104"/>
      <c r="I989" s="104"/>
      <c r="J989" s="104"/>
      <c r="K989" s="104"/>
      <c r="L989" s="104"/>
      <c r="M989" s="104"/>
      <c r="N989" s="104"/>
      <c r="O989" s="104"/>
      <c r="P989" s="104"/>
      <c r="Q989" s="104"/>
      <c r="R989" s="104"/>
      <c r="S989" s="104"/>
      <c r="T989" s="104"/>
      <c r="U989" s="104"/>
      <c r="V989" s="104"/>
      <c r="W989" s="104"/>
      <c r="X989" s="104"/>
      <c r="Y989" s="104"/>
      <c r="Z989" s="104"/>
    </row>
    <row r="990" ht="15.75" customHeight="1">
      <c r="A990" s="104"/>
      <c r="B990" s="104"/>
      <c r="C990" s="104"/>
      <c r="D990" s="104"/>
      <c r="E990" s="104"/>
      <c r="F990" s="104"/>
      <c r="G990" s="104"/>
      <c r="H990" s="104"/>
      <c r="I990" s="104"/>
      <c r="J990" s="104"/>
      <c r="K990" s="104"/>
      <c r="L990" s="104"/>
      <c r="M990" s="104"/>
      <c r="N990" s="104"/>
      <c r="O990" s="104"/>
      <c r="P990" s="104"/>
      <c r="Q990" s="104"/>
      <c r="R990" s="104"/>
      <c r="S990" s="104"/>
      <c r="T990" s="104"/>
      <c r="U990" s="104"/>
      <c r="V990" s="104"/>
      <c r="W990" s="104"/>
      <c r="X990" s="104"/>
      <c r="Y990" s="104"/>
      <c r="Z990" s="104"/>
    </row>
    <row r="991" ht="15.75" customHeight="1">
      <c r="A991" s="104"/>
      <c r="B991" s="104"/>
      <c r="C991" s="104"/>
      <c r="D991" s="104"/>
      <c r="E991" s="104"/>
      <c r="F991" s="104"/>
      <c r="G991" s="104"/>
      <c r="H991" s="104"/>
      <c r="I991" s="104"/>
      <c r="J991" s="104"/>
      <c r="K991" s="104"/>
      <c r="L991" s="104"/>
      <c r="M991" s="104"/>
      <c r="N991" s="104"/>
      <c r="O991" s="104"/>
      <c r="P991" s="104"/>
      <c r="Q991" s="104"/>
      <c r="R991" s="104"/>
      <c r="S991" s="104"/>
      <c r="T991" s="104"/>
      <c r="U991" s="104"/>
      <c r="V991" s="104"/>
      <c r="W991" s="104"/>
      <c r="X991" s="104"/>
      <c r="Y991" s="104"/>
      <c r="Z991" s="104"/>
    </row>
    <row r="992" ht="15.75" customHeight="1">
      <c r="A992" s="104"/>
      <c r="B992" s="104"/>
      <c r="C992" s="104"/>
      <c r="D992" s="104"/>
      <c r="E992" s="104"/>
      <c r="F992" s="104"/>
      <c r="G992" s="104"/>
      <c r="H992" s="104"/>
      <c r="I992" s="104"/>
      <c r="J992" s="104"/>
      <c r="K992" s="104"/>
      <c r="L992" s="104"/>
      <c r="M992" s="104"/>
      <c r="N992" s="104"/>
      <c r="O992" s="104"/>
      <c r="P992" s="104"/>
      <c r="Q992" s="104"/>
      <c r="R992" s="104"/>
      <c r="S992" s="104"/>
      <c r="T992" s="104"/>
      <c r="U992" s="104"/>
      <c r="V992" s="104"/>
      <c r="W992" s="104"/>
      <c r="X992" s="104"/>
      <c r="Y992" s="104"/>
      <c r="Z992" s="104"/>
    </row>
    <row r="993" ht="15.75" customHeight="1">
      <c r="A993" s="104"/>
      <c r="B993" s="104"/>
      <c r="C993" s="104"/>
      <c r="D993" s="104"/>
      <c r="E993" s="104"/>
      <c r="F993" s="104"/>
      <c r="G993" s="104"/>
      <c r="H993" s="104"/>
      <c r="I993" s="104"/>
      <c r="J993" s="104"/>
      <c r="K993" s="104"/>
      <c r="L993" s="104"/>
      <c r="M993" s="104"/>
      <c r="N993" s="104"/>
      <c r="O993" s="104"/>
      <c r="P993" s="104"/>
      <c r="Q993" s="104"/>
      <c r="R993" s="104"/>
      <c r="S993" s="104"/>
      <c r="T993" s="104"/>
      <c r="U993" s="104"/>
      <c r="V993" s="104"/>
      <c r="W993" s="104"/>
      <c r="X993" s="104"/>
      <c r="Y993" s="104"/>
      <c r="Z993" s="104"/>
    </row>
    <row r="994" ht="15.75" customHeight="1">
      <c r="A994" s="104"/>
      <c r="B994" s="104"/>
      <c r="C994" s="104"/>
      <c r="D994" s="104"/>
      <c r="E994" s="104"/>
      <c r="F994" s="104"/>
      <c r="G994" s="104"/>
      <c r="H994" s="104"/>
      <c r="I994" s="104"/>
      <c r="J994" s="104"/>
      <c r="K994" s="104"/>
      <c r="L994" s="104"/>
      <c r="M994" s="104"/>
      <c r="N994" s="104"/>
      <c r="O994" s="104"/>
      <c r="P994" s="104"/>
      <c r="Q994" s="104"/>
      <c r="R994" s="104"/>
      <c r="S994" s="104"/>
      <c r="T994" s="104"/>
      <c r="U994" s="104"/>
      <c r="V994" s="104"/>
      <c r="W994" s="104"/>
      <c r="X994" s="104"/>
      <c r="Y994" s="104"/>
      <c r="Z994" s="104"/>
    </row>
    <row r="995" ht="15.75" customHeight="1">
      <c r="A995" s="104"/>
      <c r="B995" s="104"/>
      <c r="C995" s="104"/>
      <c r="D995" s="104"/>
      <c r="E995" s="104"/>
      <c r="F995" s="104"/>
      <c r="G995" s="104"/>
      <c r="H995" s="104"/>
      <c r="I995" s="104"/>
      <c r="J995" s="104"/>
      <c r="K995" s="104"/>
      <c r="L995" s="104"/>
      <c r="M995" s="104"/>
      <c r="N995" s="104"/>
      <c r="O995" s="104"/>
      <c r="P995" s="104"/>
      <c r="Q995" s="104"/>
      <c r="R995" s="104"/>
      <c r="S995" s="104"/>
      <c r="T995" s="104"/>
      <c r="U995" s="104"/>
      <c r="V995" s="104"/>
      <c r="W995" s="104"/>
      <c r="X995" s="104"/>
      <c r="Y995" s="104"/>
      <c r="Z995" s="104"/>
    </row>
    <row r="996" ht="15.75" customHeight="1">
      <c r="A996" s="104"/>
      <c r="B996" s="104"/>
      <c r="C996" s="104"/>
      <c r="D996" s="104"/>
      <c r="E996" s="104"/>
      <c r="F996" s="104"/>
      <c r="G996" s="104"/>
      <c r="H996" s="104"/>
      <c r="I996" s="104"/>
      <c r="J996" s="104"/>
      <c r="K996" s="104"/>
      <c r="L996" s="104"/>
      <c r="M996" s="104"/>
      <c r="N996" s="104"/>
      <c r="O996" s="104"/>
      <c r="P996" s="104"/>
      <c r="Q996" s="104"/>
      <c r="R996" s="104"/>
      <c r="S996" s="104"/>
      <c r="T996" s="104"/>
      <c r="U996" s="104"/>
      <c r="V996" s="104"/>
      <c r="W996" s="104"/>
      <c r="X996" s="104"/>
      <c r="Y996" s="104"/>
      <c r="Z996" s="104"/>
    </row>
    <row r="997" ht="15.75" customHeight="1">
      <c r="A997" s="104"/>
      <c r="B997" s="104"/>
      <c r="C997" s="104"/>
      <c r="D997" s="104"/>
      <c r="E997" s="104"/>
      <c r="F997" s="104"/>
      <c r="G997" s="104"/>
      <c r="H997" s="104"/>
      <c r="I997" s="104"/>
      <c r="J997" s="104"/>
      <c r="K997" s="104"/>
      <c r="L997" s="104"/>
      <c r="M997" s="104"/>
      <c r="N997" s="104"/>
      <c r="O997" s="104"/>
      <c r="P997" s="104"/>
      <c r="Q997" s="104"/>
      <c r="R997" s="104"/>
      <c r="S997" s="104"/>
      <c r="T997" s="104"/>
      <c r="U997" s="104"/>
      <c r="V997" s="104"/>
      <c r="W997" s="104"/>
      <c r="X997" s="104"/>
      <c r="Y997" s="104"/>
      <c r="Z997" s="104"/>
    </row>
    <row r="998" ht="15.75" customHeight="1">
      <c r="A998" s="104"/>
      <c r="B998" s="104"/>
      <c r="C998" s="104"/>
      <c r="D998" s="104"/>
      <c r="E998" s="104"/>
      <c r="F998" s="104"/>
      <c r="G998" s="104"/>
      <c r="H998" s="104"/>
      <c r="I998" s="104"/>
      <c r="J998" s="104"/>
      <c r="K998" s="104"/>
      <c r="L998" s="104"/>
      <c r="M998" s="104"/>
      <c r="N998" s="104"/>
      <c r="O998" s="104"/>
      <c r="P998" s="104"/>
      <c r="Q998" s="104"/>
      <c r="R998" s="104"/>
      <c r="S998" s="104"/>
      <c r="T998" s="104"/>
      <c r="U998" s="104"/>
      <c r="V998" s="104"/>
      <c r="W998" s="104"/>
      <c r="X998" s="104"/>
      <c r="Y998" s="104"/>
      <c r="Z998" s="104"/>
    </row>
    <row r="999" ht="15.75" customHeight="1">
      <c r="A999" s="104"/>
      <c r="B999" s="104"/>
      <c r="C999" s="104"/>
      <c r="D999" s="104"/>
      <c r="E999" s="104"/>
      <c r="F999" s="104"/>
      <c r="G999" s="104"/>
      <c r="H999" s="104"/>
      <c r="I999" s="104"/>
      <c r="J999" s="104"/>
      <c r="K999" s="104"/>
      <c r="L999" s="104"/>
      <c r="M999" s="104"/>
      <c r="N999" s="104"/>
      <c r="O999" s="104"/>
      <c r="P999" s="104"/>
      <c r="Q999" s="104"/>
      <c r="R999" s="104"/>
      <c r="S999" s="104"/>
      <c r="T999" s="104"/>
      <c r="U999" s="104"/>
      <c r="V999" s="104"/>
      <c r="W999" s="104"/>
      <c r="X999" s="104"/>
      <c r="Y999" s="104"/>
      <c r="Z999" s="104"/>
    </row>
  </sheetData>
  <mergeCells count="46">
    <mergeCell ref="A2:D2"/>
    <mergeCell ref="A3:B3"/>
    <mergeCell ref="C3:D3"/>
    <mergeCell ref="A4:B4"/>
    <mergeCell ref="C4:D4"/>
    <mergeCell ref="A5:B5"/>
    <mergeCell ref="C5:D5"/>
    <mergeCell ref="C10:D10"/>
    <mergeCell ref="A11:D11"/>
    <mergeCell ref="A12:B12"/>
    <mergeCell ref="A6:B6"/>
    <mergeCell ref="C6:D6"/>
    <mergeCell ref="A7:B7"/>
    <mergeCell ref="C7:D7"/>
    <mergeCell ref="A8:B8"/>
    <mergeCell ref="C8:D8"/>
    <mergeCell ref="C9:D9"/>
    <mergeCell ref="A9:B9"/>
    <mergeCell ref="A10:B10"/>
    <mergeCell ref="A22:B22"/>
    <mergeCell ref="A23:B23"/>
    <mergeCell ref="C23:D23"/>
    <mergeCell ref="A24:B24"/>
    <mergeCell ref="C24:D24"/>
    <mergeCell ref="A38:B38"/>
    <mergeCell ref="A39:B39"/>
    <mergeCell ref="A40:B40"/>
    <mergeCell ref="A41:B41"/>
    <mergeCell ref="A25:B25"/>
    <mergeCell ref="C25:D25"/>
    <mergeCell ref="A26:D26"/>
    <mergeCell ref="A27:B27"/>
    <mergeCell ref="A28:B28"/>
    <mergeCell ref="A29:B29"/>
    <mergeCell ref="C38:D38"/>
    <mergeCell ref="A45:B45"/>
    <mergeCell ref="C45:D45"/>
    <mergeCell ref="A46:D46"/>
    <mergeCell ref="A47:B47"/>
    <mergeCell ref="C39:D39"/>
    <mergeCell ref="C40:D40"/>
    <mergeCell ref="C41:D41"/>
    <mergeCell ref="A42:D42"/>
    <mergeCell ref="A43:B43"/>
    <mergeCell ref="A44:B44"/>
    <mergeCell ref="C44:D44"/>
  </mergeCells>
  <dataValidations>
    <dataValidation type="list" allowBlank="1" sqref="C13:C22 C27:C37 C43 C47">
      <formula1>"Yes,No,N/A"</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92.13"/>
    <col customWidth="1" min="2" max="2" width="17.13"/>
    <col customWidth="1" min="3" max="3" width="30.25"/>
  </cols>
  <sheetData>
    <row r="1" ht="15.75" customHeight="1">
      <c r="A1" s="117" t="s">
        <v>307</v>
      </c>
      <c r="B1" s="118" t="s">
        <v>308</v>
      </c>
    </row>
    <row r="2" ht="15.75" customHeight="1">
      <c r="A2" s="108" t="s">
        <v>309</v>
      </c>
      <c r="B2" s="15"/>
      <c r="C2" s="15"/>
      <c r="F2" s="119">
        <f>if(B2="Yes",H2,G2)*I2</f>
        <v>0</v>
      </c>
      <c r="G2" s="119">
        <v>0.0</v>
      </c>
      <c r="H2" s="119">
        <v>100.0</v>
      </c>
      <c r="I2" s="119">
        <v>1.0</v>
      </c>
    </row>
    <row r="3" ht="15.75" customHeight="1">
      <c r="A3" s="108" t="s">
        <v>310</v>
      </c>
      <c r="B3" s="15"/>
      <c r="C3" s="15"/>
      <c r="F3" s="119">
        <f>if(B3="No",H3,G3)*I3</f>
        <v>0</v>
      </c>
      <c r="G3" s="119">
        <v>0.0</v>
      </c>
      <c r="H3" s="119">
        <v>50.0</v>
      </c>
      <c r="I3" s="119">
        <v>1.0</v>
      </c>
    </row>
    <row r="4" ht="15.75" customHeight="1">
      <c r="A4" s="108" t="s">
        <v>311</v>
      </c>
      <c r="B4" s="15"/>
      <c r="C4" s="15"/>
      <c r="F4" s="62" t="str">
        <f>if(B4="","blank",if(B4="Formal Program",G4,if(B4="Informal Program",H4,if(B4="No Program",H4*5))))</f>
        <v>blank</v>
      </c>
      <c r="G4" s="62">
        <v>0.0</v>
      </c>
      <c r="H4" s="62">
        <v>10.0</v>
      </c>
      <c r="I4" s="120"/>
    </row>
    <row r="5" ht="15.75" customHeight="1">
      <c r="A5" s="108" t="s">
        <v>312</v>
      </c>
      <c r="B5" s="15"/>
      <c r="C5" s="15"/>
      <c r="F5" s="68">
        <f>if(B5="No",H5,G5)*I5</f>
        <v>0</v>
      </c>
      <c r="G5" s="68">
        <v>0.0</v>
      </c>
      <c r="H5" s="68">
        <v>50.0</v>
      </c>
    </row>
    <row r="6" ht="15.75" customHeight="1">
      <c r="A6" s="108" t="s">
        <v>313</v>
      </c>
      <c r="B6" s="21"/>
      <c r="C6" s="14"/>
      <c r="E6" s="57" t="str">
        <f>if(B6="","blank","review")</f>
        <v>blank</v>
      </c>
      <c r="F6" s="58">
        <f>if(B6="",H6,G6)</f>
        <v>10</v>
      </c>
      <c r="G6" s="59">
        <v>0.0</v>
      </c>
      <c r="H6" s="57">
        <v>10.0</v>
      </c>
      <c r="I6" s="57">
        <v>1.0</v>
      </c>
    </row>
    <row r="7" ht="15.75" customHeight="1">
      <c r="A7" s="108" t="s">
        <v>314</v>
      </c>
      <c r="B7" s="15"/>
      <c r="C7" s="15"/>
      <c r="F7" s="62" t="str">
        <f>if(B7="","blank",if(B7="Monthly",G7,if(B7="Quarterly",H7,if(B7="Annually",H7*5,if(B7="Never",H7*10)))))</f>
        <v>blank</v>
      </c>
      <c r="G7" s="62">
        <v>0.0</v>
      </c>
      <c r="H7" s="62">
        <v>10.0</v>
      </c>
      <c r="I7" s="120"/>
    </row>
    <row r="8" ht="15.75" customHeight="1">
      <c r="A8" s="108" t="s">
        <v>315</v>
      </c>
      <c r="B8" s="15"/>
      <c r="C8" s="15"/>
      <c r="F8" s="68">
        <f>if(B8="No",H8,G8)*I8</f>
        <v>0</v>
      </c>
      <c r="G8" s="68">
        <v>0.0</v>
      </c>
      <c r="H8" s="68">
        <v>50.0</v>
      </c>
    </row>
    <row r="9" ht="15.75" customHeight="1">
      <c r="A9" s="108" t="s">
        <v>316</v>
      </c>
      <c r="B9" s="121"/>
      <c r="C9" s="122"/>
      <c r="F9" s="64" t="str">
        <f>if(I9=-1,"blank", if(I9&lt;356,G9,H9))</f>
        <v>blank</v>
      </c>
      <c r="G9" s="65">
        <v>0.0</v>
      </c>
      <c r="H9" s="65">
        <v>100.0</v>
      </c>
      <c r="I9" s="65">
        <f>if(B9="",-1, days360(B9,Today()))</f>
        <v>-1</v>
      </c>
    </row>
    <row r="10" ht="15.75" customHeight="1">
      <c r="A10" s="108" t="s">
        <v>317</v>
      </c>
      <c r="B10" s="21"/>
      <c r="C10" s="14"/>
      <c r="E10" s="57" t="str">
        <f t="shared" ref="E10:E11" si="1">if(B10="","blank","review")</f>
        <v>blank</v>
      </c>
      <c r="F10" s="58">
        <f t="shared" ref="F10:F11" si="2">if(B10="",H10,G10)</f>
        <v>10</v>
      </c>
      <c r="G10" s="59">
        <v>0.0</v>
      </c>
      <c r="H10" s="57">
        <v>10.0</v>
      </c>
    </row>
    <row r="11" ht="15.75" customHeight="1">
      <c r="A11" s="108" t="s">
        <v>318</v>
      </c>
      <c r="B11" s="21"/>
      <c r="C11" s="14"/>
      <c r="E11" s="57" t="str">
        <f t="shared" si="1"/>
        <v>blank</v>
      </c>
      <c r="F11" s="58">
        <f t="shared" si="2"/>
        <v>10</v>
      </c>
      <c r="G11" s="59">
        <v>0.0</v>
      </c>
      <c r="H11" s="57">
        <v>10.0</v>
      </c>
    </row>
    <row r="12" ht="15.75" customHeight="1">
      <c r="A12" s="108" t="s">
        <v>319</v>
      </c>
      <c r="B12" s="15"/>
      <c r="C12" s="15"/>
      <c r="F12" s="68">
        <f>if(B12="No",H12,G12)*I12</f>
        <v>0</v>
      </c>
      <c r="G12" s="68">
        <v>0.0</v>
      </c>
      <c r="H12" s="68">
        <v>50.0</v>
      </c>
      <c r="I12" s="120"/>
    </row>
    <row r="13" ht="15.75" customHeight="1">
      <c r="A13" s="108" t="s">
        <v>320</v>
      </c>
      <c r="B13" s="21"/>
      <c r="C13" s="14"/>
      <c r="E13" s="57" t="str">
        <f>if(B13="","blank","review")</f>
        <v>blank</v>
      </c>
      <c r="F13" s="58">
        <f>if(B13="",H13,G13)</f>
        <v>10</v>
      </c>
      <c r="G13" s="59">
        <v>0.0</v>
      </c>
      <c r="H13" s="57">
        <v>10.0</v>
      </c>
      <c r="I13" s="120"/>
    </row>
    <row r="14" ht="15.75" customHeight="1">
      <c r="A14" s="108" t="s">
        <v>321</v>
      </c>
      <c r="B14" s="15"/>
      <c r="C14" s="15"/>
      <c r="F14" s="119">
        <f>if(B14="No",H14,G14)*I14</f>
        <v>0</v>
      </c>
      <c r="G14" s="119">
        <v>0.0</v>
      </c>
      <c r="H14" s="119">
        <v>50.0</v>
      </c>
      <c r="I14" s="119">
        <v>1.0</v>
      </c>
    </row>
    <row r="15" ht="15.75" customHeight="1">
      <c r="A15" s="108" t="s">
        <v>322</v>
      </c>
      <c r="B15" s="21"/>
      <c r="C15" s="14"/>
      <c r="E15" s="57" t="str">
        <f t="shared" ref="E15:E16" si="3">if(B15="","blank","review")</f>
        <v>blank</v>
      </c>
      <c r="F15" s="58">
        <f t="shared" ref="F15:F16" si="4">if(B15="",H15,G15)</f>
        <v>10</v>
      </c>
      <c r="G15" s="59">
        <v>0.0</v>
      </c>
      <c r="H15" s="57">
        <v>10.0</v>
      </c>
    </row>
    <row r="16" ht="15.75" customHeight="1">
      <c r="A16" s="108" t="s">
        <v>323</v>
      </c>
      <c r="B16" s="21"/>
      <c r="C16" s="14"/>
      <c r="E16" s="57" t="str">
        <f t="shared" si="3"/>
        <v>blank</v>
      </c>
      <c r="F16" s="58">
        <f t="shared" si="4"/>
        <v>10</v>
      </c>
      <c r="G16" s="59">
        <v>0.0</v>
      </c>
      <c r="H16" s="57">
        <v>10.0</v>
      </c>
    </row>
    <row r="17" ht="15.75" customHeight="1">
      <c r="A17" s="108" t="s">
        <v>324</v>
      </c>
      <c r="B17" s="15"/>
      <c r="C17" s="15"/>
      <c r="F17" s="62" t="str">
        <f>if(B17="","blank",if(B17="Annually",G17,if(B17="Every 2 Years",H17,if(B17="Greater than 2 Years",H17*5))))</f>
        <v>blank</v>
      </c>
      <c r="G17" s="62">
        <v>0.0</v>
      </c>
      <c r="H17" s="62">
        <v>10.0</v>
      </c>
    </row>
    <row r="18" ht="15.75" customHeight="1">
      <c r="A18" s="108" t="s">
        <v>325</v>
      </c>
      <c r="B18" s="15"/>
      <c r="C18" s="15"/>
      <c r="F18" s="119">
        <f>if(B18="No",H18,G18)*I18</f>
        <v>0</v>
      </c>
      <c r="G18" s="119">
        <v>0.0</v>
      </c>
      <c r="H18" s="119">
        <v>50.0</v>
      </c>
      <c r="I18" s="119">
        <v>1.0</v>
      </c>
    </row>
    <row r="19" ht="15.75" customHeight="1">
      <c r="A19" s="108" t="s">
        <v>326</v>
      </c>
      <c r="B19" s="15"/>
      <c r="C19" s="15"/>
      <c r="F19" s="62" t="str">
        <f>if(B19="","blank",if(B19="Quarterly",G19,if(B19="Semi-Annually",H19,if(B19="Annually",H19*2))))</f>
        <v>blank</v>
      </c>
      <c r="G19" s="62">
        <v>0.0</v>
      </c>
      <c r="H19" s="62">
        <v>10.0</v>
      </c>
    </row>
    <row r="20" ht="15.75" customHeight="1">
      <c r="A20" s="108" t="s">
        <v>327</v>
      </c>
      <c r="B20" s="21"/>
      <c r="C20" s="14"/>
      <c r="E20" s="57" t="str">
        <f>if(B20="","blank","review")</f>
        <v>blank</v>
      </c>
      <c r="F20" s="58">
        <f>if(B20="",H20,G20)</f>
        <v>10</v>
      </c>
      <c r="G20" s="59">
        <v>0.0</v>
      </c>
      <c r="H20" s="57">
        <v>10.0</v>
      </c>
    </row>
    <row r="21" ht="15.75" customHeight="1">
      <c r="A21" s="104"/>
    </row>
    <row r="22" ht="15.75" customHeight="1">
      <c r="A22" s="104"/>
      <c r="B22" s="104"/>
    </row>
    <row r="23" ht="15.75" customHeight="1">
      <c r="A23" s="104"/>
      <c r="B23" s="104"/>
    </row>
    <row r="24" ht="15.75" customHeight="1">
      <c r="A24" s="104"/>
      <c r="B24" s="104"/>
    </row>
    <row r="25" ht="15.75" customHeight="1">
      <c r="A25" s="104"/>
      <c r="B25" s="104"/>
    </row>
    <row r="26" ht="15.75" customHeight="1">
      <c r="A26" s="104"/>
      <c r="B26" s="104"/>
    </row>
    <row r="27" ht="15.75" customHeight="1">
      <c r="A27" s="104"/>
    </row>
    <row r="28" ht="15.75" customHeight="1">
      <c r="A28" s="104"/>
    </row>
    <row r="29" ht="15.75" customHeight="1">
      <c r="A29" s="104"/>
    </row>
    <row r="30" ht="15.75" customHeight="1">
      <c r="A30" s="104"/>
    </row>
    <row r="31" ht="15.75" customHeight="1">
      <c r="A31" s="104"/>
    </row>
    <row r="32" ht="15.75" customHeight="1">
      <c r="A32" s="104"/>
    </row>
    <row r="33" ht="15.75" customHeight="1">
      <c r="A33" s="104"/>
    </row>
    <row r="34" ht="15.75" customHeight="1">
      <c r="A34" s="104"/>
    </row>
    <row r="35" ht="15.75" customHeight="1">
      <c r="A35" s="104"/>
    </row>
    <row r="36" ht="15.75" customHeight="1">
      <c r="A36" s="104"/>
    </row>
    <row r="37" ht="15.75" customHeight="1">
      <c r="A37" s="104"/>
    </row>
    <row r="38" ht="15.75" customHeight="1">
      <c r="A38" s="104"/>
    </row>
    <row r="39" ht="15.75" customHeight="1">
      <c r="A39" s="104"/>
    </row>
    <row r="40" ht="15.75" customHeight="1">
      <c r="A40" s="104"/>
    </row>
    <row r="41" ht="15.75" customHeight="1">
      <c r="A41" s="104"/>
    </row>
    <row r="42" ht="15.75" customHeight="1">
      <c r="A42" s="104"/>
    </row>
    <row r="43" ht="15.75" customHeight="1">
      <c r="A43" s="104"/>
    </row>
    <row r="44" ht="15.75" customHeight="1">
      <c r="A44" s="104"/>
    </row>
    <row r="45" ht="15.75" customHeight="1">
      <c r="A45" s="104"/>
    </row>
    <row r="46" ht="15.75" customHeight="1">
      <c r="A46" s="104"/>
    </row>
    <row r="47" ht="15.75" customHeight="1">
      <c r="A47" s="104"/>
    </row>
    <row r="48" ht="15.75" customHeight="1">
      <c r="A48" s="104"/>
    </row>
    <row r="49" ht="15.75" customHeight="1">
      <c r="A49" s="104"/>
    </row>
    <row r="50" ht="15.75" customHeight="1">
      <c r="A50" s="104"/>
    </row>
    <row r="51" ht="15.75" customHeight="1">
      <c r="A51" s="104"/>
    </row>
    <row r="52" ht="15.75" customHeight="1">
      <c r="A52" s="104"/>
    </row>
    <row r="53" ht="15.75" customHeight="1">
      <c r="A53" s="104"/>
    </row>
    <row r="54" ht="15.75" customHeight="1">
      <c r="A54" s="104"/>
    </row>
    <row r="55" ht="15.75" customHeight="1">
      <c r="A55" s="104"/>
    </row>
    <row r="56" ht="15.75" customHeight="1">
      <c r="A56" s="104"/>
    </row>
    <row r="57" ht="15.75" customHeight="1">
      <c r="A57" s="104"/>
    </row>
    <row r="58" ht="15.75" customHeight="1">
      <c r="A58" s="104"/>
    </row>
    <row r="59" ht="15.75" customHeight="1">
      <c r="A59" s="104"/>
    </row>
    <row r="60" ht="15.75" customHeight="1">
      <c r="A60" s="104"/>
    </row>
    <row r="61" ht="15.75" customHeight="1">
      <c r="A61" s="104"/>
    </row>
    <row r="62" ht="15.75" customHeight="1">
      <c r="A62" s="104"/>
    </row>
    <row r="63" ht="15.75" customHeight="1">
      <c r="A63" s="104"/>
    </row>
    <row r="64" ht="15.75" customHeight="1">
      <c r="A64" s="104"/>
    </row>
    <row r="65" ht="15.75" customHeight="1">
      <c r="A65" s="104"/>
    </row>
    <row r="66" ht="15.75" customHeight="1">
      <c r="A66" s="104"/>
    </row>
    <row r="67" ht="15.75" customHeight="1">
      <c r="A67" s="104"/>
    </row>
    <row r="68" ht="15.75" customHeight="1">
      <c r="A68" s="104"/>
    </row>
    <row r="69" ht="15.75" customHeight="1">
      <c r="A69" s="104"/>
    </row>
    <row r="70" ht="15.75" customHeight="1">
      <c r="A70" s="104"/>
    </row>
    <row r="71" ht="15.75" customHeight="1">
      <c r="A71" s="104"/>
    </row>
    <row r="72" ht="15.75" customHeight="1">
      <c r="A72" s="104"/>
    </row>
    <row r="73" ht="15.75" customHeight="1">
      <c r="A73" s="104"/>
    </row>
    <row r="74" ht="15.75" customHeight="1">
      <c r="A74" s="104"/>
    </row>
    <row r="75" ht="15.75" customHeight="1">
      <c r="A75" s="104"/>
    </row>
    <row r="76" ht="15.75" customHeight="1">
      <c r="A76" s="104"/>
    </row>
    <row r="77" ht="15.75" customHeight="1">
      <c r="A77" s="104"/>
    </row>
    <row r="78" ht="15.75" customHeight="1">
      <c r="A78" s="104"/>
    </row>
    <row r="79" ht="15.75" customHeight="1">
      <c r="A79" s="104"/>
    </row>
    <row r="80" ht="15.75" customHeight="1">
      <c r="A80" s="104"/>
    </row>
    <row r="81" ht="15.75" customHeight="1">
      <c r="A81" s="104"/>
    </row>
    <row r="82" ht="15.75" customHeight="1">
      <c r="A82" s="104"/>
    </row>
    <row r="83" ht="15.75" customHeight="1">
      <c r="A83" s="104"/>
    </row>
    <row r="84" ht="15.75" customHeight="1">
      <c r="A84" s="104"/>
    </row>
    <row r="85" ht="15.75" customHeight="1">
      <c r="A85" s="104"/>
    </row>
    <row r="86" ht="15.75" customHeight="1">
      <c r="A86" s="104"/>
    </row>
    <row r="87" ht="15.75" customHeight="1">
      <c r="A87" s="104"/>
    </row>
    <row r="88" ht="15.75" customHeight="1">
      <c r="A88" s="104"/>
    </row>
    <row r="89" ht="15.75" customHeight="1">
      <c r="A89" s="104"/>
    </row>
    <row r="90" ht="15.75" customHeight="1">
      <c r="A90" s="104"/>
    </row>
    <row r="91" ht="15.75" customHeight="1">
      <c r="A91" s="104"/>
    </row>
    <row r="92" ht="15.75" customHeight="1">
      <c r="A92" s="104"/>
    </row>
    <row r="93" ht="15.75" customHeight="1">
      <c r="A93" s="104"/>
    </row>
    <row r="94" ht="15.75" customHeight="1">
      <c r="A94" s="104"/>
    </row>
    <row r="95" ht="15.75" customHeight="1">
      <c r="A95" s="104"/>
    </row>
    <row r="96" ht="15.75" customHeight="1">
      <c r="A96" s="104"/>
    </row>
    <row r="97" ht="15.75" customHeight="1">
      <c r="A97" s="104"/>
    </row>
    <row r="98" ht="15.75" customHeight="1">
      <c r="A98" s="104"/>
    </row>
    <row r="99" ht="15.75" customHeight="1">
      <c r="A99" s="104"/>
    </row>
    <row r="100" ht="15.75" customHeight="1">
      <c r="A100" s="104"/>
    </row>
    <row r="101" ht="15.75" customHeight="1">
      <c r="A101" s="104"/>
    </row>
    <row r="102" ht="15.75" customHeight="1">
      <c r="A102" s="104"/>
    </row>
    <row r="103" ht="15.75" customHeight="1">
      <c r="A103" s="104"/>
    </row>
    <row r="104" ht="15.75" customHeight="1">
      <c r="A104" s="104"/>
    </row>
    <row r="105" ht="15.75" customHeight="1">
      <c r="A105" s="104"/>
    </row>
    <row r="106" ht="15.75" customHeight="1">
      <c r="A106" s="104"/>
    </row>
    <row r="107" ht="15.75" customHeight="1">
      <c r="A107" s="104"/>
    </row>
    <row r="108" ht="15.75" customHeight="1">
      <c r="A108" s="104"/>
    </row>
    <row r="109" ht="15.75" customHeight="1">
      <c r="A109" s="104"/>
    </row>
    <row r="110" ht="15.75" customHeight="1">
      <c r="A110" s="104"/>
    </row>
    <row r="111" ht="15.75" customHeight="1">
      <c r="A111" s="104"/>
    </row>
    <row r="112" ht="15.75" customHeight="1">
      <c r="A112" s="104"/>
    </row>
    <row r="113" ht="15.75" customHeight="1">
      <c r="A113" s="104"/>
    </row>
    <row r="114" ht="15.75" customHeight="1">
      <c r="A114" s="104"/>
    </row>
    <row r="115" ht="15.75" customHeight="1">
      <c r="A115" s="104"/>
    </row>
    <row r="116" ht="15.75" customHeight="1">
      <c r="A116" s="104"/>
    </row>
    <row r="117" ht="15.75" customHeight="1">
      <c r="A117" s="104"/>
    </row>
    <row r="118" ht="15.75" customHeight="1">
      <c r="A118" s="104"/>
    </row>
    <row r="119" ht="15.75" customHeight="1">
      <c r="A119" s="104"/>
    </row>
    <row r="120" ht="15.75" customHeight="1">
      <c r="A120" s="104"/>
    </row>
    <row r="121" ht="15.75" customHeight="1">
      <c r="A121" s="104"/>
    </row>
    <row r="122" ht="15.75" customHeight="1">
      <c r="A122" s="104"/>
    </row>
    <row r="123" ht="15.75" customHeight="1">
      <c r="A123" s="104"/>
    </row>
    <row r="124" ht="15.75" customHeight="1">
      <c r="A124" s="104"/>
    </row>
    <row r="125" ht="15.75" customHeight="1">
      <c r="A125" s="104"/>
    </row>
    <row r="126" ht="15.75" customHeight="1">
      <c r="A126" s="104"/>
    </row>
    <row r="127" ht="15.75" customHeight="1">
      <c r="A127" s="104"/>
    </row>
    <row r="128" ht="15.75" customHeight="1">
      <c r="A128" s="104"/>
    </row>
    <row r="129" ht="15.75" customHeight="1">
      <c r="A129" s="104"/>
    </row>
    <row r="130" ht="15.75" customHeight="1">
      <c r="A130" s="104"/>
    </row>
    <row r="131" ht="15.75" customHeight="1">
      <c r="A131" s="104"/>
    </row>
    <row r="132" ht="15.75" customHeight="1">
      <c r="A132" s="104"/>
    </row>
    <row r="133" ht="15.75" customHeight="1">
      <c r="A133" s="104"/>
    </row>
    <row r="134" ht="15.75" customHeight="1">
      <c r="A134" s="104"/>
    </row>
    <row r="135" ht="15.75" customHeight="1">
      <c r="A135" s="104"/>
    </row>
    <row r="136" ht="15.75" customHeight="1">
      <c r="A136" s="104"/>
    </row>
    <row r="137" ht="15.75" customHeight="1">
      <c r="A137" s="104"/>
    </row>
    <row r="138" ht="15.75" customHeight="1">
      <c r="A138" s="104"/>
    </row>
    <row r="139" ht="15.75" customHeight="1">
      <c r="A139" s="104"/>
    </row>
    <row r="140" ht="15.75" customHeight="1">
      <c r="A140" s="104"/>
    </row>
    <row r="141" ht="15.75" customHeight="1">
      <c r="A141" s="104"/>
    </row>
    <row r="142" ht="15.75" customHeight="1">
      <c r="A142" s="104"/>
    </row>
    <row r="143" ht="15.75" customHeight="1">
      <c r="A143" s="104"/>
    </row>
    <row r="144" ht="15.75" customHeight="1">
      <c r="A144" s="104"/>
    </row>
    <row r="145" ht="15.75" customHeight="1">
      <c r="A145" s="104"/>
    </row>
    <row r="146" ht="15.75" customHeight="1">
      <c r="A146" s="104"/>
    </row>
    <row r="147" ht="15.75" customHeight="1">
      <c r="A147" s="104"/>
    </row>
    <row r="148" ht="15.75" customHeight="1">
      <c r="A148" s="104"/>
    </row>
    <row r="149" ht="15.75" customHeight="1">
      <c r="A149" s="104"/>
    </row>
    <row r="150" ht="15.75" customHeight="1">
      <c r="A150" s="104"/>
    </row>
    <row r="151" ht="15.75" customHeight="1">
      <c r="A151" s="104"/>
    </row>
    <row r="152" ht="15.75" customHeight="1">
      <c r="A152" s="104"/>
    </row>
    <row r="153" ht="15.75" customHeight="1">
      <c r="A153" s="104"/>
    </row>
    <row r="154" ht="15.75" customHeight="1">
      <c r="A154" s="104"/>
    </row>
    <row r="155" ht="15.75" customHeight="1">
      <c r="A155" s="104"/>
    </row>
    <row r="156" ht="15.75" customHeight="1">
      <c r="A156" s="104"/>
    </row>
    <row r="157" ht="15.75" customHeight="1">
      <c r="A157" s="104"/>
    </row>
    <row r="158" ht="15.75" customHeight="1">
      <c r="A158" s="104"/>
    </row>
    <row r="159" ht="15.75" customHeight="1">
      <c r="A159" s="104"/>
    </row>
    <row r="160" ht="15.75" customHeight="1">
      <c r="A160" s="104"/>
    </row>
    <row r="161" ht="15.75" customHeight="1">
      <c r="A161" s="104"/>
    </row>
    <row r="162" ht="15.75" customHeight="1">
      <c r="A162" s="104"/>
    </row>
    <row r="163" ht="15.75" customHeight="1">
      <c r="A163" s="104"/>
    </row>
    <row r="164" ht="15.75" customHeight="1">
      <c r="A164" s="104"/>
    </row>
    <row r="165" ht="15.75" customHeight="1">
      <c r="A165" s="104"/>
    </row>
    <row r="166" ht="15.75" customHeight="1">
      <c r="A166" s="104"/>
    </row>
    <row r="167" ht="15.75" customHeight="1">
      <c r="A167" s="104"/>
    </row>
    <row r="168" ht="15.75" customHeight="1">
      <c r="A168" s="104"/>
    </row>
    <row r="169" ht="15.75" customHeight="1">
      <c r="A169" s="104"/>
    </row>
    <row r="170" ht="15.75" customHeight="1">
      <c r="A170" s="104"/>
    </row>
    <row r="171" ht="15.75" customHeight="1">
      <c r="A171" s="104"/>
    </row>
    <row r="172" ht="15.75" customHeight="1">
      <c r="A172" s="104"/>
    </row>
    <row r="173" ht="15.75" customHeight="1">
      <c r="A173" s="104"/>
    </row>
    <row r="174" ht="15.75" customHeight="1">
      <c r="A174" s="104"/>
    </row>
    <row r="175" ht="15.75" customHeight="1">
      <c r="A175" s="104"/>
    </row>
    <row r="176" ht="15.75" customHeight="1">
      <c r="A176" s="104"/>
    </row>
    <row r="177" ht="15.75" customHeight="1">
      <c r="A177" s="104"/>
    </row>
    <row r="178" ht="15.75" customHeight="1">
      <c r="A178" s="104"/>
    </row>
    <row r="179" ht="15.75" customHeight="1">
      <c r="A179" s="104"/>
    </row>
    <row r="180" ht="15.75" customHeight="1">
      <c r="A180" s="104"/>
    </row>
    <row r="181" ht="15.75" customHeight="1">
      <c r="A181" s="104"/>
    </row>
    <row r="182" ht="15.75" customHeight="1">
      <c r="A182" s="104"/>
    </row>
    <row r="183" ht="15.75" customHeight="1">
      <c r="A183" s="104"/>
    </row>
    <row r="184" ht="15.75" customHeight="1">
      <c r="A184" s="104"/>
    </row>
    <row r="185" ht="15.75" customHeight="1">
      <c r="A185" s="104"/>
    </row>
    <row r="186" ht="15.75" customHeight="1">
      <c r="A186" s="104"/>
    </row>
    <row r="187" ht="15.75" customHeight="1">
      <c r="A187" s="104"/>
    </row>
    <row r="188" ht="15.75" customHeight="1">
      <c r="A188" s="104"/>
    </row>
    <row r="189" ht="15.75" customHeight="1">
      <c r="A189" s="104"/>
    </row>
    <row r="190" ht="15.75" customHeight="1">
      <c r="A190" s="104"/>
    </row>
    <row r="191" ht="15.75" customHeight="1">
      <c r="A191" s="104"/>
    </row>
    <row r="192" ht="15.75" customHeight="1">
      <c r="A192" s="104"/>
    </row>
    <row r="193" ht="15.75" customHeight="1">
      <c r="A193" s="104"/>
    </row>
    <row r="194" ht="15.75" customHeight="1">
      <c r="A194" s="104"/>
    </row>
    <row r="195" ht="15.75" customHeight="1">
      <c r="A195" s="104"/>
    </row>
    <row r="196" ht="15.75" customHeight="1">
      <c r="A196" s="104"/>
    </row>
    <row r="197" ht="15.75" customHeight="1">
      <c r="A197" s="104"/>
    </row>
    <row r="198" ht="15.75" customHeight="1">
      <c r="A198" s="104"/>
    </row>
    <row r="199" ht="15.75" customHeight="1">
      <c r="A199" s="104"/>
    </row>
    <row r="200" ht="15.75" customHeight="1">
      <c r="A200" s="104"/>
    </row>
    <row r="201" ht="15.75" customHeight="1">
      <c r="A201" s="104"/>
    </row>
    <row r="202" ht="15.75" customHeight="1">
      <c r="A202" s="104"/>
    </row>
    <row r="203" ht="15.75" customHeight="1">
      <c r="A203" s="104"/>
    </row>
    <row r="204" ht="15.75" customHeight="1">
      <c r="A204" s="104"/>
    </row>
    <row r="205" ht="15.75" customHeight="1">
      <c r="A205" s="104"/>
    </row>
    <row r="206" ht="15.75" customHeight="1">
      <c r="A206" s="104"/>
    </row>
    <row r="207" ht="15.75" customHeight="1">
      <c r="A207" s="104"/>
    </row>
    <row r="208" ht="15.75" customHeight="1">
      <c r="A208" s="104"/>
    </row>
    <row r="209" ht="15.75" customHeight="1">
      <c r="A209" s="104"/>
    </row>
    <row r="210" ht="15.75" customHeight="1">
      <c r="A210" s="104"/>
    </row>
    <row r="211" ht="15.75" customHeight="1">
      <c r="A211" s="104"/>
    </row>
    <row r="212" ht="15.75" customHeight="1">
      <c r="A212" s="104"/>
    </row>
    <row r="213" ht="15.75" customHeight="1">
      <c r="A213" s="104"/>
    </row>
    <row r="214" ht="15.75" customHeight="1">
      <c r="A214" s="104"/>
    </row>
    <row r="215" ht="15.75" customHeight="1">
      <c r="A215" s="104"/>
    </row>
    <row r="216" ht="15.75" customHeight="1">
      <c r="A216" s="104"/>
    </row>
    <row r="217" ht="15.75" customHeight="1">
      <c r="A217" s="104"/>
    </row>
    <row r="218" ht="15.75" customHeight="1">
      <c r="A218" s="104"/>
    </row>
    <row r="219" ht="15.75" customHeight="1">
      <c r="A219" s="104"/>
    </row>
    <row r="220" ht="15.75" customHeight="1">
      <c r="A220" s="10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6:C6"/>
    <mergeCell ref="B10:C10"/>
    <mergeCell ref="B11:C11"/>
    <mergeCell ref="B13:C13"/>
    <mergeCell ref="B15:C15"/>
    <mergeCell ref="B16:C16"/>
    <mergeCell ref="B20:C20"/>
  </mergeCells>
  <dataValidations>
    <dataValidation type="list" allowBlank="1" sqref="B17">
      <formula1>"Annually,Every 2 Years,Greater than 2 Years"</formula1>
    </dataValidation>
    <dataValidation type="list" allowBlank="1" sqref="B19">
      <formula1>"Annually,Quarterly,Semi-Annually"</formula1>
    </dataValidation>
    <dataValidation type="list" allowBlank="1" sqref="B4">
      <formula1>"Formal Program,Informal Program,No Program"</formula1>
    </dataValidation>
    <dataValidation type="list" allowBlank="1" sqref="B2:B3 B5 B8 B14 B18">
      <formula1>"Yes,No,N/A"</formula1>
    </dataValidation>
    <dataValidation type="list" allowBlank="1" sqref="B12">
      <formula1>"Yes-With Contracts,Yes-Without Contracts,No"</formula1>
    </dataValidation>
    <dataValidation type="list" allowBlank="1" sqref="B7">
      <formula1>"Monthly,Quarterly,Annually,Never"</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92.13"/>
    <col customWidth="1" min="2" max="2" width="17.13"/>
    <col customWidth="1" min="3" max="3" width="30.25"/>
  </cols>
  <sheetData>
    <row r="1" ht="15.75" customHeight="1">
      <c r="A1" s="117" t="s">
        <v>307</v>
      </c>
      <c r="B1" s="118" t="s">
        <v>308</v>
      </c>
    </row>
    <row r="2" ht="15.75" customHeight="1">
      <c r="A2" s="108" t="s">
        <v>328</v>
      </c>
      <c r="B2" s="15"/>
      <c r="C2" s="15"/>
      <c r="F2" s="119">
        <f>if(B2="Yes",H2,G2)*I2</f>
        <v>0</v>
      </c>
      <c r="G2" s="119">
        <v>0.0</v>
      </c>
      <c r="H2" s="119">
        <v>100.0</v>
      </c>
      <c r="I2" s="119">
        <v>1.0</v>
      </c>
    </row>
    <row r="3" ht="15.75" customHeight="1">
      <c r="A3" s="108" t="s">
        <v>329</v>
      </c>
      <c r="B3" s="15"/>
      <c r="C3" s="15"/>
      <c r="F3" s="119">
        <f>if(B3="No",H3,G3)*I3</f>
        <v>0</v>
      </c>
      <c r="G3" s="119">
        <v>0.0</v>
      </c>
      <c r="H3" s="119">
        <v>50.0</v>
      </c>
      <c r="I3" s="119">
        <v>1.0</v>
      </c>
    </row>
    <row r="4" ht="15.75" customHeight="1">
      <c r="A4" s="108" t="s">
        <v>311</v>
      </c>
      <c r="B4" s="15"/>
      <c r="C4" s="15"/>
      <c r="F4" s="62" t="str">
        <f>if(B4="","blank",if(B4="Formal Program",G4,if(B4="Informal Program",H4,if(B4="No Program",H4*5))))</f>
        <v>blank</v>
      </c>
      <c r="G4" s="62">
        <v>0.0</v>
      </c>
      <c r="H4" s="62">
        <v>10.0</v>
      </c>
      <c r="I4" s="120"/>
    </row>
    <row r="5" ht="15.75" customHeight="1">
      <c r="A5" s="108" t="s">
        <v>330</v>
      </c>
      <c r="B5" s="15"/>
      <c r="C5" s="15"/>
      <c r="F5" s="68">
        <f>if(B5="No",H5,G5)*I5</f>
        <v>0</v>
      </c>
      <c r="G5" s="68">
        <v>0.0</v>
      </c>
      <c r="H5" s="68">
        <v>50.0</v>
      </c>
    </row>
    <row r="6" ht="15.75" customHeight="1">
      <c r="A6" s="108" t="s">
        <v>313</v>
      </c>
      <c r="B6" s="21"/>
      <c r="C6" s="14"/>
      <c r="E6" s="57" t="str">
        <f>if(B6="","blank","review")</f>
        <v>blank</v>
      </c>
      <c r="F6" s="58">
        <f>if(B6="",H6,G6)</f>
        <v>10</v>
      </c>
      <c r="G6" s="59">
        <v>0.0</v>
      </c>
      <c r="H6" s="57">
        <v>10.0</v>
      </c>
      <c r="I6" s="57">
        <v>1.0</v>
      </c>
    </row>
    <row r="7" ht="15.75" customHeight="1">
      <c r="A7" s="108" t="s">
        <v>314</v>
      </c>
      <c r="B7" s="15"/>
      <c r="C7" s="15"/>
      <c r="F7" s="62" t="str">
        <f>if(B7="","blank",if(B7="Monthly",G7,if(B7="Quarterly",H7,if(B7="Annually",H7*5,if(B7="Never",H7*10)))))</f>
        <v>blank</v>
      </c>
      <c r="G7" s="62">
        <v>0.0</v>
      </c>
      <c r="H7" s="62">
        <v>10.0</v>
      </c>
      <c r="I7" s="120"/>
    </row>
    <row r="8" ht="15.75" customHeight="1">
      <c r="A8" s="108" t="s">
        <v>315</v>
      </c>
      <c r="B8" s="15"/>
      <c r="C8" s="15"/>
      <c r="F8" s="68">
        <f>if(B8="No",H8,G8)*I8</f>
        <v>0</v>
      </c>
      <c r="G8" s="68">
        <v>0.0</v>
      </c>
      <c r="H8" s="68">
        <v>50.0</v>
      </c>
    </row>
    <row r="9" ht="15.75" customHeight="1">
      <c r="A9" s="108" t="s">
        <v>316</v>
      </c>
      <c r="B9" s="121"/>
      <c r="C9" s="122"/>
      <c r="F9" s="64" t="str">
        <f>if(I9=-1,"blank", if(I9&lt;356,G9,H9))</f>
        <v>blank</v>
      </c>
      <c r="G9" s="65">
        <v>0.0</v>
      </c>
      <c r="H9" s="65">
        <v>100.0</v>
      </c>
      <c r="I9" s="65">
        <f>if(B9="",-1, days360(B9,Today()))</f>
        <v>-1</v>
      </c>
    </row>
    <row r="10" ht="15.75" customHeight="1">
      <c r="A10" s="108" t="s">
        <v>318</v>
      </c>
      <c r="B10" s="21"/>
      <c r="C10" s="14"/>
      <c r="E10" s="57" t="str">
        <f t="shared" ref="E10:E12" si="1">if(B10="","blank","review")</f>
        <v>blank</v>
      </c>
      <c r="F10" s="58">
        <f t="shared" ref="F10:F12" si="2">if(B10="",H10,G10)</f>
        <v>10</v>
      </c>
      <c r="G10" s="59">
        <v>0.0</v>
      </c>
      <c r="H10" s="57">
        <v>10.0</v>
      </c>
    </row>
    <row r="11" ht="15.75" customHeight="1">
      <c r="A11" s="108" t="s">
        <v>322</v>
      </c>
      <c r="B11" s="21"/>
      <c r="C11" s="14"/>
      <c r="E11" s="57" t="str">
        <f t="shared" si="1"/>
        <v>blank</v>
      </c>
      <c r="F11" s="58">
        <f t="shared" si="2"/>
        <v>10</v>
      </c>
      <c r="G11" s="59">
        <v>0.0</v>
      </c>
      <c r="H11" s="57">
        <v>10.0</v>
      </c>
    </row>
    <row r="12" ht="15.75" customHeight="1">
      <c r="A12" s="108" t="s">
        <v>331</v>
      </c>
      <c r="B12" s="21"/>
      <c r="C12" s="14"/>
      <c r="E12" s="57" t="str">
        <f t="shared" si="1"/>
        <v>blank</v>
      </c>
      <c r="F12" s="58">
        <f t="shared" si="2"/>
        <v>10</v>
      </c>
      <c r="G12" s="59">
        <v>0.0</v>
      </c>
      <c r="H12" s="57">
        <v>10.0</v>
      </c>
    </row>
    <row r="13" ht="15.75" customHeight="1">
      <c r="A13" s="108" t="s">
        <v>324</v>
      </c>
      <c r="B13" s="15"/>
      <c r="C13" s="15"/>
      <c r="F13" s="62" t="str">
        <f>if(B13="","blank",if(B13="Annually",G13,if(B13="Every 2 Years",H13,if(B13="Greater than 2 Years",H13*5))))</f>
        <v>blank</v>
      </c>
      <c r="G13" s="62">
        <v>0.0</v>
      </c>
      <c r="H13" s="62">
        <v>10.0</v>
      </c>
    </row>
    <row r="14" ht="15.75" customHeight="1">
      <c r="A14" s="108" t="s">
        <v>332</v>
      </c>
      <c r="B14" s="15"/>
      <c r="C14" s="15"/>
      <c r="F14" s="119">
        <f>if(B14="No",H14,G14)*I14</f>
        <v>0</v>
      </c>
      <c r="G14" s="119">
        <v>0.0</v>
      </c>
      <c r="H14" s="119">
        <v>50.0</v>
      </c>
      <c r="I14" s="119">
        <v>1.0</v>
      </c>
    </row>
    <row r="15" ht="15.75" customHeight="1">
      <c r="A15" s="108" t="s">
        <v>326</v>
      </c>
      <c r="B15" s="15"/>
      <c r="C15" s="15"/>
      <c r="F15" s="62" t="str">
        <f>if(B15="","blank",if(B15="Quarterly",G15,if(B15="Semi-Annually",H15,if(B15="Annually",H15*2))))</f>
        <v>blank</v>
      </c>
      <c r="G15" s="62">
        <v>0.0</v>
      </c>
      <c r="H15" s="62">
        <v>10.0</v>
      </c>
    </row>
    <row r="16" ht="15.75" customHeight="1">
      <c r="A16" s="108" t="s">
        <v>327</v>
      </c>
      <c r="B16" s="21"/>
      <c r="C16" s="14"/>
      <c r="E16" s="57" t="str">
        <f>if(B16="","blank","review")</f>
        <v>blank</v>
      </c>
      <c r="F16" s="58">
        <f>if(B16="",H16,G16)</f>
        <v>10</v>
      </c>
      <c r="G16" s="59">
        <v>0.0</v>
      </c>
      <c r="H16" s="57">
        <v>10.0</v>
      </c>
    </row>
    <row r="17" ht="15.75" customHeight="1">
      <c r="A17" s="104"/>
    </row>
    <row r="18" ht="15.75" customHeight="1">
      <c r="A18" s="104"/>
      <c r="B18" s="104"/>
    </row>
    <row r="19" ht="15.75" customHeight="1">
      <c r="A19" s="104"/>
      <c r="B19" s="104"/>
    </row>
    <row r="20" ht="15.75" customHeight="1">
      <c r="A20" s="104"/>
      <c r="B20" s="104"/>
    </row>
    <row r="21" ht="15.75" customHeight="1">
      <c r="A21" s="104"/>
      <c r="B21" s="104"/>
    </row>
    <row r="22" ht="15.75" customHeight="1">
      <c r="A22" s="104"/>
      <c r="B22" s="104"/>
    </row>
    <row r="23" ht="15.75" customHeight="1">
      <c r="A23" s="104"/>
    </row>
    <row r="24" ht="15.75" customHeight="1">
      <c r="A24" s="104"/>
    </row>
    <row r="25" ht="15.75" customHeight="1">
      <c r="A25" s="104"/>
    </row>
    <row r="26" ht="15.75" customHeight="1">
      <c r="A26" s="104"/>
    </row>
    <row r="27" ht="15.75" customHeight="1">
      <c r="A27" s="104"/>
    </row>
    <row r="28" ht="15.75" customHeight="1">
      <c r="A28" s="104"/>
    </row>
    <row r="29" ht="15.75" customHeight="1">
      <c r="A29" s="104"/>
    </row>
    <row r="30" ht="15.75" customHeight="1">
      <c r="A30" s="104"/>
    </row>
    <row r="31" ht="15.75" customHeight="1">
      <c r="A31" s="104"/>
    </row>
    <row r="32" ht="15.75" customHeight="1">
      <c r="A32" s="104"/>
    </row>
    <row r="33" ht="15.75" customHeight="1">
      <c r="A33" s="104"/>
    </row>
    <row r="34" ht="15.75" customHeight="1">
      <c r="A34" s="104"/>
    </row>
    <row r="35" ht="15.75" customHeight="1">
      <c r="A35" s="104"/>
    </row>
    <row r="36" ht="15.75" customHeight="1">
      <c r="A36" s="104"/>
    </row>
    <row r="37" ht="15.75" customHeight="1">
      <c r="A37" s="104"/>
    </row>
    <row r="38" ht="15.75" customHeight="1">
      <c r="A38" s="104"/>
    </row>
    <row r="39" ht="15.75" customHeight="1">
      <c r="A39" s="104"/>
    </row>
    <row r="40" ht="15.75" customHeight="1">
      <c r="A40" s="104"/>
    </row>
    <row r="41" ht="15.75" customHeight="1">
      <c r="A41" s="104"/>
    </row>
    <row r="42" ht="15.75" customHeight="1">
      <c r="A42" s="104"/>
    </row>
    <row r="43" ht="15.75" customHeight="1">
      <c r="A43" s="104"/>
    </row>
    <row r="44" ht="15.75" customHeight="1">
      <c r="A44" s="104"/>
    </row>
    <row r="45" ht="15.75" customHeight="1">
      <c r="A45" s="104"/>
    </row>
    <row r="46" ht="15.75" customHeight="1">
      <c r="A46" s="104"/>
    </row>
    <row r="47" ht="15.75" customHeight="1">
      <c r="A47" s="104"/>
    </row>
    <row r="48" ht="15.75" customHeight="1">
      <c r="A48" s="104"/>
    </row>
    <row r="49" ht="15.75" customHeight="1">
      <c r="A49" s="104"/>
    </row>
    <row r="50" ht="15.75" customHeight="1">
      <c r="A50" s="104"/>
    </row>
    <row r="51" ht="15.75" customHeight="1">
      <c r="A51" s="104"/>
    </row>
    <row r="52" ht="15.75" customHeight="1">
      <c r="A52" s="104"/>
    </row>
    <row r="53" ht="15.75" customHeight="1">
      <c r="A53" s="104"/>
    </row>
    <row r="54" ht="15.75" customHeight="1">
      <c r="A54" s="104"/>
    </row>
    <row r="55" ht="15.75" customHeight="1">
      <c r="A55" s="104"/>
    </row>
    <row r="56" ht="15.75" customHeight="1">
      <c r="A56" s="104"/>
    </row>
    <row r="57" ht="15.75" customHeight="1">
      <c r="A57" s="104"/>
    </row>
    <row r="58" ht="15.75" customHeight="1">
      <c r="A58" s="104"/>
    </row>
    <row r="59" ht="15.75" customHeight="1">
      <c r="A59" s="104"/>
    </row>
    <row r="60" ht="15.75" customHeight="1">
      <c r="A60" s="104"/>
    </row>
    <row r="61" ht="15.75" customHeight="1">
      <c r="A61" s="104"/>
    </row>
    <row r="62" ht="15.75" customHeight="1">
      <c r="A62" s="104"/>
    </row>
    <row r="63" ht="15.75" customHeight="1">
      <c r="A63" s="104"/>
    </row>
    <row r="64" ht="15.75" customHeight="1">
      <c r="A64" s="104"/>
    </row>
    <row r="65" ht="15.75" customHeight="1">
      <c r="A65" s="104"/>
    </row>
    <row r="66" ht="15.75" customHeight="1">
      <c r="A66" s="104"/>
    </row>
    <row r="67" ht="15.75" customHeight="1">
      <c r="A67" s="104"/>
    </row>
    <row r="68" ht="15.75" customHeight="1">
      <c r="A68" s="104"/>
    </row>
    <row r="69" ht="15.75" customHeight="1">
      <c r="A69" s="104"/>
    </row>
    <row r="70" ht="15.75" customHeight="1">
      <c r="A70" s="104"/>
    </row>
    <row r="71" ht="15.75" customHeight="1">
      <c r="A71" s="104"/>
    </row>
    <row r="72" ht="15.75" customHeight="1">
      <c r="A72" s="104"/>
    </row>
    <row r="73" ht="15.75" customHeight="1">
      <c r="A73" s="104"/>
    </row>
    <row r="74" ht="15.75" customHeight="1">
      <c r="A74" s="104"/>
    </row>
    <row r="75" ht="15.75" customHeight="1">
      <c r="A75" s="104"/>
    </row>
    <row r="76" ht="15.75" customHeight="1">
      <c r="A76" s="104"/>
    </row>
    <row r="77" ht="15.75" customHeight="1">
      <c r="A77" s="104"/>
    </row>
    <row r="78" ht="15.75" customHeight="1">
      <c r="A78" s="104"/>
    </row>
    <row r="79" ht="15.75" customHeight="1">
      <c r="A79" s="104"/>
    </row>
    <row r="80" ht="15.75" customHeight="1">
      <c r="A80" s="104"/>
    </row>
    <row r="81" ht="15.75" customHeight="1">
      <c r="A81" s="104"/>
    </row>
    <row r="82" ht="15.75" customHeight="1">
      <c r="A82" s="104"/>
    </row>
    <row r="83" ht="15.75" customHeight="1">
      <c r="A83" s="104"/>
    </row>
    <row r="84" ht="15.75" customHeight="1">
      <c r="A84" s="104"/>
    </row>
    <row r="85" ht="15.75" customHeight="1">
      <c r="A85" s="104"/>
    </row>
    <row r="86" ht="15.75" customHeight="1">
      <c r="A86" s="104"/>
    </row>
    <row r="87" ht="15.75" customHeight="1">
      <c r="A87" s="104"/>
    </row>
    <row r="88" ht="15.75" customHeight="1">
      <c r="A88" s="104"/>
    </row>
    <row r="89" ht="15.75" customHeight="1">
      <c r="A89" s="104"/>
    </row>
    <row r="90" ht="15.75" customHeight="1">
      <c r="A90" s="104"/>
    </row>
    <row r="91" ht="15.75" customHeight="1">
      <c r="A91" s="104"/>
    </row>
    <row r="92" ht="15.75" customHeight="1">
      <c r="A92" s="104"/>
    </row>
    <row r="93" ht="15.75" customHeight="1">
      <c r="A93" s="104"/>
    </row>
    <row r="94" ht="15.75" customHeight="1">
      <c r="A94" s="104"/>
    </row>
    <row r="95" ht="15.75" customHeight="1">
      <c r="A95" s="104"/>
    </row>
    <row r="96" ht="15.75" customHeight="1">
      <c r="A96" s="104"/>
    </row>
    <row r="97" ht="15.75" customHeight="1">
      <c r="A97" s="104"/>
    </row>
    <row r="98" ht="15.75" customHeight="1">
      <c r="A98" s="104"/>
    </row>
    <row r="99" ht="15.75" customHeight="1">
      <c r="A99" s="104"/>
    </row>
    <row r="100" ht="15.75" customHeight="1">
      <c r="A100" s="104"/>
    </row>
    <row r="101" ht="15.75" customHeight="1">
      <c r="A101" s="104"/>
    </row>
    <row r="102" ht="15.75" customHeight="1">
      <c r="A102" s="104"/>
    </row>
    <row r="103" ht="15.75" customHeight="1">
      <c r="A103" s="104"/>
    </row>
    <row r="104" ht="15.75" customHeight="1">
      <c r="A104" s="104"/>
    </row>
    <row r="105" ht="15.75" customHeight="1">
      <c r="A105" s="104"/>
    </row>
    <row r="106" ht="15.75" customHeight="1">
      <c r="A106" s="104"/>
    </row>
    <row r="107" ht="15.75" customHeight="1">
      <c r="A107" s="104"/>
    </row>
    <row r="108" ht="15.75" customHeight="1">
      <c r="A108" s="104"/>
    </row>
    <row r="109" ht="15.75" customHeight="1">
      <c r="A109" s="104"/>
    </row>
    <row r="110" ht="15.75" customHeight="1">
      <c r="A110" s="104"/>
    </row>
    <row r="111" ht="15.75" customHeight="1">
      <c r="A111" s="104"/>
    </row>
    <row r="112" ht="15.75" customHeight="1">
      <c r="A112" s="104"/>
    </row>
    <row r="113" ht="15.75" customHeight="1">
      <c r="A113" s="104"/>
    </row>
    <row r="114" ht="15.75" customHeight="1">
      <c r="A114" s="104"/>
    </row>
    <row r="115" ht="15.75" customHeight="1">
      <c r="A115" s="104"/>
    </row>
    <row r="116" ht="15.75" customHeight="1">
      <c r="A116" s="104"/>
    </row>
    <row r="117" ht="15.75" customHeight="1">
      <c r="A117" s="104"/>
    </row>
    <row r="118" ht="15.75" customHeight="1">
      <c r="A118" s="104"/>
    </row>
    <row r="119" ht="15.75" customHeight="1">
      <c r="A119" s="104"/>
    </row>
    <row r="120" ht="15.75" customHeight="1">
      <c r="A120" s="104"/>
    </row>
    <row r="121" ht="15.75" customHeight="1">
      <c r="A121" s="104"/>
    </row>
    <row r="122" ht="15.75" customHeight="1">
      <c r="A122" s="104"/>
    </row>
    <row r="123" ht="15.75" customHeight="1">
      <c r="A123" s="104"/>
    </row>
    <row r="124" ht="15.75" customHeight="1">
      <c r="A124" s="104"/>
    </row>
    <row r="125" ht="15.75" customHeight="1">
      <c r="A125" s="104"/>
    </row>
    <row r="126" ht="15.75" customHeight="1">
      <c r="A126" s="104"/>
    </row>
    <row r="127" ht="15.75" customHeight="1">
      <c r="A127" s="104"/>
    </row>
    <row r="128" ht="15.75" customHeight="1">
      <c r="A128" s="104"/>
    </row>
    <row r="129" ht="15.75" customHeight="1">
      <c r="A129" s="104"/>
    </row>
    <row r="130" ht="15.75" customHeight="1">
      <c r="A130" s="104"/>
    </row>
    <row r="131" ht="15.75" customHeight="1">
      <c r="A131" s="104"/>
    </row>
    <row r="132" ht="15.75" customHeight="1">
      <c r="A132" s="104"/>
    </row>
    <row r="133" ht="15.75" customHeight="1">
      <c r="A133" s="104"/>
    </row>
    <row r="134" ht="15.75" customHeight="1">
      <c r="A134" s="104"/>
    </row>
    <row r="135" ht="15.75" customHeight="1">
      <c r="A135" s="104"/>
    </row>
    <row r="136" ht="15.75" customHeight="1">
      <c r="A136" s="104"/>
    </row>
    <row r="137" ht="15.75" customHeight="1">
      <c r="A137" s="104"/>
    </row>
    <row r="138" ht="15.75" customHeight="1">
      <c r="A138" s="104"/>
    </row>
    <row r="139" ht="15.75" customHeight="1">
      <c r="A139" s="104"/>
    </row>
    <row r="140" ht="15.75" customHeight="1">
      <c r="A140" s="104"/>
    </row>
    <row r="141" ht="15.75" customHeight="1">
      <c r="A141" s="104"/>
    </row>
    <row r="142" ht="15.75" customHeight="1">
      <c r="A142" s="104"/>
    </row>
    <row r="143" ht="15.75" customHeight="1">
      <c r="A143" s="104"/>
    </row>
    <row r="144" ht="15.75" customHeight="1">
      <c r="A144" s="104"/>
    </row>
    <row r="145" ht="15.75" customHeight="1">
      <c r="A145" s="104"/>
    </row>
    <row r="146" ht="15.75" customHeight="1">
      <c r="A146" s="104"/>
    </row>
    <row r="147" ht="15.75" customHeight="1">
      <c r="A147" s="104"/>
    </row>
    <row r="148" ht="15.75" customHeight="1">
      <c r="A148" s="104"/>
    </row>
    <row r="149" ht="15.75" customHeight="1">
      <c r="A149" s="104"/>
    </row>
    <row r="150" ht="15.75" customHeight="1">
      <c r="A150" s="104"/>
    </row>
    <row r="151" ht="15.75" customHeight="1">
      <c r="A151" s="104"/>
    </row>
    <row r="152" ht="15.75" customHeight="1">
      <c r="A152" s="104"/>
    </row>
    <row r="153" ht="15.75" customHeight="1">
      <c r="A153" s="104"/>
    </row>
    <row r="154" ht="15.75" customHeight="1">
      <c r="A154" s="104"/>
    </row>
    <row r="155" ht="15.75" customHeight="1">
      <c r="A155" s="104"/>
    </row>
    <row r="156" ht="15.75" customHeight="1">
      <c r="A156" s="104"/>
    </row>
    <row r="157" ht="15.75" customHeight="1">
      <c r="A157" s="104"/>
    </row>
    <row r="158" ht="15.75" customHeight="1">
      <c r="A158" s="104"/>
    </row>
    <row r="159" ht="15.75" customHeight="1">
      <c r="A159" s="104"/>
    </row>
    <row r="160" ht="15.75" customHeight="1">
      <c r="A160" s="104"/>
    </row>
    <row r="161" ht="15.75" customHeight="1">
      <c r="A161" s="104"/>
    </row>
    <row r="162" ht="15.75" customHeight="1">
      <c r="A162" s="104"/>
    </row>
    <row r="163" ht="15.75" customHeight="1">
      <c r="A163" s="104"/>
    </row>
    <row r="164" ht="15.75" customHeight="1">
      <c r="A164" s="104"/>
    </row>
    <row r="165" ht="15.75" customHeight="1">
      <c r="A165" s="104"/>
    </row>
    <row r="166" ht="15.75" customHeight="1">
      <c r="A166" s="104"/>
    </row>
    <row r="167" ht="15.75" customHeight="1">
      <c r="A167" s="104"/>
    </row>
    <row r="168" ht="15.75" customHeight="1">
      <c r="A168" s="104"/>
    </row>
    <row r="169" ht="15.75" customHeight="1">
      <c r="A169" s="104"/>
    </row>
    <row r="170" ht="15.75" customHeight="1">
      <c r="A170" s="104"/>
    </row>
    <row r="171" ht="15.75" customHeight="1">
      <c r="A171" s="104"/>
    </row>
    <row r="172" ht="15.75" customHeight="1">
      <c r="A172" s="104"/>
    </row>
    <row r="173" ht="15.75" customHeight="1">
      <c r="A173" s="104"/>
    </row>
    <row r="174" ht="15.75" customHeight="1">
      <c r="A174" s="104"/>
    </row>
    <row r="175" ht="15.75" customHeight="1">
      <c r="A175" s="104"/>
    </row>
    <row r="176" ht="15.75" customHeight="1">
      <c r="A176" s="104"/>
    </row>
    <row r="177" ht="15.75" customHeight="1">
      <c r="A177" s="104"/>
    </row>
    <row r="178" ht="15.75" customHeight="1">
      <c r="A178" s="104"/>
    </row>
    <row r="179" ht="15.75" customHeight="1">
      <c r="A179" s="104"/>
    </row>
    <row r="180" ht="15.75" customHeight="1">
      <c r="A180" s="104"/>
    </row>
    <row r="181" ht="15.75" customHeight="1">
      <c r="A181" s="104"/>
    </row>
    <row r="182" ht="15.75" customHeight="1">
      <c r="A182" s="104"/>
    </row>
    <row r="183" ht="15.75" customHeight="1">
      <c r="A183" s="104"/>
    </row>
    <row r="184" ht="15.75" customHeight="1">
      <c r="A184" s="104"/>
    </row>
    <row r="185" ht="15.75" customHeight="1">
      <c r="A185" s="104"/>
    </row>
    <row r="186" ht="15.75" customHeight="1">
      <c r="A186" s="104"/>
    </row>
    <row r="187" ht="15.75" customHeight="1">
      <c r="A187" s="104"/>
    </row>
    <row r="188" ht="15.75" customHeight="1">
      <c r="A188" s="104"/>
    </row>
    <row r="189" ht="15.75" customHeight="1">
      <c r="A189" s="104"/>
    </row>
    <row r="190" ht="15.75" customHeight="1">
      <c r="A190" s="104"/>
    </row>
    <row r="191" ht="15.75" customHeight="1">
      <c r="A191" s="104"/>
    </row>
    <row r="192" ht="15.75" customHeight="1">
      <c r="A192" s="104"/>
    </row>
    <row r="193" ht="15.75" customHeight="1">
      <c r="A193" s="104"/>
    </row>
    <row r="194" ht="15.75" customHeight="1">
      <c r="A194" s="104"/>
    </row>
    <row r="195" ht="15.75" customHeight="1">
      <c r="A195" s="104"/>
    </row>
    <row r="196" ht="15.75" customHeight="1">
      <c r="A196" s="104"/>
    </row>
    <row r="197" ht="15.75" customHeight="1">
      <c r="A197" s="104"/>
    </row>
    <row r="198" ht="15.75" customHeight="1">
      <c r="A198" s="104"/>
    </row>
    <row r="199" ht="15.75" customHeight="1">
      <c r="A199" s="104"/>
    </row>
    <row r="200" ht="15.75" customHeight="1">
      <c r="A200" s="104"/>
    </row>
    <row r="201" ht="15.75" customHeight="1">
      <c r="A201" s="104"/>
    </row>
    <row r="202" ht="15.75" customHeight="1">
      <c r="A202" s="104"/>
    </row>
    <row r="203" ht="15.75" customHeight="1">
      <c r="A203" s="104"/>
    </row>
    <row r="204" ht="15.75" customHeight="1">
      <c r="A204" s="104"/>
    </row>
    <row r="205" ht="15.75" customHeight="1">
      <c r="A205" s="104"/>
    </row>
    <row r="206" ht="15.75" customHeight="1">
      <c r="A206" s="104"/>
    </row>
    <row r="207" ht="15.75" customHeight="1">
      <c r="A207" s="104"/>
    </row>
    <row r="208" ht="15.75" customHeight="1">
      <c r="A208" s="104"/>
    </row>
    <row r="209" ht="15.75" customHeight="1">
      <c r="A209" s="104"/>
    </row>
    <row r="210" ht="15.75" customHeight="1">
      <c r="A210" s="104"/>
    </row>
    <row r="211" ht="15.75" customHeight="1">
      <c r="A211" s="104"/>
    </row>
    <row r="212" ht="15.75" customHeight="1">
      <c r="A212" s="104"/>
    </row>
    <row r="213" ht="15.75" customHeight="1">
      <c r="A213" s="104"/>
    </row>
    <row r="214" ht="15.75" customHeight="1">
      <c r="A214" s="104"/>
    </row>
    <row r="215" ht="15.75" customHeight="1">
      <c r="A215" s="104"/>
    </row>
    <row r="216" ht="15.75" customHeight="1">
      <c r="A216" s="104"/>
    </row>
    <row r="217" ht="15.75" customHeight="1">
      <c r="A217" s="104"/>
    </row>
    <row r="218" ht="15.75" customHeight="1">
      <c r="A218" s="104"/>
    </row>
    <row r="219" ht="15.75" customHeight="1">
      <c r="A219" s="104"/>
    </row>
    <row r="220" ht="15.75" customHeight="1">
      <c r="A220" s="10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6:C6"/>
    <mergeCell ref="B10:C10"/>
    <mergeCell ref="B11:C11"/>
    <mergeCell ref="B12:C12"/>
    <mergeCell ref="B16:C16"/>
  </mergeCells>
  <dataValidations>
    <dataValidation type="list" allowBlank="1" sqref="B13">
      <formula1>"Annually,Every 2 Years,Greater than 2 Years"</formula1>
    </dataValidation>
    <dataValidation type="list" allowBlank="1" sqref="B15">
      <formula1>"Annually,Quarterly,Semi-Annually"</formula1>
    </dataValidation>
    <dataValidation type="list" allowBlank="1" sqref="B4">
      <formula1>"Formal Program,Informal Program,No Program"</formula1>
    </dataValidation>
    <dataValidation type="list" allowBlank="1" sqref="B2:B3 B5 B8 B14">
      <formula1>"Yes,No,N/A"</formula1>
    </dataValidation>
    <dataValidation type="list" allowBlank="1" sqref="B7">
      <formula1>"Monthly,Quarterly,Annually,Never"</formula1>
    </dataValidation>
  </dataValidations>
  <drawing r:id="rId1"/>
</worksheet>
</file>