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ffle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F3557"/>
      <sz val="16"/>
    </font>
    <font>
      <name val="Calibri"/>
      <i val="1"/>
      <color rgb="00666666"/>
      <sz val="10"/>
    </font>
    <font>
      <name val="Calibri"/>
      <b val="1"/>
      <color rgb="00FFFFFF"/>
      <sz val="12"/>
    </font>
    <font>
      <name val="Calibri"/>
      <b val="1"/>
      <color rgb="001F3557"/>
      <sz val="11"/>
    </font>
    <font>
      <name val="Calibri"/>
      <b val="1"/>
    </font>
  </fonts>
  <fills count="5">
    <fill>
      <patternFill/>
    </fill>
    <fill>
      <patternFill patternType="gray125"/>
    </fill>
    <fill>
      <patternFill patternType="solid">
        <fgColor rgb="001F3557"/>
      </patternFill>
    </fill>
    <fill>
      <patternFill patternType="solid">
        <fgColor rgb="00DCE9F7"/>
      </patternFill>
    </fill>
    <fill>
      <patternFill patternType="solid">
        <fgColor rgb="00D8F0E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3" fillId="2" borderId="0" applyAlignment="1" pivotButton="0" quotePrefix="0" xfId="0">
      <alignment horizontal="center"/>
    </xf>
    <xf numFmtId="0" fontId="3" fillId="2" borderId="0" pivotButton="0" quotePrefix="0" xfId="0"/>
    <xf numFmtId="0" fontId="4" fillId="0" borderId="0" pivotButton="0" quotePrefix="0" xfId="0"/>
    <xf numFmtId="3" fontId="0" fillId="3" borderId="1" pivotButton="0" quotePrefix="0" xfId="0"/>
    <xf numFmtId="0" fontId="5" fillId="0" borderId="0" pivotButton="0" quotePrefix="0" xfId="0"/>
    <xf numFmtId="3" fontId="5" fillId="0" borderId="1" pivotButton="0" quotePrefix="0" xfId="0"/>
    <xf numFmtId="3" fontId="0" fillId="0" borderId="1" pivotButton="0" quotePrefix="0" xfId="0"/>
    <xf numFmtId="3" fontId="5" fillId="4" borderId="1" pivotButton="0" quotePrefix="0" xfId="0"/>
    <xf numFmtId="9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30" customWidth="1" min="5" max="5"/>
  </cols>
  <sheetData>
    <row r="1">
      <c r="A1" s="1" t="inlineStr">
        <is>
          <t>Charity Raffle Budget Planner</t>
        </is>
      </c>
    </row>
    <row r="2">
      <c r="A2" s="2" t="inlineStr">
        <is>
          <t>By GalaBid  |  galabid.com/raffle  |  Edit the blue cells; everything else calculates automatically.</t>
        </is>
      </c>
    </row>
    <row r="3"/>
    <row r="4">
      <c r="A4" s="3" t="inlineStr"/>
      <c r="B4" s="4" t="inlineStr">
        <is>
          <t>Conservative</t>
        </is>
      </c>
      <c r="C4" s="4" t="inlineStr">
        <is>
          <t>Target</t>
        </is>
      </c>
      <c r="D4" s="4" t="inlineStr">
        <is>
          <t>Stretch</t>
        </is>
      </c>
      <c r="E4" s="5" t="inlineStr">
        <is>
          <t>Notes</t>
        </is>
      </c>
    </row>
    <row r="5">
      <c r="A5" s="6" t="inlineStr">
        <is>
          <t>REVENUE</t>
        </is>
      </c>
    </row>
    <row r="6">
      <c r="A6" t="inlineStr">
        <is>
          <t>Number of buyers (transactions)</t>
        </is>
      </c>
      <c r="B6" s="7" t="n">
        <v>300</v>
      </c>
      <c r="C6" s="7" t="n">
        <v>420</v>
      </c>
      <c r="D6" s="7" t="n">
        <v>560</v>
      </c>
      <c r="E6" s="2" t="inlineStr">
        <is>
          <t>Buyers, not tickets - bundles mean fewer, bigger sales</t>
        </is>
      </c>
    </row>
    <row r="7">
      <c r="A7" t="inlineStr">
        <is>
          <t>Average spend per buyer ($)</t>
        </is>
      </c>
      <c r="B7" s="7" t="n">
        <v>9</v>
      </c>
      <c r="C7" s="7" t="n">
        <v>10</v>
      </c>
      <c r="D7" s="7" t="n">
        <v>11</v>
      </c>
      <c r="E7" s="2" t="inlineStr">
        <is>
          <t>Lifted by bundles - see the pricing guide</t>
        </is>
      </c>
    </row>
    <row r="8">
      <c r="A8" s="8" t="inlineStr">
        <is>
          <t>Gross ticket revenue</t>
        </is>
      </c>
      <c r="B8" s="9">
        <f>B6*B7</f>
        <v/>
      </c>
      <c r="C8" s="9">
        <f>C6*C7</f>
        <v/>
      </c>
      <c r="D8" s="9">
        <f>D6*D7</f>
        <v/>
      </c>
    </row>
    <row r="9"/>
    <row r="10">
      <c r="A10" s="6" t="inlineStr">
        <is>
          <t>COSTS</t>
        </is>
      </c>
    </row>
    <row r="11">
      <c r="A11" t="inlineStr">
        <is>
          <t>Purchased prizes ($)</t>
        </is>
      </c>
      <c r="B11" s="7" t="n">
        <v>400</v>
      </c>
      <c r="C11" s="7" t="n">
        <v>400</v>
      </c>
      <c r="D11" s="7" t="n">
        <v>400</v>
      </c>
      <c r="E11" s="2" t="inlineStr">
        <is>
          <t>Donated prizes = 0. See prizes-donated guide</t>
        </is>
      </c>
    </row>
    <row r="12">
      <c r="A12" t="inlineStr">
        <is>
          <t>Platform + payment costs ($)</t>
        </is>
      </c>
      <c r="B12" s="7" t="n">
        <v>120</v>
      </c>
      <c r="C12" s="7" t="n">
        <v>190</v>
      </c>
      <c r="D12" s="7" t="n">
        <v>280</v>
      </c>
      <c r="E12" s="2" t="inlineStr">
        <is>
          <t>Model on each scenario's volume</t>
        </is>
      </c>
    </row>
    <row r="13">
      <c r="A13" t="inlineStr">
        <is>
          <t>Permit / licence fees ($)</t>
        </is>
      </c>
      <c r="B13" s="7" t="n">
        <v>60</v>
      </c>
      <c r="C13" s="7" t="n">
        <v>60</v>
      </c>
      <c r="D13" s="7" t="n">
        <v>60</v>
      </c>
      <c r="E13" s="2" t="inlineStr">
        <is>
          <t>See compliance checklist</t>
        </is>
      </c>
    </row>
    <row r="14">
      <c r="A14" t="inlineStr">
        <is>
          <t>Print, signage + QR codes ($)</t>
        </is>
      </c>
      <c r="B14" s="7" t="n">
        <v>120</v>
      </c>
      <c r="C14" s="7" t="n">
        <v>120</v>
      </c>
      <c r="D14" s="7" t="n">
        <v>120</v>
      </c>
    </row>
    <row r="15">
      <c r="A15" t="inlineStr">
        <is>
          <t>Other (float, postage, misc) ($)</t>
        </is>
      </c>
      <c r="B15" s="7" t="n">
        <v>0</v>
      </c>
      <c r="C15" s="7" t="n">
        <v>0</v>
      </c>
      <c r="D15" s="7" t="n">
        <v>0</v>
      </c>
    </row>
    <row r="16">
      <c r="A16" t="inlineStr">
        <is>
          <t>Contingency (5% of gross)</t>
        </is>
      </c>
      <c r="B16" s="10">
        <f>ROUND(B8*0.05,0)</f>
        <v/>
      </c>
      <c r="C16" s="10">
        <f>ROUND(C8*0.05,0)</f>
        <v/>
      </c>
      <c r="D16" s="10">
        <f>ROUND(D8*0.05,0)</f>
        <v/>
      </c>
      <c r="E16" s="2" t="inlineStr">
        <is>
          <t>Adjust % if you like</t>
        </is>
      </c>
    </row>
    <row r="17">
      <c r="A17" s="8" t="inlineStr">
        <is>
          <t>Total costs</t>
        </is>
      </c>
      <c r="B17" s="9">
        <f>SUM(B11:B15)+B16</f>
        <v/>
      </c>
      <c r="C17" s="9">
        <f>SUM(C11:C15)+C16</f>
        <v/>
      </c>
      <c r="D17" s="9">
        <f>SUM(D11:D15)+D16</f>
        <v/>
      </c>
    </row>
    <row r="19">
      <c r="A19" s="6" t="inlineStr">
        <is>
          <t>RESULT</t>
        </is>
      </c>
    </row>
    <row r="20">
      <c r="A20" s="8" t="inlineStr">
        <is>
          <t>NET PROCEEDS (to your cause)</t>
        </is>
      </c>
      <c r="B20" s="11">
        <f>B8-B17</f>
        <v/>
      </c>
      <c r="C20" s="11">
        <f>C8-C17</f>
        <v/>
      </c>
      <c r="D20" s="11">
        <f>D8-D17</f>
        <v/>
      </c>
    </row>
    <row r="21">
      <c r="A21" t="inlineStr">
        <is>
          <t>Cost ratio (costs / gross)</t>
        </is>
      </c>
      <c r="B21" s="12">
        <f>IF(B8=0,0,B17/B8)</f>
        <v/>
      </c>
      <c r="C21" s="12">
        <f>IF(C8=0,0,C17/C8)</f>
        <v/>
      </c>
      <c r="D21" s="12">
        <f>IF(D8=0,0,D17/D8)</f>
        <v/>
      </c>
      <c r="E21" s="2" t="inlineStr">
        <is>
          <t>Lower is better; donated prizes move this most</t>
        </is>
      </c>
    </row>
    <row r="22">
      <c r="A22" t="inlineStr">
        <is>
          <t>Break-even tickets</t>
        </is>
      </c>
      <c r="B22" s="10">
        <f>IF(B7=0,0,ROUNDUP(B17/B7,0))</f>
        <v/>
      </c>
      <c r="C22" s="10">
        <f>IF(C7=0,0,ROUNDUP(C17/C7,0))</f>
        <v/>
      </c>
      <c r="D22" s="10">
        <f>IF(D7=0,0,ROUNDUP(D17/D7,0))</f>
        <v/>
      </c>
      <c r="E22" s="2" t="inlineStr">
        <is>
          <t>Sales needed just to cover costs</t>
        </is>
      </c>
    </row>
    <row r="24">
      <c r="A24" s="6" t="inlineStr">
        <is>
          <t>AFTER THE DRAW — ACTUALS</t>
        </is>
      </c>
    </row>
    <row r="25">
      <c r="A25" s="2" t="inlineStr">
        <is>
          <t>Enter your real numbers in the Target column after the raffle and compare. Your platform's Payments and Summary reports contain every figure.</t>
        </is>
      </c>
    </row>
    <row r="27">
      <c r="A27" s="2" t="inlineStr">
        <is>
          <t>Tips: convert purchased prizes to donations, launch 2-4 weeks early, and lead with bundles. Guides: galabid.com/blog/how-to-price-charity-raffle-tickets  |  galabid.com/blog/charity-raffle-budget-planning-guide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2026-07-29T00:51:03Z</dcterms:created>
  <dcterms:modified xmlns:dcterms="http://purl.org/dc/terms/" xmlns:xsi="http://www.w3.org/2001/XMLSchema-instance" xsi:type="dcterms:W3CDTF">2026-07-29T00:51:31Z</dcterms:modified>
</cp:coreProperties>
</file>