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jsel\Downloads\"/>
    </mc:Choice>
  </mc:AlternateContent>
  <xr:revisionPtr revIDLastSave="0" documentId="13_ncr:1_{9B3B3ACF-9BFC-4097-8A3F-0706578F0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wer of One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24" i="1"/>
  <c r="B11" i="1"/>
  <c r="B10" i="1"/>
  <c r="B9" i="1"/>
  <c r="B8" i="1"/>
  <c r="B7" i="1"/>
  <c r="E17" i="1"/>
  <c r="D11" i="1"/>
  <c r="D10" i="1"/>
  <c r="D9" i="1"/>
  <c r="D8" i="1"/>
  <c r="D7" i="1"/>
  <c r="D5" i="1"/>
  <c r="D6" i="1" l="1"/>
  <c r="E22" i="1"/>
  <c r="E8" i="1"/>
  <c r="E7" i="1"/>
  <c r="E5" i="1"/>
  <c r="D13" i="1" l="1"/>
  <c r="E18" i="1" s="1"/>
  <c r="E19" i="1" s="1"/>
  <c r="E6" i="1"/>
  <c r="E13" i="1" s="1"/>
  <c r="E23" i="1" s="1"/>
  <c r="E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Sellnow</author>
  </authors>
  <commentList>
    <comment ref="B23" authorId="0" shapeId="0" xr:uid="{40E0036B-0578-4C31-9AC6-71E05C3BA4B6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Use actual annual or trailing 12-month net cash flow</t>
        </r>
      </text>
    </comment>
  </commentList>
</comments>
</file>

<file path=xl/sharedStrings.xml><?xml version="1.0" encoding="utf-8"?>
<sst xmlns="http://schemas.openxmlformats.org/spreadsheetml/2006/main" count="54" uniqueCount="48">
  <si>
    <t>Metric</t>
  </si>
  <si>
    <t>Current Position</t>
  </si>
  <si>
    <t>Annual Impact on Cash Flow ($)</t>
  </si>
  <si>
    <t>Impact on EBIT ($)</t>
  </si>
  <si>
    <t>Price Increase %</t>
  </si>
  <si>
    <t>Volume Increase %</t>
  </si>
  <si>
    <t>3. Review the estimated annual impact.</t>
  </si>
  <si>
    <t>4. Use this during strategy or turnaround discussions.</t>
  </si>
  <si>
    <t>Annual Revenue</t>
  </si>
  <si>
    <t>Gross Margin %</t>
  </si>
  <si>
    <t>Annual COGS</t>
  </si>
  <si>
    <t>Annual Overhead</t>
  </si>
  <si>
    <t>Accounts Receivable Balance</t>
  </si>
  <si>
    <t>Inventory Balance</t>
  </si>
  <si>
    <t>Accounts Payable Balance</t>
  </si>
  <si>
    <t>Current Net Cash Flow</t>
  </si>
  <si>
    <t>Current EBIT</t>
  </si>
  <si>
    <t>Adjusted Net Cash Flow</t>
  </si>
  <si>
    <t>Adjusted EBIT</t>
  </si>
  <si>
    <r>
      <t>The Straight</t>
    </r>
    <r>
      <rPr>
        <b/>
        <i/>
        <sz val="12"/>
        <rFont val="Calibri"/>
        <family val="2"/>
      </rPr>
      <t>Forward</t>
    </r>
    <r>
      <rPr>
        <b/>
        <sz val="12"/>
        <rFont val="Calibri"/>
      </rPr>
      <t xml:space="preserve"> Turnaround Power Calculator™</t>
    </r>
  </si>
  <si>
    <t>Improvement Target</t>
  </si>
  <si>
    <t>Total Estimated Impact</t>
  </si>
  <si>
    <t>Baseline Financial Inputs</t>
  </si>
  <si>
    <t>Amount / %</t>
  </si>
  <si>
    <t>How to Use This Tool</t>
  </si>
  <si>
    <r>
      <t>Straight</t>
    </r>
    <r>
      <rPr>
        <b/>
        <i/>
        <sz val="18"/>
        <color rgb="FFFFFFFF"/>
        <rFont val="Aptos Narrow"/>
        <family val="2"/>
      </rPr>
      <t>Forward</t>
    </r>
    <r>
      <rPr>
        <b/>
        <sz val="18"/>
        <color rgb="FFFFFFFF"/>
        <rFont val="Aptos Narrow"/>
        <family val="2"/>
      </rPr>
      <t xml:space="preserve"> Financial Insights LLC</t>
    </r>
  </si>
  <si>
    <t>1. Enter your current financial metrics in cells B16 thru B24.</t>
  </si>
  <si>
    <t>2. Enter desired changes in cells C5 thru C11.</t>
  </si>
  <si>
    <t>5. Great for uncovering hidden cash opportunities!</t>
  </si>
  <si>
    <t>Inventory Days / Reduction in</t>
  </si>
  <si>
    <t>Overhead / Reduction in %</t>
  </si>
  <si>
    <t>COGS / Reduction in %</t>
  </si>
  <si>
    <t xml:space="preserve">n/a   </t>
  </si>
  <si>
    <t>Summary Dashboard</t>
  </si>
  <si>
    <t>Notes</t>
  </si>
  <si>
    <t>X% price increase generally drops through to EBIT, assuming volume does not decline.</t>
  </si>
  <si>
    <t>Volume impact uses gross margin because incremental sales carry related direct costs.</t>
  </si>
  <si>
    <t>COGS reduction improves both cash and EBIT.</t>
  </si>
  <si>
    <t>Overhead reduction improves both cash and EBIT.</t>
  </si>
  <si>
    <t>Collecting receivables faster releases cash but does not directly change EBIT.</t>
  </si>
  <si>
    <t>Reducing inventory releases cash tied up in stock/WIP but does not directly change EBIT.</t>
  </si>
  <si>
    <t>Extending payables can preserve cash, but should be managed carefully with vendors.</t>
  </si>
  <si>
    <t>Cash Flow Impact</t>
  </si>
  <si>
    <t>EBIT Impact</t>
  </si>
  <si>
    <t>Accts Receivables Days / Reduction in</t>
  </si>
  <si>
    <t>Accts Payable Days / Increase in</t>
  </si>
  <si>
    <t>email:  jason@straightforward.today</t>
  </si>
  <si>
    <t>phone: (414)301-9696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</si>
</sst>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8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name val="Calibri"/>
    </font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ptos Narrow"/>
      <family val="2"/>
    </font>
    <font>
      <b/>
      <sz val="18"/>
      <color rgb="FFFFFFFF"/>
      <name val="Aptos Narrow"/>
      <family val="2"/>
    </font>
    <font>
      <b/>
      <i/>
      <sz val="18"/>
      <color rgb="FFFFFFFF"/>
      <name val="Aptos Narrow"/>
      <family val="2"/>
    </font>
    <font>
      <i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666666"/>
      <name val="Aptos Narrow"/>
      <family val="2"/>
    </font>
    <font>
      <b/>
      <sz val="11"/>
      <color rgb="FF000000"/>
      <name val="Aptos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009900"/>
        <bgColor rgb="FF000000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rgb="FFD9E1F2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64" fontId="0" fillId="0" borderId="0" xfId="0" applyNumberFormat="1"/>
    <xf numFmtId="43" fontId="0" fillId="0" borderId="0" xfId="1" applyFont="1"/>
    <xf numFmtId="164" fontId="0" fillId="0" borderId="0" xfId="2" applyNumberFormat="1" applyFont="1"/>
    <xf numFmtId="166" fontId="0" fillId="0" borderId="0" xfId="1" applyNumberFormat="1" applyFont="1"/>
    <xf numFmtId="164" fontId="7" fillId="0" borderId="0" xfId="0" applyNumberFormat="1" applyFont="1"/>
    <xf numFmtId="165" fontId="7" fillId="0" borderId="0" xfId="1" applyNumberFormat="1" applyFont="1"/>
    <xf numFmtId="0" fontId="6" fillId="0" borderId="0" xfId="0" applyFont="1"/>
    <xf numFmtId="0" fontId="0" fillId="0" borderId="1" xfId="0" applyBorder="1"/>
    <xf numFmtId="166" fontId="8" fillId="0" borderId="0" xfId="1" applyNumberFormat="1" applyFont="1"/>
    <xf numFmtId="0" fontId="9" fillId="2" borderId="0" xfId="0" applyFont="1" applyFill="1" applyAlignment="1">
      <alignment horizontal="center"/>
    </xf>
    <xf numFmtId="0" fontId="12" fillId="0" borderId="0" xfId="0" applyFont="1"/>
    <xf numFmtId="0" fontId="0" fillId="0" borderId="0" xfId="0" quotePrefix="1"/>
    <xf numFmtId="164" fontId="0" fillId="0" borderId="0" xfId="2" quotePrefix="1" applyNumberFormat="1" applyFont="1" applyAlignment="1">
      <alignment horizontal="right"/>
    </xf>
    <xf numFmtId="0" fontId="9" fillId="2" borderId="0" xfId="0" quotePrefix="1" applyFont="1" applyFill="1" applyAlignment="1">
      <alignment horizontal="center"/>
    </xf>
    <xf numFmtId="0" fontId="9" fillId="3" borderId="0" xfId="0" applyFont="1" applyFill="1" applyAlignment="1">
      <alignment horizontal="center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/>
    </xf>
    <xf numFmtId="0" fontId="14" fillId="0" borderId="0" xfId="0" applyFont="1"/>
    <xf numFmtId="166" fontId="0" fillId="0" borderId="0" xfId="0" applyNumberFormat="1"/>
    <xf numFmtId="0" fontId="15" fillId="0" borderId="0" xfId="0" applyFont="1"/>
    <xf numFmtId="166" fontId="8" fillId="0" borderId="0" xfId="0" applyNumberFormat="1" applyFont="1"/>
    <xf numFmtId="167" fontId="0" fillId="0" borderId="0" xfId="0" applyNumberFormat="1"/>
    <xf numFmtId="166" fontId="7" fillId="0" borderId="0" xfId="1" applyNumberFormat="1" applyFont="1"/>
    <xf numFmtId="0" fontId="0" fillId="4" borderId="0" xfId="0" applyFill="1"/>
    <xf numFmtId="0" fontId="10" fillId="2" borderId="0" xfId="0" quotePrefix="1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9900"/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12</xdr:row>
      <xdr:rowOff>9525</xdr:rowOff>
    </xdr:from>
    <xdr:to>
      <xdr:col>6</xdr:col>
      <xdr:colOff>2762250</xdr:colOff>
      <xdr:row>19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3700BC-ACBB-D963-906F-3F742CB09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2495550"/>
          <a:ext cx="2743200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2495550</xdr:colOff>
      <xdr:row>12</xdr:row>
      <xdr:rowOff>19049</xdr:rowOff>
    </xdr:from>
    <xdr:to>
      <xdr:col>7</xdr:col>
      <xdr:colOff>9525</xdr:colOff>
      <xdr:row>19</xdr:row>
      <xdr:rowOff>57149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D8231D-5C90-5BFF-0DF9-A7D399E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1025" y="2505074"/>
          <a:ext cx="27432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35" customWidth="1"/>
    <col min="2" max="2" width="22" customWidth="1"/>
    <col min="3" max="3" width="28" customWidth="1"/>
    <col min="4" max="4" width="32" customWidth="1"/>
    <col min="5" max="5" width="24" customWidth="1"/>
    <col min="6" max="6" width="1.7109375" customWidth="1"/>
    <col min="7" max="7" width="78.42578125" bestFit="1" customWidth="1"/>
  </cols>
  <sheetData>
    <row r="1" spans="1:7" ht="24" x14ac:dyDescent="0.4">
      <c r="A1" s="26" t="s">
        <v>25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19</v>
      </c>
      <c r="B2" s="27"/>
      <c r="C2" s="27"/>
      <c r="D2" s="27"/>
      <c r="E2" s="27"/>
      <c r="F2" s="27"/>
      <c r="G2" s="27"/>
    </row>
    <row r="4" spans="1:7" x14ac:dyDescent="0.25">
      <c r="A4" s="16" t="s">
        <v>0</v>
      </c>
      <c r="B4" s="16" t="s">
        <v>1</v>
      </c>
      <c r="C4" s="16" t="s">
        <v>20</v>
      </c>
      <c r="D4" s="16" t="s">
        <v>2</v>
      </c>
      <c r="E4" s="16" t="s">
        <v>3</v>
      </c>
      <c r="F4" s="16"/>
      <c r="G4" s="16" t="s">
        <v>34</v>
      </c>
    </row>
    <row r="5" spans="1:7" ht="15.75" thickBot="1" x14ac:dyDescent="0.3">
      <c r="A5" t="s">
        <v>4</v>
      </c>
      <c r="B5" s="14" t="s">
        <v>32</v>
      </c>
      <c r="C5" s="6">
        <v>0</v>
      </c>
      <c r="D5" s="5">
        <f>B16*C5</f>
        <v>0</v>
      </c>
      <c r="E5" s="5">
        <f t="shared" ref="E5:E8" si="0">D5</f>
        <v>0</v>
      </c>
      <c r="G5" s="18" t="s">
        <v>35</v>
      </c>
    </row>
    <row r="6" spans="1:7" ht="15.75" thickBot="1" x14ac:dyDescent="0.3">
      <c r="A6" t="s">
        <v>5</v>
      </c>
      <c r="B6" s="14" t="s">
        <v>32</v>
      </c>
      <c r="C6" s="6">
        <v>5.0880626223091981E-2</v>
      </c>
      <c r="D6" s="5">
        <f>B16*B17*C6</f>
        <v>89041.095890410972</v>
      </c>
      <c r="E6" s="5">
        <f t="shared" si="0"/>
        <v>89041.095890410972</v>
      </c>
      <c r="G6" s="18" t="s">
        <v>36</v>
      </c>
    </row>
    <row r="7" spans="1:7" ht="15.75" thickBot="1" x14ac:dyDescent="0.3">
      <c r="A7" s="13" t="s">
        <v>31</v>
      </c>
      <c r="B7" s="4">
        <f>IFERROR($B$18/$B$16,0)</f>
        <v>0.65</v>
      </c>
      <c r="C7" s="6">
        <v>0</v>
      </c>
      <c r="D7" s="5">
        <f>B18*C7</f>
        <v>0</v>
      </c>
      <c r="E7" s="5">
        <f t="shared" si="0"/>
        <v>0</v>
      </c>
      <c r="G7" s="17" t="s">
        <v>37</v>
      </c>
    </row>
    <row r="8" spans="1:7" ht="15.75" thickBot="1" x14ac:dyDescent="0.3">
      <c r="A8" s="13" t="s">
        <v>30</v>
      </c>
      <c r="B8" s="4">
        <f>IFERROR($B$19/$B$16,0)</f>
        <v>0.3</v>
      </c>
      <c r="C8" s="6">
        <v>0</v>
      </c>
      <c r="D8" s="5">
        <f>B19*C8</f>
        <v>0</v>
      </c>
      <c r="E8" s="5">
        <f t="shared" si="0"/>
        <v>0</v>
      </c>
      <c r="G8" s="17" t="s">
        <v>38</v>
      </c>
    </row>
    <row r="9" spans="1:7" ht="15.75" thickBot="1" x14ac:dyDescent="0.3">
      <c r="A9" s="13" t="s">
        <v>44</v>
      </c>
      <c r="B9" s="3">
        <f>IFERROR($B$20/($B$16/365),0)</f>
        <v>54.75</v>
      </c>
      <c r="C9" s="7">
        <v>0</v>
      </c>
      <c r="D9" s="5">
        <f>(B16/365)*C9</f>
        <v>0</v>
      </c>
      <c r="E9" s="14" t="s">
        <v>32</v>
      </c>
      <c r="G9" s="17" t="s">
        <v>39</v>
      </c>
    </row>
    <row r="10" spans="1:7" ht="15.75" thickBot="1" x14ac:dyDescent="0.3">
      <c r="A10" s="13" t="s">
        <v>29</v>
      </c>
      <c r="B10" s="3">
        <f>IFERROR($B$21/($B$18/365),0)</f>
        <v>67.384615384615387</v>
      </c>
      <c r="C10" s="7">
        <v>10</v>
      </c>
      <c r="D10" s="5">
        <f>(B18/365)*C10</f>
        <v>89041.095890410958</v>
      </c>
      <c r="E10" s="14" t="s">
        <v>32</v>
      </c>
      <c r="G10" s="18" t="s">
        <v>40</v>
      </c>
    </row>
    <row r="11" spans="1:7" ht="15.75" thickBot="1" x14ac:dyDescent="0.3">
      <c r="A11" s="13" t="s">
        <v>45</v>
      </c>
      <c r="B11" s="3">
        <f>IFERROR($B$22/($B$18/365),0)</f>
        <v>50.53846153846154</v>
      </c>
      <c r="C11" s="7">
        <v>-20</v>
      </c>
      <c r="D11" s="5">
        <f>(B18/365)*C11</f>
        <v>-178082.19178082192</v>
      </c>
      <c r="E11" s="14" t="s">
        <v>32</v>
      </c>
      <c r="G11" s="17" t="s">
        <v>41</v>
      </c>
    </row>
    <row r="12" spans="1:7" ht="15.75" thickBot="1" x14ac:dyDescent="0.3">
      <c r="A12" s="9"/>
      <c r="B12" s="9"/>
      <c r="C12" s="9"/>
      <c r="D12" s="9"/>
      <c r="E12" s="9"/>
    </row>
    <row r="13" spans="1:7" x14ac:dyDescent="0.25">
      <c r="A13" s="8" t="s">
        <v>21</v>
      </c>
      <c r="D13" s="10">
        <f>SUM(D5:D11)</f>
        <v>0</v>
      </c>
      <c r="E13" s="10">
        <f>SUM(E5:E8)</f>
        <v>89041.095890410972</v>
      </c>
      <c r="G13" s="25"/>
    </row>
    <row r="14" spans="1:7" x14ac:dyDescent="0.25">
      <c r="G14" s="25"/>
    </row>
    <row r="15" spans="1:7" x14ac:dyDescent="0.25">
      <c r="A15" s="11" t="s">
        <v>22</v>
      </c>
      <c r="B15" s="11" t="s">
        <v>23</v>
      </c>
      <c r="G15" s="25"/>
    </row>
    <row r="16" spans="1:7" x14ac:dyDescent="0.25">
      <c r="A16" s="1" t="s">
        <v>8</v>
      </c>
      <c r="B16" s="24">
        <v>5000000</v>
      </c>
      <c r="C16" s="20"/>
      <c r="D16" s="15" t="s">
        <v>33</v>
      </c>
      <c r="G16" s="25"/>
    </row>
    <row r="17" spans="1:7" x14ac:dyDescent="0.25">
      <c r="A17" s="1" t="s">
        <v>9</v>
      </c>
      <c r="B17" s="2">
        <f>IFERROR((B16-B18)/B16,0)</f>
        <v>0.35</v>
      </c>
      <c r="C17" s="5"/>
      <c r="D17" s="19" t="s">
        <v>15</v>
      </c>
      <c r="E17" s="20">
        <f>B23</f>
        <v>400000</v>
      </c>
      <c r="G17" s="25"/>
    </row>
    <row r="18" spans="1:7" x14ac:dyDescent="0.25">
      <c r="A18" s="1" t="s">
        <v>10</v>
      </c>
      <c r="B18" s="24">
        <v>3250000</v>
      </c>
      <c r="C18" s="23"/>
      <c r="D18" s="19" t="s">
        <v>42</v>
      </c>
      <c r="E18" s="20">
        <f>D13</f>
        <v>0</v>
      </c>
      <c r="G18" s="25"/>
    </row>
    <row r="19" spans="1:7" x14ac:dyDescent="0.25">
      <c r="A19" s="1" t="s">
        <v>11</v>
      </c>
      <c r="B19" s="24">
        <v>1500000</v>
      </c>
      <c r="C19" s="23"/>
      <c r="D19" s="21" t="s">
        <v>17</v>
      </c>
      <c r="E19" s="22">
        <f>E17+E18</f>
        <v>400000</v>
      </c>
      <c r="G19" s="25"/>
    </row>
    <row r="20" spans="1:7" x14ac:dyDescent="0.25">
      <c r="A20" s="1" t="s">
        <v>12</v>
      </c>
      <c r="B20" s="24">
        <v>750000</v>
      </c>
      <c r="C20" s="23"/>
    </row>
    <row r="21" spans="1:7" x14ac:dyDescent="0.25">
      <c r="A21" s="1" t="s">
        <v>13</v>
      </c>
      <c r="B21" s="24">
        <v>600000</v>
      </c>
      <c r="G21" s="13" t="s">
        <v>46</v>
      </c>
    </row>
    <row r="22" spans="1:7" x14ac:dyDescent="0.25">
      <c r="A22" s="1" t="s">
        <v>14</v>
      </c>
      <c r="B22" s="24">
        <v>450000</v>
      </c>
      <c r="D22" s="19" t="s">
        <v>16</v>
      </c>
      <c r="E22" s="20">
        <f>B24</f>
        <v>250000</v>
      </c>
      <c r="G22" s="13" t="s">
        <v>47</v>
      </c>
    </row>
    <row r="23" spans="1:7" x14ac:dyDescent="0.25">
      <c r="A23" s="1" t="s">
        <v>15</v>
      </c>
      <c r="B23" s="24">
        <v>400000</v>
      </c>
      <c r="C23" s="23"/>
      <c r="D23" s="19" t="s">
        <v>43</v>
      </c>
      <c r="E23" s="20">
        <f>E13</f>
        <v>89041.095890410972</v>
      </c>
    </row>
    <row r="24" spans="1:7" x14ac:dyDescent="0.25">
      <c r="A24" s="1" t="s">
        <v>16</v>
      </c>
      <c r="B24" s="5">
        <f>IFERROR(B16-B18-B19,0)</f>
        <v>250000</v>
      </c>
      <c r="C24" s="23"/>
      <c r="D24" s="21" t="s">
        <v>18</v>
      </c>
      <c r="E24" s="22">
        <f>E22+E23</f>
        <v>339041.09589041094</v>
      </c>
    </row>
    <row r="26" spans="1:7" x14ac:dyDescent="0.25">
      <c r="A26" s="11" t="s">
        <v>24</v>
      </c>
    </row>
    <row r="27" spans="1:7" x14ac:dyDescent="0.25">
      <c r="A27" t="s">
        <v>26</v>
      </c>
    </row>
    <row r="28" spans="1:7" x14ac:dyDescent="0.25">
      <c r="A28" t="s">
        <v>27</v>
      </c>
    </row>
    <row r="29" spans="1:7" x14ac:dyDescent="0.25">
      <c r="A29" t="s">
        <v>6</v>
      </c>
    </row>
    <row r="30" spans="1:7" x14ac:dyDescent="0.25">
      <c r="A30" t="s">
        <v>7</v>
      </c>
    </row>
    <row r="31" spans="1:7" x14ac:dyDescent="0.25">
      <c r="A31" s="12" t="s">
        <v>28</v>
      </c>
    </row>
  </sheetData>
  <mergeCells count="2">
    <mergeCell ref="A1:G1"/>
    <mergeCell ref="A2:G2"/>
  </mergeCells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Power of One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Jason Sellnow</cp:lastModifiedBy>
  <dcterms:created xsi:type="dcterms:W3CDTF">2026-05-25T13:05:21Z</dcterms:created>
  <dcterms:modified xsi:type="dcterms:W3CDTF">2026-05-26T00:14:58Z</dcterms:modified>
</cp:coreProperties>
</file>