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jelandr1\Desktop\Budgets\"/>
    </mc:Choice>
  </mc:AlternateContent>
  <xr:revisionPtr revIDLastSave="0" documentId="13_ncr:1_{622C3703-6713-409C-BD7B-9B460D94CF6A}" xr6:coauthVersionLast="36" xr6:coauthVersionMax="36" xr10:uidLastSave="{00000000-0000-0000-0000-000000000000}"/>
  <bookViews>
    <workbookView xWindow="0" yWindow="0" windowWidth="19200" windowHeight="11460" tabRatio="954" xr2:uid="{00000000-000D-0000-FFFF-FFFF00000000}"/>
  </bookViews>
  <sheets>
    <sheet name="Disclaimer" sheetId="6" r:id="rId1"/>
    <sheet name="Yr 1" sheetId="15" r:id="rId2"/>
    <sheet name="Reg Salary-% effort" sheetId="26" r:id="rId3"/>
    <sheet name="Reg Salary-person mths" sheetId="27" r:id="rId4"/>
    <sheet name="Subcontracts" sheetId="11" r:id="rId5"/>
    <sheet name="Tuition" sheetId="17" r:id="rId6"/>
    <sheet name="Salary Rates" sheetId="9" r:id="rId7"/>
    <sheet name="Yr 1 Justification" sheetId="21" r:id="rId8"/>
    <sheet name="TemplateInformation" sheetId="4" state="veryHidden" r:id="rId9"/>
  </sheets>
  <externalReferences>
    <externalReference r:id="rId10"/>
  </externalReferences>
  <definedNames>
    <definedName name="_xlnm.Auto_Open21">#REF!</definedName>
    <definedName name="_xlnm.Print_Area" localSheetId="1">'Yr 1'!$A$1:$J$43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21" l="1"/>
  <c r="E55" i="21"/>
  <c r="B55" i="21" l="1"/>
  <c r="C50" i="21" s="1"/>
  <c r="C37" i="21"/>
  <c r="C25" i="21"/>
  <c r="C19" i="21"/>
  <c r="B12" i="21"/>
  <c r="B9" i="21"/>
  <c r="C7" i="21" l="1"/>
  <c r="C45" i="21"/>
  <c r="M18" i="17"/>
  <c r="K6" i="17" s="1"/>
  <c r="J18" i="17"/>
  <c r="H6" i="17" s="1"/>
  <c r="I18" i="17"/>
  <c r="G6" i="17" s="1"/>
  <c r="H18" i="17"/>
  <c r="G18" i="17"/>
  <c r="F18" i="17"/>
  <c r="D6" i="17" s="1"/>
  <c r="E18" i="17"/>
  <c r="C6" i="17" s="1"/>
  <c r="D18" i="17"/>
  <c r="V16" i="17"/>
  <c r="Y16" i="17" s="1"/>
  <c r="S16" i="17"/>
  <c r="S18" i="17" s="1"/>
  <c r="Q6" i="17" s="1"/>
  <c r="R16" i="17"/>
  <c r="U16" i="17" s="1"/>
  <c r="P16" i="17"/>
  <c r="P18" i="17" s="1"/>
  <c r="N6" i="17" s="1"/>
  <c r="O16" i="17"/>
  <c r="O18" i="17" s="1"/>
  <c r="M6" i="17" s="1"/>
  <c r="N16" i="17"/>
  <c r="Q16" i="17" s="1"/>
  <c r="M16" i="17"/>
  <c r="L16" i="17"/>
  <c r="L18" i="17" s="1"/>
  <c r="J6" i="17" s="1"/>
  <c r="K16" i="17"/>
  <c r="K18" i="17" s="1"/>
  <c r="I6" i="17" s="1"/>
  <c r="F6" i="17"/>
  <c r="E6" i="17"/>
  <c r="B6" i="17"/>
  <c r="J9" i="17" l="1"/>
  <c r="X16" i="17"/>
  <c r="U18" i="17"/>
  <c r="S6" i="17" s="1"/>
  <c r="G9" i="17"/>
  <c r="G7" i="17"/>
  <c r="F8" i="17"/>
  <c r="T16" i="17"/>
  <c r="Q18" i="17"/>
  <c r="O6" i="17" s="1"/>
  <c r="O8" i="17" s="1"/>
  <c r="D9" i="17"/>
  <c r="D7" i="17"/>
  <c r="I8" i="17"/>
  <c r="M9" i="17"/>
  <c r="AB16" i="17"/>
  <c r="AB18" i="17" s="1"/>
  <c r="Y18" i="17"/>
  <c r="W6" i="17" s="1"/>
  <c r="N18" i="17"/>
  <c r="L6" i="17" s="1"/>
  <c r="L8" i="17" s="1"/>
  <c r="R18" i="17"/>
  <c r="P6" i="17" s="1"/>
  <c r="V18" i="17"/>
  <c r="T6" i="17" s="1"/>
  <c r="C21" i="15"/>
  <c r="I21" i="15"/>
  <c r="E21" i="15"/>
  <c r="T18" i="17" l="1"/>
  <c r="R6" i="17" s="1"/>
  <c r="R8" i="17" s="1"/>
  <c r="W16" i="17"/>
  <c r="X18" i="17"/>
  <c r="V6" i="17" s="1"/>
  <c r="AA16" i="17"/>
  <c r="AA18" i="17" s="1"/>
  <c r="Y6" i="17" s="1"/>
  <c r="P9" i="17"/>
  <c r="P7" i="17"/>
  <c r="M7" i="17"/>
  <c r="S9" i="17"/>
  <c r="J7" i="17"/>
  <c r="L7" i="11"/>
  <c r="L8" i="11"/>
  <c r="L9" i="11"/>
  <c r="L10" i="11"/>
  <c r="L11" i="11"/>
  <c r="L12" i="11"/>
  <c r="L13" i="11"/>
  <c r="L14" i="11"/>
  <c r="L15" i="11"/>
  <c r="L6" i="11"/>
  <c r="E22" i="26"/>
  <c r="E23" i="26"/>
  <c r="E59" i="26"/>
  <c r="E60" i="26"/>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72" i="27"/>
  <c r="F71" i="27"/>
  <c r="F70" i="27"/>
  <c r="F69" i="27"/>
  <c r="F68" i="27"/>
  <c r="F67" i="27"/>
  <c r="F66" i="27"/>
  <c r="F65" i="27"/>
  <c r="F64" i="27"/>
  <c r="F63" i="27"/>
  <c r="F62" i="27"/>
  <c r="F61" i="27"/>
  <c r="F60" i="27"/>
  <c r="F59" i="27"/>
  <c r="F58" i="27"/>
  <c r="F57" i="27"/>
  <c r="F56" i="27"/>
  <c r="F55" i="27"/>
  <c r="F54" i="27"/>
  <c r="F53" i="27"/>
  <c r="F52" i="27"/>
  <c r="F51" i="27"/>
  <c r="F50" i="27"/>
  <c r="F49" i="27"/>
  <c r="F48" i="27"/>
  <c r="F85" i="27"/>
  <c r="F47" i="27"/>
  <c r="F11" i="27"/>
  <c r="E74" i="26"/>
  <c r="E73" i="26"/>
  <c r="E72" i="26"/>
  <c r="E71" i="26"/>
  <c r="E70" i="26"/>
  <c r="E69" i="26"/>
  <c r="E68" i="26"/>
  <c r="E67" i="26"/>
  <c r="E66" i="26"/>
  <c r="E65" i="26"/>
  <c r="E64" i="26"/>
  <c r="E63" i="26"/>
  <c r="E62" i="26"/>
  <c r="E61" i="26"/>
  <c r="E58" i="26"/>
  <c r="E57" i="26"/>
  <c r="E56" i="26"/>
  <c r="E55" i="26"/>
  <c r="E54" i="26"/>
  <c r="E53" i="26"/>
  <c r="E52" i="26"/>
  <c r="E51" i="26"/>
  <c r="E50" i="26"/>
  <c r="E49" i="26"/>
  <c r="E36" i="26"/>
  <c r="E35" i="26"/>
  <c r="E34" i="26"/>
  <c r="E33" i="26"/>
  <c r="E32" i="26"/>
  <c r="E31" i="26"/>
  <c r="E30" i="26"/>
  <c r="E29" i="26"/>
  <c r="E28" i="26"/>
  <c r="E27" i="26"/>
  <c r="E26" i="26"/>
  <c r="E25" i="26"/>
  <c r="E24" i="26"/>
  <c r="E21" i="26"/>
  <c r="E20" i="26"/>
  <c r="E19" i="26"/>
  <c r="E18" i="26"/>
  <c r="E17" i="26"/>
  <c r="E16" i="26"/>
  <c r="E15" i="26"/>
  <c r="E14" i="26"/>
  <c r="E38" i="26" s="1"/>
  <c r="E13" i="26"/>
  <c r="E11" i="26"/>
  <c r="E12" i="26"/>
  <c r="G18" i="9"/>
  <c r="F18" i="9"/>
  <c r="E18" i="9"/>
  <c r="D18" i="9"/>
  <c r="G17" i="9"/>
  <c r="F17" i="9"/>
  <c r="E17" i="9"/>
  <c r="D17" i="9"/>
  <c r="G16" i="9"/>
  <c r="F16" i="9"/>
  <c r="E16" i="9"/>
  <c r="D16" i="9"/>
  <c r="G7" i="9"/>
  <c r="F7" i="9"/>
  <c r="E7" i="9"/>
  <c r="D7" i="9"/>
  <c r="G6" i="9"/>
  <c r="F6" i="9"/>
  <c r="E6" i="9"/>
  <c r="D6" i="9"/>
  <c r="G5" i="9"/>
  <c r="F5" i="9"/>
  <c r="E5" i="9"/>
  <c r="D5" i="9"/>
  <c r="G24" i="15"/>
  <c r="G37" i="15" s="1"/>
  <c r="G43" i="15" s="1"/>
  <c r="D11" i="11"/>
  <c r="D10" i="11"/>
  <c r="D9" i="11"/>
  <c r="D8" i="11"/>
  <c r="E8" i="11" s="1"/>
  <c r="D7" i="11"/>
  <c r="D6" i="11"/>
  <c r="G6" i="11" s="1"/>
  <c r="H6" i="11" s="1"/>
  <c r="G12" i="11"/>
  <c r="D12" i="11"/>
  <c r="D13" i="11"/>
  <c r="E13" i="11" s="1"/>
  <c r="D14" i="11"/>
  <c r="D15" i="11"/>
  <c r="E15" i="11" s="1"/>
  <c r="I3" i="15"/>
  <c r="I2" i="15"/>
  <c r="O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G8" i="11"/>
  <c r="G7" i="11"/>
  <c r="J7" i="11"/>
  <c r="E10" i="11"/>
  <c r="J8" i="11"/>
  <c r="G13" i="11"/>
  <c r="H13" i="11" s="1"/>
  <c r="J13" i="11"/>
  <c r="G15" i="11"/>
  <c r="J15" i="11"/>
  <c r="G9" i="11"/>
  <c r="G11" i="11"/>
  <c r="G14" i="11"/>
  <c r="J14" i="11"/>
  <c r="J12" i="11"/>
  <c r="G10" i="11"/>
  <c r="H10" i="11" s="1"/>
  <c r="J10" i="11"/>
  <c r="J9" i="11"/>
  <c r="J11" i="11"/>
  <c r="K10" i="11"/>
  <c r="W18" i="17" l="1"/>
  <c r="U6" i="17" s="1"/>
  <c r="Z16" i="17"/>
  <c r="Z18" i="17" s="1"/>
  <c r="X6" i="17" s="1"/>
  <c r="V7" i="17" s="1"/>
  <c r="V9" i="17"/>
  <c r="N12" i="11"/>
  <c r="K15" i="11"/>
  <c r="K13" i="11"/>
  <c r="O13" i="11" s="1"/>
  <c r="H15" i="11"/>
  <c r="O15" i="11" s="1"/>
  <c r="H11" i="11"/>
  <c r="N14" i="11"/>
  <c r="O10" i="11"/>
  <c r="F74" i="27"/>
  <c r="F38" i="27"/>
  <c r="C12" i="15" s="1"/>
  <c r="N9" i="11"/>
  <c r="N13" i="11"/>
  <c r="F112" i="27"/>
  <c r="C14" i="15" s="1"/>
  <c r="N10" i="11"/>
  <c r="N15" i="11"/>
  <c r="E76" i="26"/>
  <c r="I20" i="15"/>
  <c r="I24" i="15" s="1"/>
  <c r="I37" i="15" s="1"/>
  <c r="I38" i="15" s="1"/>
  <c r="I40" i="15" s="1"/>
  <c r="I43" i="15" s="1"/>
  <c r="E20" i="15"/>
  <c r="E24" i="15" s="1"/>
  <c r="E37" i="15" s="1"/>
  <c r="E43" i="15" s="1"/>
  <c r="N8" i="11"/>
  <c r="K7" i="11"/>
  <c r="H7" i="11"/>
  <c r="N7" i="11"/>
  <c r="E6" i="11"/>
  <c r="F20" i="11"/>
  <c r="J6" i="11"/>
  <c r="I20" i="11" s="1"/>
  <c r="C20" i="11"/>
  <c r="N11" i="11"/>
  <c r="E7" i="11"/>
  <c r="H12" i="11"/>
  <c r="K11" i="11"/>
  <c r="H14" i="11"/>
  <c r="H8" i="11"/>
  <c r="K8" i="11"/>
  <c r="K9" i="11"/>
  <c r="E14" i="11"/>
  <c r="E11" i="11"/>
  <c r="K12" i="11"/>
  <c r="K14" i="11"/>
  <c r="H9" i="11"/>
  <c r="E9" i="11"/>
  <c r="E12" i="11"/>
  <c r="U8" i="17" l="1"/>
  <c r="S7" i="17"/>
  <c r="C20" i="15"/>
  <c r="C24" i="15" s="1"/>
  <c r="O12" i="11"/>
  <c r="O8" i="11"/>
  <c r="F21" i="11"/>
  <c r="K6" i="11"/>
  <c r="O6" i="11" s="1"/>
  <c r="N6" i="11"/>
  <c r="N16" i="11" s="1"/>
  <c r="C30" i="15"/>
  <c r="L20" i="11"/>
  <c r="O9" i="11"/>
  <c r="O11" i="11"/>
  <c r="O14" i="11"/>
  <c r="O7" i="11"/>
  <c r="C21" i="11"/>
  <c r="O16" i="11" l="1"/>
  <c r="I21" i="11"/>
  <c r="L21" i="11" s="1"/>
  <c r="C31" i="15"/>
  <c r="C37" i="15" s="1"/>
  <c r="C38" i="15" l="1"/>
  <c r="C39" i="15" s="1"/>
  <c r="C4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A0FF9594-1FCD-464F-A1FA-EADEEED5CCFD}">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96BF6153-2C4C-4FB4-9EDF-88DA1FAB67CB}">
      <text>
        <r>
          <rPr>
            <sz val="9"/>
            <color indexed="81"/>
            <rFont val="Tahoma"/>
            <family val="2"/>
          </rPr>
          <t>Benefit determination made by HR based on a specific indivdual.</t>
        </r>
      </text>
    </comment>
    <comment ref="B17" authorId="1" shapeId="0" xr:uid="{1811172A-F201-478A-B580-654385995703}">
      <text>
        <r>
          <rPr>
            <sz val="9"/>
            <color indexed="81"/>
            <rFont val="Tahoma"/>
            <family val="2"/>
          </rPr>
          <t>Benefit determination made by HR based on a specific indivdual.</t>
        </r>
      </text>
    </comment>
    <comment ref="B31" authorId="2" shapeId="0" xr:uid="{6E7F74BB-27FF-4EC2-ABB1-E0FAB11B488B}">
      <text>
        <r>
          <rPr>
            <sz val="8"/>
            <color indexed="81"/>
            <rFont val="Tahoma"/>
            <family val="2"/>
          </rPr>
          <t xml:space="preserve">See Subcontracts worksheet for assistance calculating what specifically needs to be entered.
</t>
        </r>
      </text>
    </comment>
    <comment ref="B34" authorId="2" shapeId="0" xr:uid="{F4652793-F2AA-4A13-8431-E046F42FB413}">
      <text>
        <r>
          <rPr>
            <sz val="8"/>
            <color indexed="81"/>
            <rFont val="Tahoma"/>
            <family val="2"/>
          </rPr>
          <t>See "Tuition" worksheet for appropriate rates</t>
        </r>
      </text>
    </comment>
    <comment ref="B39" authorId="2" shapeId="0" xr:uid="{3C3A6C38-95E8-4A85-8A69-D30847A36F49}">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6EB338C0-B283-4FF5-B832-A89CF82AE07C}">
      <text>
        <r>
          <rPr>
            <sz val="8"/>
            <color indexed="81"/>
            <rFont val="Tahoma"/>
            <family val="2"/>
          </rPr>
          <t>See Tuition worksheet for appropriate values.</t>
        </r>
      </text>
    </comment>
  </commentList>
</comments>
</file>

<file path=xl/sharedStrings.xml><?xml version="1.0" encoding="utf-8"?>
<sst xmlns="http://schemas.openxmlformats.org/spreadsheetml/2006/main" count="350" uniqueCount="265">
  <si>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</si>
  <si>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</si>
  <si>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</si>
  <si>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</si>
  <si>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</si>
  <si>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</si>
  <si>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</si>
  <si>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</si>
  <si>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</si>
  <si>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</si>
  <si>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</si>
  <si>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</si>
  <si>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</si>
  <si>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</si>
  <si>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</si>
  <si>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</si>
  <si>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</si>
  <si>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</si>
  <si>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</si>
  <si>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</si>
  <si>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</si>
  <si>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</si>
  <si>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</si>
  <si>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</si>
  <si>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</si>
  <si>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</si>
  <si>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</si>
  <si>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</si>
  <si>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</si>
  <si>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</si>
  <si>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</si>
  <si>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</si>
  <si>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</si>
  <si>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</si>
  <si>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</si>
  <si>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</si>
  <si>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</si>
  <si>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</si>
  <si>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</si>
  <si>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</si>
  <si>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</si>
  <si>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</si>
  <si>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</si>
  <si>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</si>
  <si>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</si>
  <si>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</si>
  <si>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</si>
  <si>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</si>
  <si>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</si>
  <si>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</si>
  <si>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</si>
  <si>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</si>
  <si>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</si>
  <si>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</si>
  <si>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</si>
  <si>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</si>
  <si>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</si>
  <si>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</si>
  <si>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</si>
  <si>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</si>
  <si>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</si>
  <si>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</si>
  <si>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</si>
  <si>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</si>
  <si>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</si>
  <si>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</si>
  <si>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</si>
  <si>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</si>
  <si>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</si>
  <si>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</si>
  <si>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</si>
  <si>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</si>
  <si>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</si>
  <si>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</si>
  <si>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</si>
  <si>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</si>
  <si>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</si>
  <si>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</si>
  <si>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</si>
  <si>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</si>
  <si>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</si>
  <si>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</si>
  <si>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</si>
  <si>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</si>
  <si>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</si>
  <si>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</si>
  <si>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</si>
  <si>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</si>
  <si>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</si>
  <si>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</si>
  <si>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</si>
  <si>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</si>
  <si>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</si>
  <si>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</si>
  <si>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</si>
  <si>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</si>
  <si>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</si>
  <si>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</si>
  <si>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</si>
  <si>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Agency Requested</t>
  </si>
  <si>
    <t>Equipment $1001 - $4999 for UNO classification / Supplies for sponsor classification</t>
  </si>
  <si>
    <t>Sub over 25k</t>
  </si>
  <si>
    <t>Prof serv under 25k</t>
  </si>
  <si>
    <t>9 mos starting in fall</t>
  </si>
  <si>
    <t>12 mos starting in summer</t>
  </si>
  <si>
    <t>12 mos starting in fall</t>
  </si>
  <si>
    <t>Fall</t>
  </si>
  <si>
    <t>Sum</t>
  </si>
  <si>
    <t>Spring</t>
  </si>
  <si>
    <t>Award Budget Year 1</t>
  </si>
  <si>
    <t>These budget worksheets are designed to serve as a guide in the preparation of a UNO budget.</t>
  </si>
  <si>
    <t>in a proposal package or Request for Proposal (RFP).</t>
  </si>
  <si>
    <t>Tuition</t>
  </si>
  <si>
    <t>Budget Justification</t>
  </si>
  <si>
    <t>Indirect Cost</t>
  </si>
  <si>
    <t xml:space="preserve"> </t>
  </si>
  <si>
    <t>Other</t>
  </si>
  <si>
    <t>Operating Services</t>
  </si>
  <si>
    <t>Travel (Domestic)</t>
  </si>
  <si>
    <t>% effort</t>
  </si>
  <si>
    <t>Institutional base salary</t>
  </si>
  <si>
    <t>Funds requested</t>
  </si>
  <si>
    <t>Salaries &amp; Benefits</t>
  </si>
  <si>
    <t>Institutional Match/Cost Sharing</t>
  </si>
  <si>
    <t>Equipment</t>
  </si>
  <si>
    <t>Graduate assistant tuition</t>
  </si>
  <si>
    <r>
      <t>Consultant</t>
    </r>
    <r>
      <rPr>
        <sz val="10"/>
        <rFont val="Arial"/>
        <family val="2"/>
      </rPr>
      <t>:  Will be engaged to assist the PI in ……………………………………………………… ………………………………………..</t>
    </r>
  </si>
  <si>
    <t>To purchase materials needed to assess autonomic nervous system measures.</t>
  </si>
  <si>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</si>
  <si>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</si>
  <si>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</si>
  <si>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</si>
  <si>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</si>
  <si>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</si>
  <si>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</si>
  <si>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</si>
  <si>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</si>
  <si>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</si>
  <si>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</si>
  <si>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</si>
  <si>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</si>
  <si>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</si>
  <si>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</si>
  <si>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</si>
  <si>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</si>
  <si>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</si>
  <si>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Scholarships &amp; Awards</t>
  </si>
  <si>
    <t>Prepare separate budgets for each year of the budget; this template will compile a summary budget.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</si>
  <si>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</si>
  <si>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</si>
  <si>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</si>
  <si>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</si>
  <si>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</si>
  <si>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</si>
  <si>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</si>
  <si>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</si>
  <si>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rPr>
        <sz val="10"/>
        <rFont val="Arial"/>
        <family val="2"/>
      </rPr>
      <t>Professional Services</t>
    </r>
    <r>
      <rPr>
        <i/>
        <sz val="10"/>
        <rFont val="Arial"/>
        <family val="2"/>
      </rPr>
      <t xml:space="preserve"> (Ex. consultants, honariums, and participant stipends)</t>
    </r>
  </si>
  <si>
    <t>Grad Enhance</t>
  </si>
  <si>
    <t>Total</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</si>
  <si>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</si>
  <si>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</si>
  <si>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</si>
  <si>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</si>
  <si>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</si>
  <si>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</si>
  <si>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</si>
  <si>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</si>
  <si>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</si>
  <si>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Faculty, Research Associates, &amp; Unclassified Staff</t>
  </si>
  <si>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</si>
  <si>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</si>
  <si>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</si>
  <si>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</si>
  <si>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</si>
  <si>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</si>
  <si>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</si>
  <si>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</si>
  <si>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</si>
  <si>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</si>
  <si>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t>Budget Creation Workbook 1 Year</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</si>
  <si>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</si>
  <si>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</si>
  <si>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</si>
  <si>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Sum 19</t>
  </si>
  <si>
    <t>Fall 19</t>
  </si>
  <si>
    <t>Spr 20</t>
  </si>
  <si>
    <t>Sum 20</t>
  </si>
  <si>
    <t>Fall 20</t>
  </si>
  <si>
    <t>Sum 21</t>
  </si>
  <si>
    <t>Fall 21</t>
  </si>
  <si>
    <t>Spr 22</t>
  </si>
  <si>
    <t>For further information on Graduate Assistants working on research projects, see http://www.uno.edu/orsp/ProposalDevelopment/GraduateAssistantsonProposals.aspx.</t>
  </si>
  <si>
    <t>You may have the option of paying a stipend, without a separate tuition remisssion. See the Graduate School site for salary ranges with and without tuition: https://sharepoint.uno.edu/academicaffairs/gradschool/SitePages/GAs.aspx</t>
  </si>
  <si>
    <r>
      <t>Period of Appointment, no benefits</t>
    </r>
    <r>
      <rPr>
        <vertAlign val="superscript"/>
        <sz val="10"/>
        <rFont val="Arial"/>
        <family val="2"/>
      </rPr>
      <t xml:space="preserve"> 2</t>
    </r>
  </si>
  <si>
    <t>Subcontracts $25,000 and under</t>
  </si>
  <si>
    <t>(Do not enter Professional Services amounts on this tab; they are entered directly on the budget sheet.)</t>
  </si>
  <si>
    <t xml:space="preserve">     together and put it on line 30.  The remaining amounts from each subcontract will be summed and placed on line 31.</t>
  </si>
  <si>
    <t>Fall '15</t>
  </si>
  <si>
    <t>Spr '16</t>
  </si>
  <si>
    <t>Sum '16</t>
  </si>
  <si>
    <r>
      <t xml:space="preserve">Graduate Assistants </t>
    </r>
    <r>
      <rPr>
        <vertAlign val="superscript"/>
        <sz val="10"/>
        <rFont val="Arial"/>
        <family val="2"/>
      </rPr>
      <t>3</t>
    </r>
  </si>
  <si>
    <r>
      <t xml:space="preserve">Student  (undergrad and grad) Employees </t>
    </r>
    <r>
      <rPr>
        <vertAlign val="superscript"/>
        <sz val="10"/>
        <rFont val="Arial"/>
        <family val="2"/>
      </rPr>
      <t>4</t>
    </r>
  </si>
  <si>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</si>
  <si>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</si>
  <si>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 xml:space="preserve">Subcontracts over $25,001 </t>
    </r>
    <r>
      <rPr>
        <vertAlign val="superscript"/>
        <sz val="10"/>
        <rFont val="Arial"/>
        <family val="2"/>
      </rPr>
      <t>6</t>
    </r>
  </si>
  <si>
    <r>
      <t xml:space="preserve">Modified Direct Cost </t>
    </r>
    <r>
      <rPr>
        <vertAlign val="superscript"/>
        <sz val="10"/>
        <rFont val="Arial"/>
        <family val="2"/>
      </rPr>
      <t>8</t>
    </r>
  </si>
  <si>
    <r>
      <t>UNO Cost-Share CASH</t>
    </r>
    <r>
      <rPr>
        <b/>
        <vertAlign val="superscript"/>
        <sz val="10"/>
        <rFont val="Arial"/>
        <family val="2"/>
      </rPr>
      <t xml:space="preserve"> 10</t>
    </r>
  </si>
  <si>
    <r>
      <t xml:space="preserve">Participant Costs </t>
    </r>
    <r>
      <rPr>
        <b/>
        <vertAlign val="superscript"/>
        <sz val="10"/>
        <rFont val="Arial"/>
        <family val="2"/>
      </rPr>
      <t>11</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</si>
  <si>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</si>
  <si>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</si>
  <si>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</si>
  <si>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9 - Off campus rate is 26%, On campus rate is 46%.</t>
  </si>
  <si>
    <t>10 - Each line of cost share must be documented and approved on the routing form.</t>
  </si>
  <si>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</si>
  <si>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from the sponsor is necessary if changes are made to an awarded participant budget.</t>
  </si>
  <si>
    <t>Sum 22</t>
  </si>
  <si>
    <t>Fall 22</t>
  </si>
  <si>
    <t>Spr 23</t>
  </si>
  <si>
    <t>8 - Calculate modified direct cost by subtracting tuition, scholarships, stipends, subcontract amounts over $25,000, UNO classified equipment over $1,000 and any</t>
  </si>
  <si>
    <t xml:space="preserve">      Office of Research if you have questions.</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</si>
  <si>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</si>
  <si>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</si>
  <si>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Spr 19</t>
  </si>
  <si>
    <t>Sum 23</t>
  </si>
  <si>
    <t>Fall 23</t>
  </si>
  <si>
    <t>Spr 24</t>
  </si>
  <si>
    <t>Sum 24</t>
  </si>
  <si>
    <t>Fall 24</t>
  </si>
  <si>
    <t>Spr 25</t>
  </si>
  <si>
    <r>
      <t xml:space="preserve">4 - </t>
    </r>
    <r>
      <rPr>
        <b/>
        <sz val="10"/>
        <rFont val="Arial"/>
        <family val="2"/>
      </rPr>
      <t>Student workers can work up to 29 hours per week</t>
    </r>
    <r>
      <rPr>
        <sz val="10"/>
        <rFont val="Arial"/>
        <family val="2"/>
      </rPr>
      <t>.  Contact Student Financial Aid with questions.</t>
    </r>
  </si>
  <si>
    <t>Office of Research</t>
  </si>
  <si>
    <t>UNO Office of Research</t>
  </si>
  <si>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</si>
  <si>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Salaried Employees - </t>
    </r>
    <r>
      <rPr>
        <i/>
        <sz val="10"/>
        <rFont val="Arial"/>
        <family val="2"/>
      </rPr>
      <t>Addt'l Comp 
(Not Summer Salary)</t>
    </r>
    <r>
      <rPr>
        <i/>
        <vertAlign val="superscript"/>
        <sz val="10"/>
        <rFont val="Arial"/>
        <family val="2"/>
      </rPr>
      <t>1</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</si>
  <si>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</si>
  <si>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 xml:space="preserve">Period of Appointment, payroll benefits required </t>
    </r>
    <r>
      <rPr>
        <vertAlign val="superscript"/>
        <sz val="10"/>
        <rFont val="Arial"/>
        <family val="2"/>
      </rPr>
      <t>2</t>
    </r>
  </si>
  <si>
    <r>
      <t>Subcontracts $25,000 and under</t>
    </r>
    <r>
      <rPr>
        <vertAlign val="superscript"/>
        <sz val="10"/>
        <rFont val="Arial"/>
        <family val="2"/>
      </rPr>
      <t xml:space="preserve"> 6</t>
    </r>
    <r>
      <rPr>
        <sz val="10"/>
        <rFont val="Arial"/>
        <family val="2"/>
      </rPr>
      <t xml:space="preserve"> </t>
    </r>
  </si>
  <si>
    <r>
      <t xml:space="preserve">Other </t>
    </r>
    <r>
      <rPr>
        <i/>
        <sz val="10"/>
        <rFont val="Arial"/>
        <family val="2"/>
      </rPr>
      <t>(Ex. stipends, registration fees)</t>
    </r>
  </si>
  <si>
    <r>
      <t xml:space="preserve">Tuition </t>
    </r>
    <r>
      <rPr>
        <i/>
        <sz val="10"/>
        <rFont val="Arial"/>
        <family val="2"/>
      </rPr>
      <t xml:space="preserve"> (Graduate Assistant)</t>
    </r>
    <r>
      <rPr>
        <i/>
        <vertAlign val="subscript"/>
        <sz val="10"/>
        <rFont val="Arial"/>
        <family val="2"/>
      </rPr>
      <t xml:space="preserve"> </t>
    </r>
    <r>
      <rPr>
        <i/>
        <vertAlign val="superscript"/>
        <sz val="10"/>
        <rFont val="Arial"/>
        <family val="2"/>
      </rPr>
      <t>7</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</si>
  <si>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</si>
  <si>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11</t>
    </r>
    <r>
      <rPr>
        <sz val="10"/>
        <rFont val="Arial"/>
        <family val="2"/>
      </rPr>
      <t xml:space="preserve"> if applicable</t>
    </r>
  </si>
  <si>
    <r>
      <t xml:space="preserve">7 - </t>
    </r>
    <r>
      <rPr>
        <b/>
        <sz val="10"/>
        <rFont val="Arial"/>
        <family val="2"/>
      </rPr>
      <t>Please include a 10% annual increase for tuition.</t>
    </r>
    <r>
      <rPr>
        <sz val="10"/>
        <rFont val="Arial"/>
        <family val="2"/>
      </rPr>
      <t xml:space="preserve"> This increase is included in the Tuition tab figures.</t>
    </r>
  </si>
  <si>
    <t xml:space="preserve">      other unallowable costs from Total Direct Costs.  The formula on the template can be changed if the F&amp;A base needs to be altered.  Please contact the</t>
  </si>
  <si>
    <t xml:space="preserve">     It is the policy of the University to charge either the on-campus or off-campus F&amp;A rate on all sponsored projects unless a sponsoring agency's</t>
  </si>
  <si>
    <t xml:space="preserve">     mandated rate will not allow full recovery of costs. Include a copy of the agency's mandated rate if it is less than UNO's rate.</t>
  </si>
  <si>
    <t xml:space="preserve">     The F&amp;A rate should be applied to total direct costs, excluding: (1) F&amp;A is only applied to the first $25,000 of each subcontract, (2) equipment,</t>
  </si>
  <si>
    <t xml:space="preserve">     (3) tuition, (4) scholarships, and (5) participant stipends.</t>
  </si>
  <si>
    <t xml:space="preserve">11 - Participant costs:  If your budget includes participant costs it will be assigned a separate speedkey.  Usually the F&amp;A rate is different.  Prior approval </t>
  </si>
  <si>
    <t>UNO Tuition in Grant Budgets - Updated March 2019</t>
  </si>
  <si>
    <t>Spr 21.</t>
  </si>
  <si>
    <t>Sum 25</t>
  </si>
  <si>
    <t>Fall 25</t>
  </si>
  <si>
    <t>Spr 26</t>
  </si>
  <si>
    <t>Graduate Students hired as academic GA's may be hired as student workers or graduate assistants in the summer.</t>
  </si>
  <si>
    <t>Differential fees are not included in GA tuition.</t>
  </si>
  <si>
    <t>The negotiated F&amp;A recovery rate at UNO is 46% of MTDC</t>
  </si>
  <si>
    <t>Facility &amp; Administrative Recovery</t>
  </si>
  <si>
    <t>The University is providing unrecovered F&amp;A as a cash match. The negotiated F&amp;A rate at UNO is 46% of MTDC.</t>
  </si>
  <si>
    <r>
      <t xml:space="preserve">Payroll Benefits </t>
    </r>
    <r>
      <rPr>
        <vertAlign val="superscript"/>
        <sz val="10"/>
        <rFont val="Arial"/>
        <family val="2"/>
      </rPr>
      <t>1</t>
    </r>
  </si>
  <si>
    <r>
      <t xml:space="preserve">Transient/Intermittent Payroll Benefits </t>
    </r>
    <r>
      <rPr>
        <vertAlign val="superscript"/>
        <sz val="8"/>
        <rFont val="Arial"/>
        <family val="2"/>
      </rPr>
      <t>1</t>
    </r>
  </si>
  <si>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</si>
  <si>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</si>
  <si>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</si>
  <si>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benefits rate or just 8.2%.  This determination is made by HR when the individual is </t>
  </si>
  <si>
    <t xml:space="preserve">      named.  If the specific individual is not known at the proposal stage, use the POA with benefits category and assess the full payroll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</si>
</sst>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30"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b/>
      <sz val="10"/>
      <color indexed="9"/>
      <name val="Arial"/>
      <family val="2"/>
    </font>
    <font>
      <sz val="10"/>
      <color theme="0"/>
      <name val="Arial"/>
      <family val="2"/>
    </font>
    <font>
      <sz val="9"/>
      <color indexed="81"/>
      <name val="Tahoma"/>
      <family val="2"/>
    </font>
    <font>
      <sz val="10"/>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lightDown">
        <fgColor theme="0" tint="-0.24994659260841701"/>
        <bgColor indexed="9"/>
      </patternFill>
    </fill>
    <fill>
      <patternFill patternType="solid">
        <fgColor rgb="FF66FF33"/>
        <bgColor indexed="64"/>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5"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343">
    <xf numFmtId="0" fontId="0" fillId="0" borderId="0" xfId="0"/>
    <xf numFmtId="9" fontId="0" fillId="0" borderId="0" xfId="0" applyNumberFormat="1"/>
    <xf numFmtId="43" fontId="0" fillId="0" borderId="0" xfId="0" applyNumberFormat="1"/>
    <xf numFmtId="49" fontId="0" fillId="0" borderId="0" xfId="0" applyNumberFormat="1"/>
    <xf numFmtId="0" fontId="3" fillId="0" borderId="0" xfId="0" applyFont="1" applyBorder="1" applyProtection="1">
      <protection locked="0"/>
    </xf>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0" fontId="3" fillId="0" borderId="1" xfId="5" applyNumberFormat="1" applyFont="1" applyFill="1" applyBorder="1" applyProtection="1">
      <protection locked="0"/>
    </xf>
    <xf numFmtId="0" fontId="3" fillId="0" borderId="1" xfId="0" applyFont="1" applyBorder="1" applyProtection="1">
      <protection locked="0"/>
    </xf>
    <xf numFmtId="43" fontId="3" fillId="2" borderId="1" xfId="5" applyNumberFormat="1" applyFont="1" applyFill="1" applyBorder="1" applyProtection="1">
      <protection locked="0"/>
    </xf>
    <xf numFmtId="0" fontId="3" fillId="2" borderId="1" xfId="5" applyNumberFormat="1" applyFont="1" applyFill="1" applyBorder="1" applyProtection="1">
      <protection locked="0"/>
    </xf>
    <xf numFmtId="164" fontId="3" fillId="2" borderId="1" xfId="0" applyNumberFormat="1" applyFont="1" applyFill="1" applyBorder="1" applyAlignment="1" applyProtection="1">
      <alignment horizontal="center"/>
      <protection locked="0"/>
    </xf>
    <xf numFmtId="0" fontId="3" fillId="0" borderId="7" xfId="0" applyNumberFormat="1" applyFont="1" applyFill="1" applyBorder="1" applyProtection="1">
      <protection locked="0"/>
    </xf>
    <xf numFmtId="164" fontId="3" fillId="0" borderId="7" xfId="0" applyNumberFormat="1" applyFont="1" applyFill="1" applyBorder="1" applyAlignment="1" applyProtection="1">
      <alignment horizontal="center"/>
      <protection locked="0"/>
    </xf>
    <xf numFmtId="164" fontId="3" fillId="0" borderId="8" xfId="0" applyNumberFormat="1" applyFont="1" applyFill="1" applyBorder="1" applyAlignment="1" applyProtection="1">
      <alignment horizontal="center"/>
      <protection locked="0"/>
    </xf>
    <xf numFmtId="0" fontId="3" fillId="0" borderId="7" xfId="5" applyNumberFormat="1" applyFont="1" applyFill="1" applyBorder="1" applyProtection="1">
      <protection locked="0"/>
    </xf>
    <xf numFmtId="0" fontId="3" fillId="0" borderId="8" xfId="5" applyNumberFormat="1" applyFont="1" applyFill="1" applyBorder="1" applyProtection="1">
      <protection locked="0"/>
    </xf>
    <xf numFmtId="4" fontId="10" fillId="3" borderId="1" xfId="1" applyNumberFormat="1" applyFont="1" applyFill="1" applyBorder="1" applyProtection="1">
      <protection locked="0"/>
    </xf>
    <xf numFmtId="4" fontId="3" fillId="0" borderId="1" xfId="5" applyNumberFormat="1" applyFont="1" applyFill="1" applyBorder="1" applyProtection="1">
      <protection locked="0"/>
    </xf>
    <xf numFmtId="4" fontId="3" fillId="2" borderId="8" xfId="5" applyNumberFormat="1" applyFont="1" applyFill="1" applyBorder="1" applyProtection="1">
      <protection locked="0"/>
    </xf>
    <xf numFmtId="0" fontId="0" fillId="0" borderId="0" xfId="0" applyAlignment="1">
      <alignment horizontal="left"/>
    </xf>
    <xf numFmtId="0" fontId="3" fillId="3" borderId="1" xfId="5" applyNumberFormat="1" applyFont="1" applyFill="1" applyBorder="1" applyProtection="1">
      <protection locked="0"/>
    </xf>
    <xf numFmtId="164" fontId="3" fillId="3" borderId="1"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4" fontId="3" fillId="6" borderId="1" xfId="0" applyNumberFormat="1" applyFont="1" applyFill="1" applyBorder="1" applyProtection="1"/>
    <xf numFmtId="4" fontId="3" fillId="6" borderId="2" xfId="1" applyNumberFormat="1" applyFont="1" applyFill="1" applyBorder="1" applyAlignment="1" applyProtection="1">
      <alignment horizontal="right" vertical="top"/>
    </xf>
    <xf numFmtId="4" fontId="3" fillId="6" borderId="1" xfId="0" applyNumberFormat="1" applyFont="1" applyFill="1" applyBorder="1" applyAlignment="1" applyProtection="1">
      <alignment vertical="top"/>
    </xf>
    <xf numFmtId="0" fontId="2" fillId="5" borderId="1" xfId="0" applyFont="1" applyFill="1" applyBorder="1" applyAlignment="1" applyProtection="1">
      <alignment horizontal="center" wrapText="1"/>
    </xf>
    <xf numFmtId="0" fontId="3" fillId="0" borderId="0" xfId="9"/>
    <xf numFmtId="0" fontId="3" fillId="0" borderId="10" xfId="0" applyFont="1" applyFill="1" applyBorder="1" applyAlignment="1">
      <alignment horizontal="left" vertical="center"/>
    </xf>
    <xf numFmtId="0" fontId="3" fillId="0" borderId="11"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3" xfId="0" applyFont="1" applyFill="1" applyBorder="1" applyAlignment="1">
      <alignment horizontal="lef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165" fontId="3" fillId="0" borderId="0" xfId="9" applyNumberFormat="1"/>
    <xf numFmtId="165" fontId="11" fillId="0" borderId="0" xfId="9" applyNumberFormat="1" applyFont="1"/>
    <xf numFmtId="165" fontId="2" fillId="0" borderId="0" xfId="9" applyNumberFormat="1" applyFont="1"/>
    <xf numFmtId="9" fontId="3" fillId="0" borderId="0" xfId="9" applyNumberFormat="1"/>
    <xf numFmtId="0" fontId="18" fillId="0" borderId="0" xfId="9" applyFont="1" applyAlignment="1">
      <alignment horizontal="center" wrapText="1"/>
    </xf>
    <xf numFmtId="165" fontId="2" fillId="0" borderId="0" xfId="9" applyNumberFormat="1" applyFont="1" applyAlignment="1"/>
    <xf numFmtId="165" fontId="3" fillId="0" borderId="0" xfId="9" applyNumberFormat="1" applyBorder="1"/>
    <xf numFmtId="165" fontId="2" fillId="0" borderId="0" xfId="9" applyNumberFormat="1" applyFont="1" applyBorder="1"/>
    <xf numFmtId="0" fontId="2" fillId="0" borderId="0" xfId="9" applyFont="1" applyBorder="1"/>
    <xf numFmtId="165" fontId="2" fillId="0" borderId="0" xfId="9" applyNumberFormat="1" applyFont="1" applyFill="1" applyBorder="1"/>
    <xf numFmtId="0" fontId="2" fillId="0" borderId="0" xfId="9" applyFont="1" applyBorder="1" applyAlignment="1">
      <alignment horizontal="left" wrapText="1"/>
    </xf>
    <xf numFmtId="0" fontId="3" fillId="0" borderId="0" xfId="9" applyBorder="1" applyAlignment="1"/>
    <xf numFmtId="0" fontId="11" fillId="0" borderId="0" xfId="9" applyNumberFormat="1" applyFont="1" applyFill="1" applyBorder="1" applyAlignment="1"/>
    <xf numFmtId="165" fontId="9" fillId="0" borderId="0" xfId="9" applyNumberFormat="1" applyFont="1" applyFill="1" applyAlignment="1"/>
    <xf numFmtId="165" fontId="3" fillId="0" borderId="0" xfId="9" applyNumberFormat="1" applyAlignment="1"/>
    <xf numFmtId="0" fontId="2" fillId="0" borderId="13" xfId="0" applyFont="1" applyFill="1" applyBorder="1" applyAlignment="1">
      <alignment horizontal="left" vertical="center"/>
    </xf>
    <xf numFmtId="0" fontId="2" fillId="0" borderId="18" xfId="0" applyFont="1" applyFill="1" applyBorder="1" applyAlignment="1">
      <alignment horizontal="left" vertical="center"/>
    </xf>
    <xf numFmtId="0" fontId="3" fillId="0" borderId="2" xfId="0" applyFont="1" applyBorder="1" applyProtection="1"/>
    <xf numFmtId="4" fontId="10" fillId="7" borderId="1" xfId="1" applyNumberFormat="1" applyFont="1" applyFill="1" applyBorder="1" applyProtection="1"/>
    <xf numFmtId="4" fontId="3" fillId="2" borderId="19" xfId="0" applyNumberFormat="1" applyFont="1" applyFill="1" applyBorder="1" applyProtection="1"/>
    <xf numFmtId="0" fontId="3" fillId="0" borderId="1" xfId="6" applyNumberFormat="1" applyFont="1" applyFill="1" applyBorder="1" applyProtection="1">
      <protection locked="0"/>
    </xf>
    <xf numFmtId="9" fontId="3" fillId="8" borderId="1"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3" fillId="0" borderId="0" xfId="0" applyFont="1" applyBorder="1" applyProtection="1"/>
    <xf numFmtId="0" fontId="3" fillId="0" borderId="0" xfId="0" applyNumberFormat="1" applyFont="1" applyBorder="1" applyProtection="1"/>
    <xf numFmtId="0" fontId="2" fillId="0" borderId="7" xfId="0" applyFont="1" applyBorder="1" applyAlignment="1" applyProtection="1">
      <alignment horizontal="center"/>
    </xf>
    <xf numFmtId="0" fontId="2" fillId="0" borderId="1" xfId="0" applyNumberFormat="1" applyFont="1" applyBorder="1" applyAlignment="1" applyProtection="1">
      <alignment horizontal="center"/>
    </xf>
    <xf numFmtId="0" fontId="3" fillId="0" borderId="0" xfId="0" applyFont="1" applyBorder="1" applyAlignment="1" applyProtection="1">
      <alignment vertical="top"/>
    </xf>
    <xf numFmtId="0" fontId="2" fillId="0" borderId="8" xfId="0" applyFont="1" applyBorder="1" applyAlignment="1" applyProtection="1">
      <alignment horizontal="center" vertical="top"/>
    </xf>
    <xf numFmtId="0" fontId="3" fillId="0" borderId="20" xfId="0" applyFont="1" applyBorder="1" applyProtection="1"/>
    <xf numFmtId="4" fontId="10" fillId="2" borderId="19" xfId="0" applyNumberFormat="1" applyFont="1" applyFill="1" applyBorder="1" applyProtection="1"/>
    <xf numFmtId="0" fontId="10" fillId="2" borderId="1" xfId="5" applyNumberFormat="1" applyFont="1" applyFill="1" applyBorder="1" applyProtection="1"/>
    <xf numFmtId="164" fontId="3" fillId="2" borderId="1" xfId="0" applyNumberFormat="1" applyFont="1" applyFill="1" applyBorder="1" applyAlignment="1" applyProtection="1">
      <alignment horizontal="center"/>
    </xf>
    <xf numFmtId="0" fontId="3" fillId="2" borderId="1" xfId="5" applyNumberFormat="1" applyFont="1" applyFill="1" applyBorder="1" applyProtection="1"/>
    <xf numFmtId="44" fontId="11" fillId="6" borderId="1" xfId="5" applyFont="1" applyFill="1" applyBorder="1" applyProtection="1"/>
    <xf numFmtId="44" fontId="11" fillId="0" borderId="1" xfId="5" applyFont="1" applyFill="1" applyBorder="1" applyProtection="1"/>
    <xf numFmtId="0" fontId="11" fillId="0" borderId="1" xfId="5" applyNumberFormat="1" applyFont="1" applyFill="1" applyBorder="1" applyProtection="1"/>
    <xf numFmtId="44" fontId="11" fillId="0" borderId="1" xfId="0" applyNumberFormat="1" applyFont="1" applyFill="1" applyBorder="1" applyProtection="1"/>
    <xf numFmtId="0" fontId="3" fillId="0" borderId="0" xfId="0" applyFont="1" applyProtection="1"/>
    <xf numFmtId="44" fontId="3" fillId="0" borderId="0" xfId="6" applyFont="1" applyBorder="1" applyProtection="1"/>
    <xf numFmtId="0" fontId="9" fillId="0" borderId="0" xfId="0" applyFont="1" applyBorder="1" applyProtection="1">
      <protection locked="0"/>
    </xf>
    <xf numFmtId="4" fontId="10" fillId="6" borderId="1" xfId="0" applyNumberFormat="1" applyFont="1" applyFill="1" applyBorder="1" applyProtection="1"/>
    <xf numFmtId="4" fontId="3" fillId="6" borderId="8" xfId="0" applyNumberFormat="1" applyFont="1" applyFill="1" applyBorder="1" applyProtection="1"/>
    <xf numFmtId="4" fontId="3" fillId="6" borderId="1" xfId="5" applyNumberFormat="1" applyFont="1" applyFill="1" applyBorder="1" applyProtection="1"/>
    <xf numFmtId="0" fontId="3" fillId="6" borderId="1"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7" xfId="0" applyFont="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0" borderId="1"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8" xfId="0" applyFont="1" applyBorder="1" applyAlignment="1" applyProtection="1">
      <alignment horizontal="center" vertical="top"/>
      <protection locked="0"/>
    </xf>
    <xf numFmtId="0" fontId="2" fillId="2" borderId="19"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1" xfId="0" applyNumberFormat="1" applyFont="1" applyBorder="1" applyAlignment="1" applyProtection="1">
      <alignment horizontal="center" vertical="top"/>
      <protection locked="0"/>
    </xf>
    <xf numFmtId="4" fontId="3" fillId="0" borderId="7" xfId="0" applyNumberFormat="1" applyFont="1" applyBorder="1" applyProtection="1">
      <protection locked="0"/>
    </xf>
    <xf numFmtId="4" fontId="3" fillId="2" borderId="19" xfId="0" applyNumberFormat="1" applyFont="1" applyFill="1" applyBorder="1" applyProtection="1">
      <protection locked="0"/>
    </xf>
    <xf numFmtId="4" fontId="3" fillId="0" borderId="8" xfId="0" applyNumberFormat="1" applyFont="1" applyBorder="1" applyProtection="1">
      <protection locked="0"/>
    </xf>
    <xf numFmtId="4" fontId="3" fillId="0" borderId="1" xfId="0" applyNumberFormat="1" applyFont="1" applyBorder="1" applyProtection="1">
      <protection locked="0"/>
    </xf>
    <xf numFmtId="0" fontId="2" fillId="0" borderId="2" xfId="0" applyFont="1" applyBorder="1" applyAlignment="1" applyProtection="1">
      <alignment horizontal="right"/>
      <protection locked="0"/>
    </xf>
    <xf numFmtId="4" fontId="10" fillId="6" borderId="1" xfId="0" applyNumberFormat="1" applyFont="1" applyFill="1" applyBorder="1" applyProtection="1">
      <protection locked="0"/>
    </xf>
    <xf numFmtId="4" fontId="3" fillId="0" borderId="0" xfId="0" applyNumberFormat="1"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44" fontId="2" fillId="0" borderId="0" xfId="5" applyFont="1" applyFill="1" applyBorder="1" applyProtection="1">
      <protection locked="0"/>
    </xf>
    <xf numFmtId="44" fontId="2" fillId="0" borderId="0" xfId="0" applyNumberFormat="1" applyFont="1" applyBorder="1" applyProtection="1">
      <protection locked="0"/>
    </xf>
    <xf numFmtId="0" fontId="2" fillId="0" borderId="0" xfId="5" applyNumberFormat="1" applyFont="1" applyFill="1" applyBorder="1" applyProtection="1">
      <protection locked="0"/>
    </xf>
    <xf numFmtId="44" fontId="2" fillId="0" borderId="0" xfId="0" applyNumberFormat="1" applyFont="1" applyFill="1" applyBorder="1" applyProtection="1">
      <protection locked="0"/>
    </xf>
    <xf numFmtId="44" fontId="3" fillId="0" borderId="0" xfId="5" applyFont="1" applyFill="1" applyBorder="1" applyProtection="1">
      <protection locked="0"/>
    </xf>
    <xf numFmtId="0" fontId="2" fillId="0" borderId="0" xfId="0" applyNumberFormat="1" applyFont="1" applyFill="1" applyBorder="1" applyProtection="1">
      <protection locked="0"/>
    </xf>
    <xf numFmtId="44" fontId="3" fillId="0" borderId="0" xfId="5" applyNumberFormat="1" applyFont="1" applyFill="1" applyBorder="1" applyProtection="1">
      <protection locked="0"/>
    </xf>
    <xf numFmtId="0" fontId="3" fillId="0" borderId="0" xfId="5" applyNumberFormat="1" applyFont="1" applyFill="1" applyBorder="1" applyProtection="1">
      <protection locked="0"/>
    </xf>
    <xf numFmtId="44" fontId="3" fillId="0" borderId="0" xfId="5" applyNumberFormat="1" applyFont="1" applyBorder="1" applyProtection="1">
      <protection locked="0"/>
    </xf>
    <xf numFmtId="0" fontId="3" fillId="0" borderId="0" xfId="5" applyNumberFormat="1" applyFont="1" applyBorder="1" applyProtection="1">
      <protection locked="0"/>
    </xf>
    <xf numFmtId="44" fontId="3" fillId="0" borderId="0" xfId="5" applyFont="1" applyBorder="1" applyProtection="1">
      <protection locked="0"/>
    </xf>
    <xf numFmtId="0" fontId="3" fillId="0" borderId="0" xfId="0" quotePrefix="1" applyFont="1" applyBorder="1" applyProtection="1">
      <protection locked="0"/>
    </xf>
    <xf numFmtId="0" fontId="2" fillId="0" borderId="1" xfId="0" applyFont="1" applyBorder="1" applyAlignment="1" applyProtection="1">
      <alignment horizontal="center"/>
      <protection locked="0"/>
    </xf>
    <xf numFmtId="0" fontId="3" fillId="0" borderId="1" xfId="0" applyFont="1" applyFill="1" applyBorder="1" applyProtection="1">
      <protection locked="0"/>
    </xf>
    <xf numFmtId="0" fontId="2" fillId="0" borderId="1"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8" xfId="0" applyNumberFormat="1" applyFont="1" applyFill="1" applyBorder="1" applyProtection="1">
      <protection locked="0"/>
    </xf>
    <xf numFmtId="0" fontId="2" fillId="0" borderId="1" xfId="0" applyNumberFormat="1" applyFont="1" applyFill="1" applyBorder="1" applyAlignment="1" applyProtection="1">
      <alignment horizontal="center"/>
    </xf>
    <xf numFmtId="0" fontId="2" fillId="5" borderId="1" xfId="0" applyFont="1" applyFill="1" applyBorder="1" applyAlignment="1" applyProtection="1">
      <alignment horizontal="center"/>
    </xf>
    <xf numFmtId="0" fontId="2" fillId="9" borderId="1" xfId="0" applyFont="1" applyFill="1" applyBorder="1" applyAlignment="1" applyProtection="1">
      <alignment horizontal="center"/>
    </xf>
    <xf numFmtId="0" fontId="2" fillId="2" borderId="1" xfId="0" applyFont="1" applyFill="1" applyBorder="1" applyAlignment="1" applyProtection="1">
      <alignment horizontal="center" vertical="top"/>
    </xf>
    <xf numFmtId="4" fontId="3" fillId="2" borderId="1" xfId="0" applyNumberFormat="1" applyFont="1" applyFill="1" applyBorder="1" applyProtection="1"/>
    <xf numFmtId="4" fontId="3" fillId="10" borderId="7" xfId="0" applyNumberFormat="1" applyFont="1" applyFill="1" applyBorder="1" applyProtection="1"/>
    <xf numFmtId="4" fontId="3" fillId="10" borderId="8" xfId="0" applyNumberFormat="1" applyFont="1" applyFill="1" applyBorder="1" applyProtection="1"/>
    <xf numFmtId="0" fontId="2" fillId="0" borderId="2" xfId="0" applyNumberFormat="1" applyFont="1" applyBorder="1" applyAlignment="1" applyProtection="1">
      <alignment horizontal="center"/>
    </xf>
    <xf numFmtId="0" fontId="2" fillId="0" borderId="14" xfId="0" applyFont="1" applyFill="1" applyBorder="1" applyAlignment="1" applyProtection="1">
      <alignment horizontal="center"/>
    </xf>
    <xf numFmtId="0" fontId="2" fillId="0" borderId="14" xfId="0" applyNumberFormat="1" applyFont="1" applyBorder="1" applyAlignment="1" applyProtection="1">
      <alignment horizontal="center"/>
    </xf>
    <xf numFmtId="4" fontId="3" fillId="6" borderId="20" xfId="0" applyNumberFormat="1" applyFont="1" applyFill="1" applyBorder="1" applyProtection="1"/>
    <xf numFmtId="4" fontId="3" fillId="6" borderId="0" xfId="0" applyNumberFormat="1" applyFont="1" applyFill="1" applyBorder="1" applyProtection="1"/>
    <xf numFmtId="4" fontId="3" fillId="6" borderId="2" xfId="0" applyNumberFormat="1" applyFont="1" applyFill="1" applyBorder="1" applyProtection="1"/>
    <xf numFmtId="4" fontId="3" fillId="6" borderId="14" xfId="0" applyNumberFormat="1" applyFont="1" applyFill="1" applyBorder="1" applyProtection="1"/>
    <xf numFmtId="0" fontId="2" fillId="0" borderId="0" xfId="0" applyFont="1" applyProtection="1">
      <protection locked="0"/>
    </xf>
    <xf numFmtId="44" fontId="0" fillId="0" borderId="0" xfId="5" applyNumberFormat="1" applyFont="1" applyProtection="1">
      <protection locked="0"/>
    </xf>
    <xf numFmtId="0" fontId="0" fillId="0" borderId="0" xfId="0" applyProtection="1">
      <protection locked="0"/>
    </xf>
    <xf numFmtId="44" fontId="3" fillId="0" borderId="1" xfId="5" applyNumberFormat="1" applyFont="1" applyBorder="1" applyProtection="1">
      <protection locked="0"/>
    </xf>
    <xf numFmtId="44" fontId="3" fillId="0" borderId="0" xfId="5" applyNumberFormat="1" applyFont="1" applyProtection="1">
      <protection locked="0"/>
    </xf>
    <xf numFmtId="0" fontId="3" fillId="11" borderId="0" xfId="0" applyFont="1" applyFill="1" applyProtection="1">
      <protection locked="0"/>
    </xf>
    <xf numFmtId="44" fontId="13" fillId="11" borderId="1" xfId="5" applyNumberFormat="1" applyFont="1" applyFill="1" applyBorder="1" applyProtection="1">
      <protection locked="0"/>
    </xf>
    <xf numFmtId="44" fontId="13" fillId="11" borderId="0" xfId="5" applyNumberFormat="1" applyFont="1" applyFill="1" applyProtection="1">
      <protection locked="0"/>
    </xf>
    <xf numFmtId="44" fontId="0" fillId="0" borderId="1" xfId="5" applyNumberFormat="1" applyFont="1" applyBorder="1" applyProtection="1"/>
    <xf numFmtId="44" fontId="0" fillId="0" borderId="0" xfId="5" applyNumberFormat="1" applyFont="1" applyProtection="1"/>
    <xf numFmtId="4" fontId="10" fillId="12" borderId="1" xfId="0" applyNumberFormat="1" applyFont="1" applyFill="1" applyBorder="1" applyProtection="1">
      <protection locked="0"/>
    </xf>
    <xf numFmtId="4" fontId="3" fillId="0" borderId="19" xfId="0" applyNumberFormat="1" applyFont="1" applyBorder="1" applyProtection="1"/>
    <xf numFmtId="0" fontId="3" fillId="0" borderId="19" xfId="5" applyNumberFormat="1" applyFont="1" applyFill="1" applyBorder="1" applyProtection="1"/>
    <xf numFmtId="164" fontId="3" fillId="0" borderId="19" xfId="0" applyNumberFormat="1" applyFont="1" applyFill="1" applyBorder="1" applyAlignment="1" applyProtection="1">
      <alignment horizontal="center"/>
    </xf>
    <xf numFmtId="49" fontId="3" fillId="0" borderId="0" xfId="0" applyNumberFormat="1" applyFont="1" applyFill="1" applyBorder="1" applyAlignment="1" applyProtection="1">
      <protection locked="0"/>
    </xf>
    <xf numFmtId="49" fontId="22" fillId="0" borderId="14" xfId="0" applyNumberFormat="1" applyFont="1" applyFill="1" applyBorder="1" applyAlignment="1" applyProtection="1">
      <protection locked="0"/>
    </xf>
    <xf numFmtId="49" fontId="3" fillId="0" borderId="14" xfId="0" applyNumberFormat="1" applyFont="1" applyFill="1" applyBorder="1" applyAlignment="1" applyProtection="1">
      <protection locked="0"/>
    </xf>
    <xf numFmtId="4" fontId="3" fillId="0" borderId="19" xfId="0" applyNumberFormat="1" applyFont="1" applyBorder="1" applyProtection="1">
      <protection locked="0"/>
    </xf>
    <xf numFmtId="43" fontId="4" fillId="0" borderId="0" xfId="1" applyFont="1" applyFill="1" applyBorder="1" applyProtection="1">
      <protection locked="0"/>
    </xf>
    <xf numFmtId="0" fontId="4" fillId="0" borderId="0" xfId="0" applyNumberFormat="1" applyFont="1" applyFill="1" applyBorder="1" applyProtection="1">
      <protection locked="0"/>
    </xf>
    <xf numFmtId="0" fontId="4" fillId="0" borderId="0" xfId="0" applyFont="1" applyFill="1" applyBorder="1" applyProtection="1">
      <protection locked="0"/>
    </xf>
    <xf numFmtId="44" fontId="3" fillId="0" borderId="0" xfId="6" applyFont="1" applyFill="1" applyBorder="1" applyProtection="1">
      <protection locked="0"/>
    </xf>
    <xf numFmtId="9" fontId="27"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1" applyNumberFormat="1" applyFont="1"/>
    <xf numFmtId="166" fontId="10" fillId="0" borderId="0" xfId="11" applyNumberFormat="1" applyFont="1"/>
    <xf numFmtId="166" fontId="2" fillId="0" borderId="0" xfId="11" applyNumberFormat="1" applyFont="1"/>
    <xf numFmtId="0" fontId="10" fillId="0" borderId="0" xfId="0" applyFont="1" applyAlignment="1">
      <alignment horizontal="left" wrapText="1"/>
    </xf>
    <xf numFmtId="0" fontId="3" fillId="15" borderId="0" xfId="0" applyFont="1" applyFill="1"/>
    <xf numFmtId="43" fontId="25" fillId="15" borderId="0" xfId="1" applyFont="1" applyFill="1"/>
    <xf numFmtId="166" fontId="25" fillId="15" borderId="0" xfId="11" applyNumberFormat="1" applyFont="1" applyFill="1"/>
    <xf numFmtId="0" fontId="10" fillId="16"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17" borderId="0" xfId="0" applyFill="1"/>
    <xf numFmtId="0" fontId="0" fillId="4" borderId="0" xfId="0" applyFill="1"/>
    <xf numFmtId="0" fontId="10" fillId="0" borderId="0" xfId="0" applyFont="1" applyFill="1" applyBorder="1" applyAlignment="1">
      <alignment horizontal="left" wrapText="1"/>
    </xf>
    <xf numFmtId="0" fontId="11" fillId="16" borderId="0" xfId="0" applyFont="1" applyFill="1"/>
    <xf numFmtId="0" fontId="14" fillId="0" borderId="0" xfId="0" applyFont="1" applyFill="1" applyBorder="1" applyAlignment="1">
      <alignment wrapText="1"/>
    </xf>
    <xf numFmtId="0" fontId="3" fillId="0" borderId="0" xfId="0" applyFont="1"/>
    <xf numFmtId="43" fontId="25" fillId="16" borderId="0" xfId="1" applyFont="1" applyFill="1"/>
    <xf numFmtId="43" fontId="1" fillId="16"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1" applyNumberFormat="1" applyFont="1" applyFill="1"/>
    <xf numFmtId="166" fontId="2" fillId="0" borderId="0" xfId="11" applyNumberFormat="1" applyFont="1" applyAlignment="1">
      <alignment wrapText="1"/>
    </xf>
    <xf numFmtId="166" fontId="2" fillId="0" borderId="0" xfId="11"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166" fontId="0" fillId="0" borderId="0" xfId="11" applyNumberFormat="1" applyFont="1" applyProtection="1">
      <protection locked="0"/>
    </xf>
    <xf numFmtId="4" fontId="3" fillId="6" borderId="7" xfId="0" applyNumberFormat="1" applyFont="1" applyFill="1" applyBorder="1" applyProtection="1"/>
    <xf numFmtId="0" fontId="10" fillId="0" borderId="0" xfId="0" applyFont="1" applyFill="1"/>
    <xf numFmtId="166" fontId="10" fillId="0" borderId="0" xfId="11" applyNumberFormat="1" applyFont="1" applyFill="1"/>
    <xf numFmtId="0" fontId="2" fillId="0" borderId="0" xfId="0" applyFont="1" applyFill="1"/>
    <xf numFmtId="166" fontId="2" fillId="0" borderId="0" xfId="11" applyNumberFormat="1" applyFont="1" applyFill="1"/>
    <xf numFmtId="166" fontId="25" fillId="0" borderId="0" xfId="11" applyNumberFormat="1" applyFont="1" applyFill="1"/>
    <xf numFmtId="43" fontId="25" fillId="0" borderId="0" xfId="1" applyFont="1" applyFill="1"/>
    <xf numFmtId="166" fontId="0" fillId="0" borderId="0" xfId="11" applyNumberFormat="1" applyFont="1" applyFill="1" applyProtection="1">
      <protection locked="0"/>
    </xf>
    <xf numFmtId="166" fontId="2" fillId="0" borderId="0" xfId="11" applyNumberFormat="1" applyFont="1" applyFill="1" applyAlignment="1">
      <alignment wrapText="1"/>
    </xf>
    <xf numFmtId="43" fontId="0" fillId="0" borderId="0" xfId="1" applyFont="1" applyFill="1" applyProtection="1">
      <protection locked="0"/>
    </xf>
    <xf numFmtId="166" fontId="2" fillId="0" borderId="0" xfId="11" applyNumberFormat="1" applyFont="1" applyFill="1" applyAlignment="1"/>
    <xf numFmtId="0" fontId="3" fillId="0" borderId="0" xfId="0" applyFont="1" applyFill="1" applyBorder="1" applyAlignment="1" applyProtection="1">
      <alignment horizontal="left" wrapText="1"/>
    </xf>
    <xf numFmtId="0" fontId="1" fillId="0" borderId="0" xfId="9" applyFont="1"/>
    <xf numFmtId="0" fontId="1" fillId="0" borderId="0" xfId="0" applyFont="1" applyFill="1" applyBorder="1" applyProtection="1">
      <protection locked="0"/>
    </xf>
    <xf numFmtId="0" fontId="29" fillId="0" borderId="0" xfId="0" applyFont="1"/>
    <xf numFmtId="0" fontId="27" fillId="0" borderId="0" xfId="0" applyFont="1" applyFill="1" applyBorder="1" applyAlignment="1">
      <alignment horizontal="left"/>
    </xf>
    <xf numFmtId="0" fontId="27" fillId="0" borderId="0" xfId="0" applyFont="1"/>
    <xf numFmtId="0" fontId="2" fillId="0" borderId="0" xfId="9" applyFont="1"/>
    <xf numFmtId="0" fontId="3" fillId="0" borderId="0" xfId="9" applyAlignment="1">
      <alignment horizontal="left"/>
    </xf>
    <xf numFmtId="0" fontId="19" fillId="0" borderId="0" xfId="9" applyFont="1" applyAlignment="1"/>
    <xf numFmtId="0" fontId="2" fillId="0" borderId="0" xfId="9" applyFont="1" applyAlignment="1"/>
    <xf numFmtId="165" fontId="3" fillId="0" borderId="0" xfId="9" applyNumberFormat="1" applyBorder="1" applyAlignment="1"/>
    <xf numFmtId="0" fontId="1" fillId="0" borderId="2" xfId="0" applyFont="1" applyBorder="1" applyAlignment="1" applyProtection="1">
      <alignment wrapText="1"/>
      <protection locked="0"/>
    </xf>
    <xf numFmtId="0" fontId="1" fillId="0" borderId="3" xfId="0" applyFont="1" applyBorder="1" applyProtection="1">
      <protection locked="0"/>
    </xf>
    <xf numFmtId="0" fontId="1" fillId="0" borderId="2" xfId="0" applyFont="1" applyBorder="1" applyProtection="1">
      <protection locked="0"/>
    </xf>
    <xf numFmtId="0" fontId="1" fillId="0" borderId="1" xfId="0" applyFont="1" applyBorder="1" applyProtection="1">
      <protection locked="0"/>
    </xf>
    <xf numFmtId="166" fontId="1" fillId="6" borderId="1" xfId="0" quotePrefix="1" applyNumberFormat="1" applyFont="1" applyFill="1" applyBorder="1" applyAlignment="1" applyProtection="1">
      <alignment horizontal="left"/>
    </xf>
    <xf numFmtId="0" fontId="1" fillId="0" borderId="6" xfId="0" applyFont="1" applyBorder="1" applyProtection="1">
      <protection locked="0"/>
    </xf>
    <xf numFmtId="0" fontId="1" fillId="0" borderId="5" xfId="0" applyFont="1" applyBorder="1" applyProtection="1">
      <protection locked="0"/>
    </xf>
    <xf numFmtId="0" fontId="1" fillId="0" borderId="4" xfId="0" applyFont="1" applyBorder="1" applyProtection="1">
      <protection locked="0"/>
    </xf>
    <xf numFmtId="0" fontId="1" fillId="0" borderId="2" xfId="0" applyFont="1" applyBorder="1" applyAlignment="1" applyProtection="1">
      <alignment horizontal="left"/>
      <protection locked="0"/>
    </xf>
    <xf numFmtId="10" fontId="1" fillId="8" borderId="6" xfId="0" applyNumberFormat="1" applyFont="1" applyFill="1" applyBorder="1" applyAlignment="1" applyProtection="1">
      <alignment horizontal="left"/>
      <protection locked="0"/>
    </xf>
    <xf numFmtId="0" fontId="1" fillId="0" borderId="1" xfId="0" applyFont="1" applyBorder="1" applyAlignment="1" applyProtection="1">
      <alignment wrapText="1"/>
      <protection locked="0"/>
    </xf>
    <xf numFmtId="43" fontId="1" fillId="0" borderId="0" xfId="1" applyFont="1" applyFill="1" applyBorder="1" applyAlignment="1" applyProtection="1">
      <alignment horizontal="right"/>
      <protection locked="0"/>
    </xf>
    <xf numFmtId="44" fontId="1" fillId="0" borderId="0" xfId="7" applyFont="1" applyFill="1" applyBorder="1" applyProtection="1">
      <protection locked="0"/>
    </xf>
    <xf numFmtId="0" fontId="1" fillId="0" borderId="0" xfId="0" applyFont="1" applyProtection="1">
      <protection locked="0"/>
    </xf>
    <xf numFmtId="0" fontId="1" fillId="0" borderId="0" xfId="0" applyFont="1" applyFill="1" applyBorder="1" applyAlignment="1" applyProtection="1">
      <protection locked="0"/>
    </xf>
    <xf numFmtId="0" fontId="20" fillId="0" borderId="0" xfId="10" applyFont="1" applyAlignment="1" applyProtection="1">
      <alignment horizontal="left"/>
    </xf>
    <xf numFmtId="0" fontId="20" fillId="0" borderId="0" xfId="10" applyFont="1" applyAlignment="1">
      <alignment horizontal="left"/>
    </xf>
    <xf numFmtId="0" fontId="3" fillId="0" borderId="0" xfId="10"/>
    <xf numFmtId="0" fontId="3" fillId="0" borderId="4" xfId="10" applyBorder="1"/>
    <xf numFmtId="0" fontId="2" fillId="0" borderId="0" xfId="10" applyFont="1"/>
    <xf numFmtId="0" fontId="2" fillId="0" borderId="2" xfId="10" applyFont="1" applyBorder="1" applyAlignment="1">
      <alignment horizontal="left"/>
    </xf>
    <xf numFmtId="0" fontId="2" fillId="0" borderId="14" xfId="10" applyFont="1" applyBorder="1" applyAlignment="1">
      <alignment horizontal="left"/>
    </xf>
    <xf numFmtId="0" fontId="2" fillId="0" borderId="3" xfId="10" applyFont="1" applyBorder="1" applyAlignment="1">
      <alignment horizontal="left"/>
    </xf>
    <xf numFmtId="0" fontId="2" fillId="0" borderId="14" xfId="10" applyFont="1" applyBorder="1"/>
    <xf numFmtId="0" fontId="2" fillId="0" borderId="3" xfId="10" applyFont="1" applyBorder="1"/>
    <xf numFmtId="0" fontId="3" fillId="0" borderId="1" xfId="10" applyBorder="1" applyAlignment="1">
      <alignment horizontal="center"/>
    </xf>
    <xf numFmtId="1" fontId="3" fillId="0" borderId="1" xfId="10" applyNumberFormat="1" applyBorder="1" applyAlignment="1">
      <alignment horizontal="center"/>
    </xf>
    <xf numFmtId="0" fontId="3" fillId="13" borderId="14" xfId="10" applyFill="1" applyBorder="1" applyAlignment="1">
      <alignment horizontal="left" vertical="center"/>
    </xf>
    <xf numFmtId="0" fontId="3" fillId="13" borderId="3" xfId="10" applyFill="1" applyBorder="1" applyAlignment="1">
      <alignment horizontal="left" vertical="center"/>
    </xf>
    <xf numFmtId="1" fontId="3" fillId="14" borderId="2" xfId="10" applyNumberFormat="1" applyFill="1" applyBorder="1" applyAlignment="1">
      <alignment horizontal="center" vertical="center"/>
    </xf>
    <xf numFmtId="1" fontId="3" fillId="14" borderId="14" xfId="10" applyNumberFormat="1" applyFill="1" applyBorder="1" applyAlignment="1">
      <alignment horizontal="center" vertical="center"/>
    </xf>
    <xf numFmtId="1" fontId="3" fillId="14" borderId="3" xfId="10" applyNumberFormat="1" applyFill="1" applyBorder="1" applyAlignment="1">
      <alignment horizontal="center" vertical="center"/>
    </xf>
    <xf numFmtId="0" fontId="3" fillId="14" borderId="3" xfId="10" applyFill="1" applyBorder="1" applyAlignment="1">
      <alignment horizontal="center" vertical="center"/>
    </xf>
    <xf numFmtId="1" fontId="3" fillId="0" borderId="7" xfId="10" applyNumberFormat="1" applyBorder="1" applyAlignment="1">
      <alignment vertical="center"/>
    </xf>
    <xf numFmtId="0" fontId="3" fillId="0" borderId="9" xfId="10" applyBorder="1"/>
    <xf numFmtId="0" fontId="23" fillId="0" borderId="0" xfId="10" applyNumberFormat="1" applyFont="1" applyFill="1" applyAlignment="1"/>
    <xf numFmtId="0" fontId="0" fillId="0" borderId="22" xfId="10" applyNumberFormat="1" applyFont="1" applyFill="1" applyBorder="1" applyAlignment="1">
      <alignment horizontal="center"/>
    </xf>
    <xf numFmtId="0" fontId="24" fillId="0" borderId="21" xfId="10" applyNumberFormat="1" applyFont="1" applyFill="1" applyBorder="1" applyAlignment="1"/>
    <xf numFmtId="1" fontId="23" fillId="0" borderId="0" xfId="10" applyNumberFormat="1" applyFont="1" applyFill="1" applyAlignment="1"/>
    <xf numFmtId="0" fontId="2" fillId="0" borderId="0" xfId="10" applyNumberFormat="1" applyFont="1" applyFill="1" applyBorder="1" applyAlignment="1">
      <alignment wrapText="1"/>
    </xf>
    <xf numFmtId="0" fontId="1" fillId="0" borderId="0" xfId="10" applyFont="1"/>
    <xf numFmtId="1" fontId="23" fillId="0" borderId="23" xfId="10" applyNumberFormat="1" applyFont="1" applyFill="1" applyBorder="1" applyAlignment="1"/>
    <xf numFmtId="1" fontId="3" fillId="0" borderId="0" xfId="10" applyNumberFormat="1"/>
    <xf numFmtId="1" fontId="23" fillId="0" borderId="16" xfId="10" applyNumberFormat="1" applyFont="1" applyFill="1" applyBorder="1" applyAlignment="1"/>
    <xf numFmtId="0" fontId="3" fillId="0" borderId="0" xfId="10" applyFill="1"/>
    <xf numFmtId="165" fontId="1" fillId="0" borderId="0" xfId="9" applyNumberFormat="1" applyFont="1"/>
    <xf numFmtId="9" fontId="1" fillId="0" borderId="0" xfId="9" applyNumberFormat="1" applyFont="1"/>
    <xf numFmtId="165" fontId="1" fillId="0" borderId="0" xfId="9" applyNumberFormat="1" applyFont="1" applyAlignment="1">
      <alignment horizontal="center"/>
    </xf>
    <xf numFmtId="0" fontId="1" fillId="0" borderId="0" xfId="9" applyFont="1" applyAlignment="1">
      <alignment wrapText="1"/>
    </xf>
    <xf numFmtId="0" fontId="1" fillId="0" borderId="0" xfId="9" applyFont="1" applyBorder="1" applyAlignment="1"/>
    <xf numFmtId="6" fontId="1" fillId="0" borderId="0" xfId="9" applyNumberFormat="1" applyFont="1" applyAlignment="1">
      <alignment wrapText="1"/>
    </xf>
    <xf numFmtId="0" fontId="1" fillId="0" borderId="0" xfId="9" applyFont="1" applyAlignment="1">
      <alignment horizontal="left" wrapText="1"/>
    </xf>
    <xf numFmtId="0" fontId="1" fillId="0" borderId="0" xfId="9" applyFont="1" applyBorder="1" applyAlignment="1">
      <alignment horizontal="left" wrapText="1"/>
    </xf>
    <xf numFmtId="165" fontId="3" fillId="0" borderId="0" xfId="10" applyNumberFormat="1"/>
    <xf numFmtId="165" fontId="2" fillId="0" borderId="0" xfId="10" applyNumberFormat="1" applyFont="1"/>
    <xf numFmtId="165" fontId="1" fillId="0" borderId="0" xfId="9" applyNumberFormat="1" applyFont="1" applyAlignment="1">
      <alignment wrapText="1"/>
    </xf>
    <xf numFmtId="0" fontId="1" fillId="0" borderId="0" xfId="9" applyFont="1" applyAlignment="1">
      <alignment horizontal="left"/>
    </xf>
    <xf numFmtId="0" fontId="1" fillId="0" borderId="0" xfId="9" applyFont="1" applyFill="1" applyBorder="1"/>
    <xf numFmtId="165" fontId="1" fillId="0" borderId="0" xfId="9" applyNumberFormat="1" applyFont="1" applyFill="1" applyBorder="1"/>
    <xf numFmtId="44" fontId="1" fillId="0" borderId="0" xfId="6" applyFont="1" applyFill="1" applyBorder="1"/>
    <xf numFmtId="0" fontId="1" fillId="0" borderId="0" xfId="9" applyNumberFormat="1" applyFont="1" applyFill="1" applyBorder="1"/>
    <xf numFmtId="9" fontId="1" fillId="6" borderId="1" xfId="0" quotePrefix="1" applyNumberFormat="1" applyFont="1" applyFill="1" applyBorder="1" applyAlignment="1" applyProtection="1">
      <alignment horizontal="left"/>
      <protection locked="0"/>
    </xf>
    <xf numFmtId="0" fontId="15" fillId="0" borderId="24" xfId="0" applyFont="1" applyBorder="1" applyAlignment="1">
      <alignment horizontal="center"/>
    </xf>
    <xf numFmtId="0" fontId="15" fillId="0" borderId="25"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3" fillId="0" borderId="0" xfId="0" applyFont="1" applyAlignment="1">
      <alignment horizontal="left" vertical="top"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1" xfId="0" applyNumberFormat="1" applyFont="1" applyBorder="1" applyAlignment="1" applyProtection="1">
      <alignment horizontal="center"/>
      <protection locked="0"/>
    </xf>
    <xf numFmtId="0" fontId="0" fillId="0" borderId="1" xfId="0" applyNumberFormat="1" applyBorder="1" applyAlignment="1" applyProtection="1">
      <protection locked="0"/>
    </xf>
    <xf numFmtId="0" fontId="1" fillId="0" borderId="2" xfId="0" applyFont="1" applyBorder="1" applyAlignment="1" applyProtection="1">
      <alignment wrapText="1"/>
      <protection locked="0"/>
    </xf>
    <xf numFmtId="0" fontId="1" fillId="0" borderId="3" xfId="0" applyFont="1" applyBorder="1" applyAlignment="1" applyProtection="1">
      <alignment wrapText="1"/>
      <protection locked="0"/>
    </xf>
    <xf numFmtId="0" fontId="4" fillId="0" borderId="20" xfId="0" applyFont="1" applyBorder="1" applyAlignment="1" applyProtection="1">
      <alignment horizontal="left" wrapText="1"/>
      <protection locked="0"/>
    </xf>
    <xf numFmtId="0" fontId="4" fillId="0" borderId="30" xfId="0" applyFont="1" applyBorder="1" applyAlignment="1" applyProtection="1">
      <alignment horizontal="left" wrapText="1"/>
      <protection locked="0"/>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1" fillId="0" borderId="30" xfId="0" applyFont="1" applyBorder="1" applyAlignment="1" applyProtection="1">
      <alignment horizontal="left" wrapText="1"/>
      <protection locked="0"/>
    </xf>
    <xf numFmtId="0" fontId="2" fillId="0" borderId="0" xfId="0" applyFont="1" applyFill="1" applyBorder="1" applyAlignment="1" applyProtection="1">
      <alignment horizontal="center" wrapText="1"/>
      <protection locked="0"/>
    </xf>
    <xf numFmtId="0" fontId="3" fillId="0" borderId="4" xfId="0" applyNumberFormat="1" applyFont="1" applyFill="1" applyBorder="1" applyAlignment="1" applyProtection="1">
      <protection locked="0"/>
    </xf>
    <xf numFmtId="49" fontId="3" fillId="0" borderId="4" xfId="0" applyNumberFormat="1" applyFont="1" applyFill="1" applyBorder="1" applyAlignment="1" applyProtection="1">
      <protection locked="0"/>
    </xf>
    <xf numFmtId="0" fontId="2" fillId="0" borderId="0" xfId="0" applyFont="1" applyAlignment="1">
      <alignment horizontal="center"/>
    </xf>
    <xf numFmtId="0" fontId="2" fillId="0" borderId="0" xfId="0" applyFont="1" applyFill="1" applyAlignment="1">
      <alignment horizontal="center"/>
    </xf>
    <xf numFmtId="0" fontId="14" fillId="18" borderId="31" xfId="0" applyFont="1" applyFill="1" applyBorder="1" applyAlignment="1">
      <alignment horizontal="left" wrapText="1"/>
    </xf>
    <xf numFmtId="0" fontId="14" fillId="18" borderId="32" xfId="0" applyFont="1" applyFill="1" applyBorder="1" applyAlignment="1">
      <alignment horizontal="left" wrapText="1"/>
    </xf>
    <xf numFmtId="0" fontId="14" fillId="18" borderId="33" xfId="0" applyFont="1" applyFill="1" applyBorder="1" applyAlignment="1">
      <alignment horizontal="left" wrapText="1"/>
    </xf>
    <xf numFmtId="0" fontId="10" fillId="18" borderId="31" xfId="0" applyFont="1" applyFill="1" applyBorder="1" applyAlignment="1">
      <alignment horizontal="left" wrapText="1"/>
    </xf>
    <xf numFmtId="0" fontId="10" fillId="18" borderId="32" xfId="0" applyFont="1" applyFill="1" applyBorder="1" applyAlignment="1">
      <alignment horizontal="left" wrapText="1"/>
    </xf>
    <xf numFmtId="0" fontId="10" fillId="18" borderId="33" xfId="0" applyFont="1" applyFill="1" applyBorder="1" applyAlignment="1">
      <alignment horizontal="left" wrapText="1"/>
    </xf>
    <xf numFmtId="0" fontId="3" fillId="0" borderId="0" xfId="0" applyFont="1" applyFill="1" applyBorder="1" applyAlignment="1">
      <alignment horizontal="left" vertical="top" wrapText="1"/>
    </xf>
    <xf numFmtId="0" fontId="3" fillId="14" borderId="0" xfId="10" applyFill="1" applyAlignment="1">
      <alignment horizontal="left"/>
    </xf>
    <xf numFmtId="0" fontId="3" fillId="13" borderId="14" xfId="10" applyFill="1" applyBorder="1" applyAlignment="1">
      <alignment horizontal="left" vertical="center" wrapText="1"/>
    </xf>
    <xf numFmtId="0" fontId="3" fillId="13" borderId="3" xfId="10" applyFill="1" applyBorder="1" applyAlignment="1">
      <alignment horizontal="left" vertical="center" wrapText="1"/>
    </xf>
    <xf numFmtId="0" fontId="24" fillId="0" borderId="16" xfId="10" applyNumberFormat="1" applyFont="1" applyFill="1" applyBorder="1" applyAlignment="1"/>
    <xf numFmtId="0" fontId="23" fillId="14" borderId="0" xfId="10" applyNumberFormat="1" applyFont="1" applyFill="1" applyAlignment="1">
      <alignment horizontal="left" wrapText="1"/>
    </xf>
    <xf numFmtId="0" fontId="24" fillId="0" borderId="23" xfId="10" applyNumberFormat="1" applyFont="1" applyFill="1" applyBorder="1" applyAlignment="1"/>
    <xf numFmtId="0" fontId="2" fillId="0" borderId="0" xfId="10" applyFont="1"/>
    <xf numFmtId="0" fontId="3" fillId="0" borderId="0" xfId="0" applyFont="1" applyFill="1" applyBorder="1" applyAlignment="1" applyProtection="1">
      <alignment horizontal="left" wrapText="1"/>
    </xf>
    <xf numFmtId="0" fontId="9" fillId="0" borderId="0" xfId="9" applyFont="1" applyBorder="1" applyAlignment="1">
      <alignment horizontal="center"/>
    </xf>
    <xf numFmtId="0" fontId="11" fillId="0" borderId="0" xfId="9" applyNumberFormat="1" applyFont="1" applyFill="1" applyBorder="1" applyAlignment="1">
      <alignment horizontal="center"/>
    </xf>
    <xf numFmtId="0" fontId="1" fillId="0" borderId="0" xfId="9" applyFont="1" applyAlignment="1">
      <alignment horizontal="left" wrapText="1"/>
    </xf>
    <xf numFmtId="0" fontId="2" fillId="0" borderId="0" xfId="9" applyFont="1" applyAlignment="1"/>
    <xf numFmtId="0" fontId="1" fillId="0" borderId="0" xfId="9" applyFont="1" applyAlignment="1">
      <alignment horizontal="left" vertical="top" wrapText="1"/>
    </xf>
    <xf numFmtId="0" fontId="2" fillId="0" borderId="0" xfId="9" applyFont="1" applyAlignment="1">
      <alignment horizontal="left" wrapText="1"/>
    </xf>
    <xf numFmtId="0" fontId="1" fillId="0" borderId="0" xfId="9" applyFont="1" applyAlignment="1">
      <alignment wrapText="1"/>
    </xf>
    <xf numFmtId="0" fontId="1" fillId="0" borderId="0" xfId="9" applyFont="1" applyAlignment="1">
      <alignment horizontal="left"/>
    </xf>
    <xf numFmtId="0" fontId="19" fillId="0" borderId="0" xfId="9" applyFont="1" applyAlignment="1"/>
    <xf numFmtId="165" fontId="1" fillId="0" borderId="0" xfId="10" applyNumberFormat="1" applyFont="1" applyAlignment="1">
      <alignment horizontal="left" wrapText="1"/>
    </xf>
    <xf numFmtId="165" fontId="2" fillId="0" borderId="0" xfId="9" applyNumberFormat="1" applyFont="1" applyAlignment="1">
      <alignment horizontal="left" wrapText="1"/>
    </xf>
    <xf numFmtId="165" fontId="1" fillId="0" borderId="0" xfId="9" applyNumberFormat="1" applyFont="1" applyAlignment="1">
      <alignment horizontal="left"/>
    </xf>
    <xf numFmtId="165" fontId="1" fillId="0" borderId="0" xfId="9" applyNumberFormat="1" applyFont="1" applyBorder="1" applyAlignment="1"/>
    <xf numFmtId="165" fontId="3" fillId="0" borderId="0" xfId="9" applyNumberFormat="1" applyBorder="1" applyAlignment="1"/>
    <xf numFmtId="0" fontId="1" fillId="0" borderId="0" xfId="9" applyFont="1" applyFill="1" applyBorder="1" applyAlignment="1">
      <alignment horizontal="left"/>
    </xf>
    <xf numFmtId="0" fontId="17" fillId="0" borderId="0" xfId="9" applyFont="1" applyAlignment="1">
      <alignment horizontal="left"/>
    </xf>
    <xf numFmtId="0" fontId="3" fillId="0" borderId="0" xfId="9" applyAlignment="1">
      <alignment horizontal="left" wrapText="1"/>
    </xf>
    <xf numFmtId="0" fontId="3" fillId="0" borderId="0" xfId="9" applyAlignment="1">
      <alignment horizontal="left"/>
    </xf>
  </cellXfs>
  <cellStyles count="14">
    <cellStyle name="Comma" xfId="1" builtinId="3"/>
    <cellStyle name="Comma 11" xfId="2" xr:uid="{00000000-0005-0000-0000-000001000000}"/>
    <cellStyle name="Comma 11 2" xfId="3" xr:uid="{00000000-0005-0000-0000-000002000000}"/>
    <cellStyle name="Comma 2" xfId="4" xr:uid="{00000000-0005-0000-0000-000003000000}"/>
    <cellStyle name="Currency" xfId="5" builtinId="4"/>
    <cellStyle name="Currency 2" xfId="6" xr:uid="{00000000-0005-0000-0000-000005000000}"/>
    <cellStyle name="Currency 2 2" xfId="7" xr:uid="{00000000-0005-0000-0000-000006000000}"/>
    <cellStyle name="Currency 3" xfId="8" xr:uid="{00000000-0005-0000-0000-000007000000}"/>
    <cellStyle name="Normal" xfId="0" builtinId="0"/>
    <cellStyle name="Normal 2" xfId="9" xr:uid="{00000000-0005-0000-0000-000009000000}"/>
    <cellStyle name="Normal 2 2" xfId="10" xr:uid="{00000000-0005-0000-0000-00000A000000}"/>
    <cellStyle name="Percent" xfId="11" builtinId="5"/>
    <cellStyle name="Percent 2" xfId="12" xr:uid="{00000000-0005-0000-0000-00000C000000}"/>
    <cellStyle name="Percent 3"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andr1/Desktop/new%20budget.5ye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Guide"/>
      <sheetName val="Budget Summary"/>
      <sheetName val="Yr 1"/>
      <sheetName val="Yr 2"/>
      <sheetName val="Yr 3"/>
      <sheetName val="Yr 4"/>
      <sheetName val="Yr 5"/>
      <sheetName val="Reg Salary-% effort"/>
      <sheetName val="Reg Salary-person mths"/>
      <sheetName val="Subcontracts"/>
      <sheetName val="Tuition"/>
      <sheetName val="Salary Rates"/>
      <sheetName val="Yr 1 Justification"/>
      <sheetName val="Yr 2 Just"/>
      <sheetName val="Yr 3 Just"/>
      <sheetName val="TemplateInformation"/>
    </sheetNames>
    <sheetDataSet>
      <sheetData sheetId="0" refreshError="1"/>
      <sheetData sheetId="1" refreshError="1">
        <row r="27">
          <cell r="B27">
            <v>0.51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24"/>
  <sheetViews>
    <sheetView tabSelected="1" workbookViewId="0"/>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285" t="s">
        <v>230</v>
      </c>
      <c r="B2" s="286"/>
      <c r="C2" s="286"/>
      <c r="D2" s="286"/>
      <c r="E2" s="286"/>
      <c r="F2" s="286"/>
      <c r="G2" s="287"/>
    </row>
    <row r="3" spans="1:8" ht="24" thickBot="1" x14ac:dyDescent="0.4">
      <c r="A3" s="288" t="s">
        <v>179</v>
      </c>
      <c r="B3" s="289"/>
      <c r="C3" s="289"/>
      <c r="D3" s="289"/>
      <c r="E3" s="289"/>
      <c r="F3" s="289"/>
      <c r="G3" s="290"/>
    </row>
    <row r="4" spans="1:8" ht="13.5" thickTop="1" x14ac:dyDescent="0.2"/>
    <row r="5" spans="1:8" x14ac:dyDescent="0.2">
      <c r="A5" s="26" t="s">
        <v>110</v>
      </c>
    </row>
    <row r="6" spans="1:8" x14ac:dyDescent="0.2">
      <c r="A6" s="22" t="s">
        <v>68</v>
      </c>
    </row>
    <row r="7" spans="1:8" x14ac:dyDescent="0.2">
      <c r="A7" s="22" t="s">
        <v>69</v>
      </c>
    </row>
    <row r="8" spans="1:8" x14ac:dyDescent="0.2">
      <c r="A8" s="26" t="s">
        <v>111</v>
      </c>
    </row>
    <row r="9" spans="1:8" x14ac:dyDescent="0.2">
      <c r="A9" s="22"/>
    </row>
    <row r="10" spans="1:8" ht="27" customHeight="1" x14ac:dyDescent="0.2">
      <c r="A10" s="291" t="s">
        <v>144</v>
      </c>
      <c r="B10" s="291"/>
      <c r="C10" s="291"/>
      <c r="D10" s="291"/>
      <c r="E10" s="291"/>
      <c r="F10" s="291"/>
      <c r="G10" s="291"/>
      <c r="H10" s="28"/>
    </row>
    <row r="11" spans="1:8" ht="14.25" customHeight="1" thickBot="1" x14ac:dyDescent="0.25">
      <c r="A11" s="27"/>
      <c r="B11" s="28"/>
      <c r="C11" s="28"/>
      <c r="D11" s="28"/>
      <c r="E11" s="28"/>
      <c r="F11" s="28"/>
      <c r="G11" s="28"/>
      <c r="H11" s="28"/>
    </row>
    <row r="12" spans="1:8" ht="18" customHeight="1" thickTop="1" x14ac:dyDescent="0.2">
      <c r="A12" s="34" t="s">
        <v>138</v>
      </c>
      <c r="B12" s="35"/>
      <c r="C12" s="36"/>
      <c r="D12" s="36"/>
      <c r="E12" s="36"/>
      <c r="F12" s="36"/>
      <c r="G12" s="37"/>
    </row>
    <row r="13" spans="1:8" ht="18" customHeight="1" x14ac:dyDescent="0.2">
      <c r="A13" s="38" t="s">
        <v>139</v>
      </c>
      <c r="B13" s="39"/>
      <c r="C13" s="39"/>
      <c r="D13" s="39"/>
      <c r="E13" s="39"/>
      <c r="F13" s="39"/>
      <c r="G13" s="40"/>
    </row>
    <row r="14" spans="1:8" ht="42.95" customHeight="1" x14ac:dyDescent="0.2">
      <c r="A14" s="292" t="s">
        <v>177</v>
      </c>
      <c r="B14" s="293"/>
      <c r="C14" s="293"/>
      <c r="D14" s="293"/>
      <c r="E14" s="293"/>
      <c r="F14" s="293"/>
      <c r="G14" s="294"/>
    </row>
    <row r="15" spans="1:8" ht="42.95" customHeight="1" x14ac:dyDescent="0.2">
      <c r="A15" s="292" t="s">
        <v>178</v>
      </c>
      <c r="B15" s="293"/>
      <c r="C15" s="293"/>
      <c r="D15" s="293"/>
      <c r="E15" s="293"/>
      <c r="F15" s="293"/>
      <c r="G15" s="294"/>
    </row>
    <row r="16" spans="1:8" ht="18" customHeight="1" x14ac:dyDescent="0.2">
      <c r="A16" s="58" t="s">
        <v>140</v>
      </c>
      <c r="B16" s="39"/>
      <c r="C16" s="39"/>
      <c r="D16" s="39"/>
      <c r="E16" s="39"/>
      <c r="F16" s="39"/>
      <c r="G16" s="40"/>
    </row>
    <row r="17" spans="1:7" ht="18" customHeight="1" x14ac:dyDescent="0.2">
      <c r="A17" s="58" t="s">
        <v>141</v>
      </c>
      <c r="B17" s="39"/>
      <c r="C17" s="39"/>
      <c r="D17" s="39"/>
      <c r="E17" s="39"/>
      <c r="F17" s="39"/>
      <c r="G17" s="40"/>
    </row>
    <row r="18" spans="1:7" ht="18" customHeight="1" thickBot="1" x14ac:dyDescent="0.25">
      <c r="A18" s="59" t="s">
        <v>142</v>
      </c>
      <c r="B18" s="39"/>
      <c r="C18" s="39"/>
      <c r="D18" s="39"/>
      <c r="E18" s="39"/>
      <c r="F18" s="39"/>
      <c r="G18" s="40"/>
    </row>
    <row r="19" spans="1:7" ht="18" customHeight="1" thickTop="1" thickBot="1" x14ac:dyDescent="0.25">
      <c r="A19" s="59" t="s">
        <v>143</v>
      </c>
      <c r="B19" s="41"/>
      <c r="C19" s="41"/>
      <c r="D19" s="41"/>
      <c r="E19" s="41"/>
      <c r="F19" s="41"/>
      <c r="G19" s="42"/>
    </row>
    <row r="20" spans="1:7" ht="13.5" customHeight="1" thickTop="1" x14ac:dyDescent="0.2">
      <c r="A20" s="216"/>
      <c r="B20" s="217"/>
      <c r="C20" s="217"/>
      <c r="D20" s="217"/>
      <c r="E20" s="217"/>
      <c r="F20" s="217"/>
      <c r="G20" s="217"/>
    </row>
    <row r="21" spans="1:7" x14ac:dyDescent="0.2">
      <c r="A21" s="217"/>
      <c r="B21" s="167">
        <v>0.51</v>
      </c>
      <c r="C21" s="167">
        <v>0.43</v>
      </c>
      <c r="D21" s="217"/>
      <c r="E21" s="217"/>
      <c r="F21" s="217"/>
      <c r="G21" s="217"/>
    </row>
    <row r="22" spans="1:7" x14ac:dyDescent="0.2">
      <c r="A22" s="217"/>
      <c r="B22" s="217"/>
      <c r="C22" s="217"/>
      <c r="D22" s="217"/>
      <c r="E22" s="217"/>
      <c r="F22" s="217"/>
      <c r="G22" s="217"/>
    </row>
    <row r="23" spans="1:7" x14ac:dyDescent="0.2">
      <c r="A23" s="217"/>
      <c r="B23" s="217"/>
      <c r="C23" s="217"/>
      <c r="D23" s="217"/>
      <c r="E23" s="217"/>
      <c r="F23" s="217"/>
      <c r="G23" s="217"/>
    </row>
    <row r="24" spans="1:7" x14ac:dyDescent="0.2">
      <c r="A24" s="215"/>
      <c r="B24" s="215"/>
      <c r="C24" s="215"/>
      <c r="D24" s="215"/>
      <c r="E24" s="215"/>
      <c r="F24" s="215"/>
      <c r="G24" s="215"/>
    </row>
  </sheetData>
  <sheetProtection sheet="1" objects="1" scenarios="1"/>
  <mergeCells count="5">
    <mergeCell ref="A2:G2"/>
    <mergeCell ref="A3:G3"/>
    <mergeCell ref="A10:G10"/>
    <mergeCell ref="A14:G14"/>
    <mergeCell ref="A15:G15"/>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27"/>
  <sheetViews>
    <sheetView zoomScale="90" zoomScaleNormal="90" workbookViewId="0"/>
  </sheetViews>
  <sheetFormatPr defaultRowHeight="12.75" x14ac:dyDescent="0.2"/>
  <cols>
    <col min="1" max="1" width="35.7109375" style="4" customWidth="1"/>
    <col min="2" max="2" width="9.7109375" style="4" customWidth="1"/>
    <col min="3" max="3" width="18.140625" style="4" bestFit="1" customWidth="1"/>
    <col min="4" max="4" width="1.5703125" style="4" customWidth="1"/>
    <col min="5" max="5" width="15.7109375" style="4" customWidth="1"/>
    <col min="6" max="6" width="11.42578125" style="4" customWidth="1"/>
    <col min="7" max="7" width="15.7109375" style="69" customWidth="1"/>
    <col min="8" max="9" width="15.7109375" style="4" customWidth="1"/>
    <col min="10" max="10" width="11.42578125" style="4" customWidth="1"/>
    <col min="11" max="16384" width="9.140625" style="4"/>
  </cols>
  <sheetData>
    <row r="1" spans="1:10" ht="18" x14ac:dyDescent="0.25">
      <c r="A1" s="87" t="s">
        <v>231</v>
      </c>
      <c r="F1" s="87"/>
      <c r="I1" s="87"/>
      <c r="J1" s="87"/>
    </row>
    <row r="2" spans="1:10" ht="18" x14ac:dyDescent="0.25">
      <c r="A2" s="87" t="s">
        <v>109</v>
      </c>
      <c r="F2" s="87"/>
      <c r="H2" s="91"/>
      <c r="I2" s="92" t="str">
        <f>"= do not edit"</f>
        <v>= do not edit</v>
      </c>
      <c r="J2" s="87"/>
    </row>
    <row r="3" spans="1:10" ht="19.5" customHeight="1" x14ac:dyDescent="0.25">
      <c r="F3" s="93"/>
      <c r="H3" s="64"/>
      <c r="I3" s="92" t="str">
        <f>"= edit if applicable"</f>
        <v>= edit if applicable</v>
      </c>
      <c r="J3" s="93"/>
    </row>
    <row r="4" spans="1:10" ht="24.75" customHeight="1" x14ac:dyDescent="0.2">
      <c r="A4" s="94" t="s">
        <v>59</v>
      </c>
      <c r="B4" s="306"/>
      <c r="C4" s="306"/>
      <c r="D4" s="306"/>
      <c r="E4" s="306"/>
      <c r="F4" s="306"/>
      <c r="G4" s="306"/>
      <c r="H4" s="306"/>
      <c r="I4" s="68"/>
    </row>
    <row r="5" spans="1:10" ht="24.75" customHeight="1" x14ac:dyDescent="0.2">
      <c r="A5" s="94" t="s">
        <v>60</v>
      </c>
      <c r="B5" s="307"/>
      <c r="C5" s="307"/>
      <c r="D5" s="307"/>
      <c r="E5" s="307"/>
      <c r="F5" s="307"/>
      <c r="G5" s="307"/>
      <c r="H5" s="307"/>
      <c r="I5" s="68"/>
    </row>
    <row r="6" spans="1:10" ht="24.75" customHeight="1" x14ac:dyDescent="0.2">
      <c r="A6" s="94" t="s">
        <v>61</v>
      </c>
      <c r="B6" s="307"/>
      <c r="C6" s="307"/>
      <c r="D6" s="307"/>
      <c r="E6" s="307"/>
      <c r="F6" s="307"/>
      <c r="G6" s="307"/>
      <c r="H6" s="307"/>
      <c r="I6" s="68"/>
    </row>
    <row r="7" spans="1:10" ht="24.75" customHeight="1" x14ac:dyDescent="0.2">
      <c r="A7" s="94" t="s">
        <v>152</v>
      </c>
      <c r="B7" s="160"/>
      <c r="C7" s="159"/>
      <c r="D7" s="159"/>
      <c r="E7" s="159"/>
      <c r="F7" s="159"/>
      <c r="G7" s="159"/>
      <c r="H7" s="159"/>
      <c r="I7" s="68"/>
    </row>
    <row r="8" spans="1:10" ht="24.75" customHeight="1" x14ac:dyDescent="0.2">
      <c r="A8" s="94" t="s">
        <v>153</v>
      </c>
      <c r="B8" s="161"/>
      <c r="C8" s="159"/>
      <c r="D8" s="159"/>
      <c r="E8" s="159"/>
      <c r="F8" s="159"/>
      <c r="G8" s="159"/>
      <c r="H8" s="159"/>
      <c r="I8" s="68"/>
    </row>
    <row r="9" spans="1:10" ht="22.5" customHeight="1" x14ac:dyDescent="0.2">
      <c r="A9" s="94"/>
      <c r="B9" s="95"/>
      <c r="C9" s="95"/>
      <c r="D9" s="95"/>
      <c r="E9" s="95"/>
      <c r="F9" s="95"/>
      <c r="G9" s="95"/>
      <c r="H9" s="95"/>
      <c r="I9" s="95"/>
      <c r="J9" s="95"/>
    </row>
    <row r="10" spans="1:10" ht="20.25" customHeight="1" x14ac:dyDescent="0.2">
      <c r="A10" s="96" t="s">
        <v>58</v>
      </c>
      <c r="C10" s="97" t="s">
        <v>99</v>
      </c>
      <c r="D10" s="98"/>
      <c r="E10" s="295" t="s">
        <v>206</v>
      </c>
      <c r="F10" s="296"/>
      <c r="G10" s="295" t="s">
        <v>66</v>
      </c>
      <c r="H10" s="296"/>
      <c r="I10" s="295" t="s">
        <v>207</v>
      </c>
      <c r="J10" s="296"/>
    </row>
    <row r="11" spans="1:10" s="100" customFormat="1" ht="17.25" customHeight="1" x14ac:dyDescent="0.2">
      <c r="C11" s="101" t="s">
        <v>21</v>
      </c>
      <c r="D11" s="102"/>
      <c r="E11" s="103" t="s">
        <v>2</v>
      </c>
      <c r="F11" s="104" t="s">
        <v>62</v>
      </c>
      <c r="G11" s="103" t="s">
        <v>2</v>
      </c>
      <c r="H11" s="103" t="s">
        <v>62</v>
      </c>
      <c r="I11" s="103" t="s">
        <v>2</v>
      </c>
      <c r="J11" s="104" t="s">
        <v>62</v>
      </c>
    </row>
    <row r="12" spans="1:10" ht="33.75" customHeight="1" x14ac:dyDescent="0.2">
      <c r="A12" s="303" t="s">
        <v>232</v>
      </c>
      <c r="B12" s="304"/>
      <c r="C12" s="201">
        <f>'Reg Salary-% effort'!E38+'Reg Salary-person mths'!F74+'Reg Salary-person mths'!F38</f>
        <v>0</v>
      </c>
      <c r="D12" s="106"/>
      <c r="E12" s="105"/>
      <c r="F12" s="14"/>
      <c r="G12" s="105"/>
      <c r="H12" s="15"/>
      <c r="I12" s="105"/>
      <c r="J12" s="14"/>
    </row>
    <row r="13" spans="1:10" ht="32.25" customHeight="1" x14ac:dyDescent="0.2">
      <c r="A13" s="223" t="s">
        <v>233</v>
      </c>
      <c r="B13" s="224"/>
      <c r="C13" s="108"/>
      <c r="D13" s="106"/>
      <c r="E13" s="108"/>
      <c r="F13" s="7"/>
      <c r="G13" s="108"/>
      <c r="H13" s="8"/>
      <c r="I13" s="108"/>
      <c r="J13" s="7"/>
    </row>
    <row r="14" spans="1:10" ht="33" customHeight="1" x14ac:dyDescent="0.2">
      <c r="A14" s="303" t="s">
        <v>234</v>
      </c>
      <c r="B14" s="304"/>
      <c r="C14" s="201">
        <f>'Reg Salary-person mths'!F112+'Reg Salary-% effort'!E76</f>
        <v>0</v>
      </c>
      <c r="D14" s="106"/>
      <c r="E14" s="105"/>
      <c r="F14" s="17"/>
      <c r="G14" s="105"/>
      <c r="H14" s="15"/>
      <c r="I14" s="105"/>
      <c r="J14" s="17"/>
    </row>
    <row r="15" spans="1:10" ht="20.25" customHeight="1" x14ac:dyDescent="0.2">
      <c r="A15" s="225" t="s">
        <v>71</v>
      </c>
      <c r="B15" s="224"/>
      <c r="C15" s="108"/>
      <c r="D15" s="106"/>
      <c r="E15" s="108"/>
      <c r="F15" s="9"/>
      <c r="G15" s="108"/>
      <c r="H15" s="8"/>
      <c r="I15" s="108"/>
      <c r="J15" s="9"/>
    </row>
    <row r="16" spans="1:10" ht="20.25" customHeight="1" x14ac:dyDescent="0.2">
      <c r="A16" s="225" t="s">
        <v>235</v>
      </c>
      <c r="B16" s="224"/>
      <c r="C16" s="108"/>
      <c r="D16" s="106"/>
      <c r="E16" s="108"/>
      <c r="F16" s="9"/>
      <c r="G16" s="108"/>
      <c r="H16" s="8"/>
      <c r="I16" s="108"/>
      <c r="J16" s="9"/>
    </row>
    <row r="17" spans="1:10" ht="20.25" customHeight="1" x14ac:dyDescent="0.2">
      <c r="A17" s="225" t="s">
        <v>193</v>
      </c>
      <c r="B17" s="224"/>
      <c r="C17" s="108"/>
      <c r="D17" s="106"/>
      <c r="E17" s="108"/>
      <c r="F17" s="9"/>
      <c r="G17" s="108"/>
      <c r="H17" s="8"/>
      <c r="I17" s="108"/>
      <c r="J17" s="9"/>
    </row>
    <row r="18" spans="1:10" ht="20.25" customHeight="1" x14ac:dyDescent="0.2">
      <c r="A18" s="225" t="s">
        <v>65</v>
      </c>
      <c r="B18" s="224"/>
      <c r="C18" s="108"/>
      <c r="D18" s="106"/>
      <c r="E18" s="108"/>
      <c r="F18" s="9"/>
      <c r="G18" s="108"/>
      <c r="H18" s="8"/>
      <c r="I18" s="108"/>
      <c r="J18" s="9"/>
    </row>
    <row r="19" spans="1:10" ht="20.25" customHeight="1" x14ac:dyDescent="0.2">
      <c r="A19" s="225" t="s">
        <v>72</v>
      </c>
      <c r="B19" s="224"/>
      <c r="C19" s="108"/>
      <c r="D19" s="106"/>
      <c r="E19" s="108"/>
      <c r="F19" s="9"/>
      <c r="G19" s="108"/>
      <c r="H19" s="8"/>
      <c r="I19" s="108"/>
      <c r="J19" s="9"/>
    </row>
    <row r="20" spans="1:10" ht="20.25" customHeight="1" x14ac:dyDescent="0.2">
      <c r="A20" s="226" t="s">
        <v>258</v>
      </c>
      <c r="B20" s="284">
        <v>0.49</v>
      </c>
      <c r="C20" s="61">
        <f>ROUND(((C12+C13+C14+C16)*$B$20),0)</f>
        <v>0</v>
      </c>
      <c r="D20" s="62"/>
      <c r="E20" s="61">
        <f>ROUND(((E12+E13+E14+E16)*$B$20),0)</f>
        <v>0</v>
      </c>
      <c r="F20" s="9"/>
      <c r="G20" s="19"/>
      <c r="H20" s="8"/>
      <c r="I20" s="61">
        <f>ROUND(((I12+I13+I14+I16)*$B$20),0)</f>
        <v>0</v>
      </c>
      <c r="J20" s="9"/>
    </row>
    <row r="21" spans="1:10" ht="20.25" customHeight="1" x14ac:dyDescent="0.2">
      <c r="A21" s="225" t="s">
        <v>259</v>
      </c>
      <c r="B21" s="227">
        <v>8.2000000000000003E-2</v>
      </c>
      <c r="C21" s="61">
        <f>ROUND(((C18+C17)*$B$21),0)</f>
        <v>0</v>
      </c>
      <c r="D21" s="62"/>
      <c r="E21" s="61">
        <f>ROUND(((E18+E17)*$B$21),0)</f>
        <v>0</v>
      </c>
      <c r="F21" s="63"/>
      <c r="G21" s="19"/>
      <c r="H21" s="8"/>
      <c r="I21" s="61">
        <f>ROUND(((I18+I17)*$B$21),0)</f>
        <v>0</v>
      </c>
      <c r="J21" s="63"/>
    </row>
    <row r="22" spans="1:10" ht="20.25" customHeight="1" x14ac:dyDescent="0.2">
      <c r="A22" s="225" t="s">
        <v>200</v>
      </c>
      <c r="B22" s="224"/>
      <c r="C22" s="108"/>
      <c r="D22" s="106"/>
      <c r="E22" s="108"/>
      <c r="F22" s="9"/>
      <c r="G22" s="108"/>
      <c r="H22" s="8"/>
      <c r="I22" s="108"/>
      <c r="J22" s="9"/>
    </row>
    <row r="23" spans="1:10" ht="20.25" customHeight="1" x14ac:dyDescent="0.2">
      <c r="A23" s="225" t="s">
        <v>201</v>
      </c>
      <c r="B23" s="224"/>
      <c r="C23" s="108"/>
      <c r="D23" s="106"/>
      <c r="E23" s="108"/>
      <c r="F23" s="9"/>
      <c r="G23" s="108"/>
      <c r="H23" s="8"/>
      <c r="I23" s="108"/>
      <c r="J23" s="9"/>
    </row>
    <row r="24" spans="1:10" ht="20.25" customHeight="1" x14ac:dyDescent="0.2">
      <c r="A24" s="109" t="s">
        <v>64</v>
      </c>
      <c r="B24" s="224"/>
      <c r="C24" s="88">
        <f>SUM(C12:C23)</f>
        <v>0</v>
      </c>
      <c r="D24" s="77"/>
      <c r="E24" s="88">
        <f>SUM(E12:E23)</f>
        <v>0</v>
      </c>
      <c r="F24" s="78"/>
      <c r="G24" s="88">
        <f>SUM(G12:G23)</f>
        <v>0</v>
      </c>
      <c r="H24" s="79"/>
      <c r="I24" s="88">
        <f>SUM(I12:I23)</f>
        <v>0</v>
      </c>
      <c r="J24" s="78"/>
    </row>
    <row r="25" spans="1:10" ht="20.25" customHeight="1" x14ac:dyDescent="0.2">
      <c r="A25" s="225" t="s">
        <v>202</v>
      </c>
      <c r="B25" s="224"/>
      <c r="C25" s="108"/>
      <c r="D25" s="106"/>
      <c r="E25" s="108"/>
      <c r="F25" s="9"/>
      <c r="G25" s="108"/>
      <c r="H25" s="8"/>
      <c r="I25" s="108"/>
      <c r="J25" s="9"/>
    </row>
    <row r="26" spans="1:10" ht="20.25" customHeight="1" x14ac:dyDescent="0.2">
      <c r="A26" s="225" t="s">
        <v>203</v>
      </c>
      <c r="B26" s="224"/>
      <c r="C26" s="108"/>
      <c r="D26" s="106"/>
      <c r="E26" s="108"/>
      <c r="F26" s="9"/>
      <c r="G26" s="108"/>
      <c r="H26" s="8"/>
      <c r="I26" s="108"/>
      <c r="J26" s="9"/>
    </row>
    <row r="27" spans="1:10" ht="42" customHeight="1" x14ac:dyDescent="0.2">
      <c r="A27" s="303" t="s">
        <v>154</v>
      </c>
      <c r="B27" s="304"/>
      <c r="C27" s="105"/>
      <c r="D27" s="106"/>
      <c r="E27" s="105"/>
      <c r="F27" s="17"/>
      <c r="G27" s="105"/>
      <c r="H27" s="15"/>
      <c r="I27" s="105"/>
      <c r="J27" s="17"/>
    </row>
    <row r="28" spans="1:10" ht="34.5" customHeight="1" x14ac:dyDescent="0.2">
      <c r="A28" s="303" t="s">
        <v>155</v>
      </c>
      <c r="B28" s="304"/>
      <c r="C28" s="108"/>
      <c r="D28" s="130"/>
      <c r="E28" s="108"/>
      <c r="F28" s="9"/>
      <c r="G28" s="108"/>
      <c r="H28" s="8"/>
      <c r="I28" s="108"/>
      <c r="J28" s="9"/>
    </row>
    <row r="29" spans="1:10" ht="30" customHeight="1" x14ac:dyDescent="0.2">
      <c r="A29" s="299" t="s">
        <v>156</v>
      </c>
      <c r="B29" s="300"/>
      <c r="C29" s="162"/>
      <c r="D29" s="62"/>
      <c r="E29" s="156"/>
      <c r="F29" s="157"/>
      <c r="G29" s="156"/>
      <c r="H29" s="158"/>
      <c r="I29" s="156"/>
      <c r="J29" s="157"/>
    </row>
    <row r="30" spans="1:10" ht="20.25" customHeight="1" x14ac:dyDescent="0.2">
      <c r="A30" s="301" t="s">
        <v>236</v>
      </c>
      <c r="B30" s="302"/>
      <c r="C30" s="29">
        <f>Subcontracts!C20</f>
        <v>0</v>
      </c>
      <c r="D30" s="130"/>
      <c r="E30" s="108"/>
      <c r="F30" s="9"/>
      <c r="G30" s="108"/>
      <c r="H30" s="8"/>
      <c r="I30" s="108"/>
      <c r="J30" s="9"/>
    </row>
    <row r="31" spans="1:10" ht="20.25" customHeight="1" x14ac:dyDescent="0.2">
      <c r="A31" s="228" t="s">
        <v>204</v>
      </c>
      <c r="B31" s="229"/>
      <c r="C31" s="89">
        <f>Subcontracts!C21</f>
        <v>0</v>
      </c>
      <c r="D31" s="106"/>
      <c r="E31" s="107"/>
      <c r="F31" s="18"/>
      <c r="G31" s="107"/>
      <c r="H31" s="16"/>
      <c r="I31" s="107"/>
      <c r="J31" s="18"/>
    </row>
    <row r="32" spans="1:10" x14ac:dyDescent="0.2">
      <c r="A32" s="223" t="s">
        <v>237</v>
      </c>
      <c r="B32" s="224"/>
      <c r="C32" s="108"/>
      <c r="D32" s="106"/>
      <c r="E32" s="108"/>
      <c r="F32" s="9"/>
      <c r="G32" s="108"/>
      <c r="H32" s="8"/>
      <c r="I32" s="108"/>
      <c r="J32" s="9"/>
    </row>
    <row r="33" spans="1:10" ht="20.25" customHeight="1" x14ac:dyDescent="0.2">
      <c r="A33" s="225" t="s">
        <v>146</v>
      </c>
      <c r="B33" s="224"/>
      <c r="C33" s="108"/>
      <c r="D33" s="106"/>
      <c r="E33" s="108"/>
      <c r="F33" s="9"/>
      <c r="G33" s="108"/>
      <c r="H33" s="8"/>
      <c r="I33" s="108"/>
      <c r="J33" s="9"/>
    </row>
    <row r="34" spans="1:10" ht="20.25" customHeight="1" x14ac:dyDescent="0.3">
      <c r="A34" s="225" t="s">
        <v>238</v>
      </c>
      <c r="B34" s="224"/>
      <c r="C34" s="108"/>
      <c r="D34" s="106"/>
      <c r="E34" s="108"/>
      <c r="F34" s="9"/>
      <c r="G34" s="108"/>
      <c r="H34" s="8"/>
      <c r="I34" s="108"/>
      <c r="J34" s="9"/>
    </row>
    <row r="35" spans="1:10" ht="41.25" customHeight="1" x14ac:dyDescent="0.2">
      <c r="A35" s="297" t="s">
        <v>100</v>
      </c>
      <c r="B35" s="298"/>
      <c r="C35" s="108"/>
      <c r="D35" s="106"/>
      <c r="E35" s="108"/>
      <c r="F35" s="9"/>
      <c r="G35" s="108"/>
      <c r="H35" s="8"/>
      <c r="I35" s="108"/>
      <c r="J35" s="9"/>
    </row>
    <row r="36" spans="1:10" ht="20.25" customHeight="1" x14ac:dyDescent="0.2">
      <c r="A36" s="225" t="s">
        <v>57</v>
      </c>
      <c r="B36" s="230"/>
      <c r="C36" s="108"/>
      <c r="D36" s="106"/>
      <c r="E36" s="108"/>
      <c r="F36" s="9"/>
      <c r="G36" s="108"/>
      <c r="H36" s="8"/>
      <c r="I36" s="108"/>
      <c r="J36" s="9"/>
    </row>
    <row r="37" spans="1:10" ht="20.25" customHeight="1" x14ac:dyDescent="0.2">
      <c r="A37" s="109" t="s">
        <v>63</v>
      </c>
      <c r="B37" s="230"/>
      <c r="C37" s="88">
        <f>SUM(C24:C36)</f>
        <v>0</v>
      </c>
      <c r="D37" s="62"/>
      <c r="E37" s="88">
        <f>SUM(E24:E36)</f>
        <v>0</v>
      </c>
      <c r="F37" s="80"/>
      <c r="G37" s="88">
        <f>SUM(G24:G36)</f>
        <v>0</v>
      </c>
      <c r="H37" s="79"/>
      <c r="I37" s="88">
        <f>SUM(I24:I36)</f>
        <v>0</v>
      </c>
      <c r="J37" s="12"/>
    </row>
    <row r="38" spans="1:10" ht="20.25" customHeight="1" x14ac:dyDescent="0.2">
      <c r="A38" s="231" t="s">
        <v>205</v>
      </c>
      <c r="B38" s="230"/>
      <c r="C38" s="155">
        <f>C37-C34-C36-C31-C35-C33</f>
        <v>0</v>
      </c>
      <c r="D38" s="106"/>
      <c r="E38" s="108"/>
      <c r="F38" s="23"/>
      <c r="G38" s="108"/>
      <c r="H38" s="24"/>
      <c r="I38" s="110">
        <f>I37-I34-I36-I31-I35</f>
        <v>0</v>
      </c>
      <c r="J38" s="23"/>
    </row>
    <row r="39" spans="1:10" ht="20.25" customHeight="1" x14ac:dyDescent="0.2">
      <c r="A39" s="226" t="s">
        <v>239</v>
      </c>
      <c r="B39" s="232">
        <v>0.46</v>
      </c>
      <c r="C39" s="90">
        <f>ROUND((C$38*$B$39),0)</f>
        <v>0</v>
      </c>
      <c r="D39" s="21"/>
      <c r="E39" s="20"/>
      <c r="F39" s="9"/>
      <c r="G39" s="20"/>
      <c r="H39" s="8"/>
      <c r="I39" s="20"/>
      <c r="J39" s="9"/>
    </row>
    <row r="40" spans="1:10" ht="27" x14ac:dyDescent="0.2">
      <c r="A40" s="233" t="s">
        <v>240</v>
      </c>
      <c r="B40" s="232">
        <v>0</v>
      </c>
      <c r="C40" s="20"/>
      <c r="D40" s="21"/>
      <c r="E40" s="20"/>
      <c r="F40" s="9"/>
      <c r="G40" s="20"/>
      <c r="H40" s="8"/>
      <c r="I40" s="90">
        <f>ROUND((I$38*$B$40),0)</f>
        <v>0</v>
      </c>
      <c r="J40" s="9"/>
    </row>
    <row r="41" spans="1:10" x14ac:dyDescent="0.2">
      <c r="C41" s="111"/>
      <c r="D41" s="111"/>
      <c r="E41" s="111"/>
      <c r="F41" s="69"/>
      <c r="G41" s="111"/>
      <c r="I41" s="111"/>
      <c r="J41" s="69"/>
    </row>
    <row r="42" spans="1:10" ht="15.75" customHeight="1" x14ac:dyDescent="0.2">
      <c r="C42" s="11"/>
      <c r="D42" s="11"/>
      <c r="E42" s="11"/>
      <c r="F42" s="12"/>
      <c r="G42" s="11"/>
      <c r="H42" s="13"/>
      <c r="I42" s="11"/>
      <c r="J42" s="12"/>
    </row>
    <row r="43" spans="1:10" s="93" customFormat="1" ht="20.25" customHeight="1" x14ac:dyDescent="0.25">
      <c r="A43" s="112" t="s">
        <v>3</v>
      </c>
      <c r="B43" s="113"/>
      <c r="C43" s="81">
        <f>SUM(C37+C39)</f>
        <v>0</v>
      </c>
      <c r="D43" s="82"/>
      <c r="E43" s="81">
        <f>SUM(E37+E39)</f>
        <v>0</v>
      </c>
      <c r="F43" s="83"/>
      <c r="G43" s="81">
        <f>SUM(G37+G39)</f>
        <v>0</v>
      </c>
      <c r="H43" s="84"/>
      <c r="I43" s="81">
        <f>SUM(I37+I40)</f>
        <v>0</v>
      </c>
      <c r="J43" s="83"/>
    </row>
    <row r="44" spans="1:10" s="93" customFormat="1" ht="20.25" customHeight="1" x14ac:dyDescent="0.2">
      <c r="C44" s="114"/>
      <c r="D44" s="114"/>
      <c r="E44" s="115"/>
      <c r="F44" s="116"/>
      <c r="G44" s="114"/>
      <c r="H44" s="117"/>
      <c r="I44" s="115"/>
      <c r="J44" s="116"/>
    </row>
    <row r="45" spans="1:10" s="6" customFormat="1" x14ac:dyDescent="0.2">
      <c r="A45" s="214" t="s">
        <v>260</v>
      </c>
      <c r="B45" s="214"/>
      <c r="C45" s="214"/>
      <c r="D45" s="214"/>
      <c r="E45" s="234"/>
      <c r="F45" s="65"/>
      <c r="I45" s="5"/>
      <c r="J45" s="65"/>
    </row>
    <row r="46" spans="1:10" s="6" customFormat="1" x14ac:dyDescent="0.2">
      <c r="A46" s="305" t="s">
        <v>261</v>
      </c>
      <c r="B46" s="305"/>
      <c r="C46" s="305"/>
      <c r="D46" s="305"/>
      <c r="E46" s="305"/>
      <c r="F46" s="65"/>
      <c r="I46" s="5"/>
      <c r="J46" s="65"/>
    </row>
    <row r="47" spans="1:10" s="6" customFormat="1" x14ac:dyDescent="0.2">
      <c r="A47" s="214" t="s">
        <v>262</v>
      </c>
      <c r="B47" s="214"/>
      <c r="C47" s="214"/>
      <c r="D47" s="214"/>
      <c r="E47" s="234"/>
      <c r="F47" s="65"/>
      <c r="I47" s="5"/>
      <c r="J47" s="65"/>
    </row>
    <row r="48" spans="1:10" s="6" customFormat="1" x14ac:dyDescent="0.2">
      <c r="A48" s="214" t="s">
        <v>263</v>
      </c>
      <c r="B48" s="214"/>
      <c r="C48" s="214"/>
      <c r="D48" s="214"/>
      <c r="E48" s="234"/>
      <c r="F48" s="65"/>
      <c r="I48" s="5"/>
      <c r="J48" s="65"/>
    </row>
    <row r="49" spans="1:10" s="6" customFormat="1" x14ac:dyDescent="0.2">
      <c r="A49" s="214" t="s">
        <v>264</v>
      </c>
      <c r="B49" s="214"/>
      <c r="C49" s="214"/>
      <c r="D49" s="214"/>
      <c r="E49" s="234"/>
      <c r="F49" s="65"/>
      <c r="I49" s="5"/>
      <c r="J49" s="65"/>
    </row>
    <row r="50" spans="1:10" s="6" customFormat="1" x14ac:dyDescent="0.2">
      <c r="A50" s="214" t="s">
        <v>213</v>
      </c>
      <c r="B50" s="214"/>
      <c r="C50" s="214"/>
      <c r="D50" s="214"/>
      <c r="E50" s="234"/>
      <c r="F50" s="65"/>
      <c r="I50" s="5"/>
      <c r="J50" s="65"/>
    </row>
    <row r="51" spans="1:10" s="6" customFormat="1" x14ac:dyDescent="0.2">
      <c r="A51" s="214" t="s">
        <v>208</v>
      </c>
      <c r="B51" s="214"/>
      <c r="C51" s="214"/>
      <c r="D51" s="214"/>
      <c r="E51" s="234"/>
      <c r="F51" s="65"/>
      <c r="I51" s="5"/>
      <c r="J51" s="65"/>
    </row>
    <row r="52" spans="1:10" s="6" customFormat="1" x14ac:dyDescent="0.2">
      <c r="A52" s="214" t="s">
        <v>229</v>
      </c>
      <c r="B52" s="214"/>
      <c r="C52" s="214"/>
      <c r="D52" s="214"/>
      <c r="E52" s="234"/>
      <c r="F52" s="65"/>
      <c r="I52" s="5"/>
      <c r="J52" s="65"/>
    </row>
    <row r="53" spans="1:10" s="6" customFormat="1" x14ac:dyDescent="0.2">
      <c r="A53" s="214" t="s">
        <v>209</v>
      </c>
      <c r="B53" s="214"/>
      <c r="C53" s="214"/>
      <c r="D53" s="214"/>
      <c r="E53" s="234"/>
      <c r="F53" s="65"/>
      <c r="I53" s="5"/>
      <c r="J53" s="65"/>
    </row>
    <row r="54" spans="1:10" s="6" customFormat="1" x14ac:dyDescent="0.2">
      <c r="A54" s="214" t="s">
        <v>159</v>
      </c>
      <c r="B54" s="214"/>
      <c r="C54" s="214"/>
      <c r="D54" s="214"/>
      <c r="E54" s="234"/>
      <c r="F54" s="65"/>
      <c r="I54" s="5"/>
      <c r="J54" s="65"/>
    </row>
    <row r="55" spans="1:10" s="6" customFormat="1" ht="12.75" customHeight="1" x14ac:dyDescent="0.2">
      <c r="A55" s="214" t="s">
        <v>210</v>
      </c>
      <c r="B55" s="214"/>
      <c r="C55" s="214"/>
      <c r="D55" s="214"/>
      <c r="E55" s="234"/>
      <c r="F55" s="65"/>
      <c r="I55" s="5"/>
      <c r="J55" s="65"/>
    </row>
    <row r="56" spans="1:10" s="6" customFormat="1" ht="12.75" customHeight="1" x14ac:dyDescent="0.2">
      <c r="A56" s="214" t="s">
        <v>196</v>
      </c>
      <c r="B56" s="214"/>
      <c r="C56" s="214"/>
      <c r="D56" s="214"/>
      <c r="E56" s="234"/>
      <c r="F56" s="65"/>
      <c r="I56" s="5"/>
      <c r="J56" s="65"/>
    </row>
    <row r="57" spans="1:10" s="6" customFormat="1" x14ac:dyDescent="0.2">
      <c r="A57" s="214" t="s">
        <v>241</v>
      </c>
      <c r="B57" s="214"/>
      <c r="C57" s="214"/>
      <c r="D57" s="214"/>
      <c r="E57" s="163"/>
      <c r="F57" s="164"/>
      <c r="G57" s="165"/>
      <c r="H57" s="165"/>
      <c r="I57" s="163"/>
      <c r="J57" s="164"/>
    </row>
    <row r="58" spans="1:10" s="6" customFormat="1" x14ac:dyDescent="0.2">
      <c r="A58" s="214" t="s">
        <v>218</v>
      </c>
      <c r="B58" s="214"/>
      <c r="C58" s="214"/>
      <c r="D58" s="214"/>
      <c r="E58" s="163"/>
      <c r="F58" s="164"/>
      <c r="G58" s="165"/>
      <c r="H58" s="165"/>
      <c r="I58" s="163"/>
      <c r="J58" s="164"/>
    </row>
    <row r="59" spans="1:10" s="6" customFormat="1" x14ac:dyDescent="0.2">
      <c r="A59" s="214" t="s">
        <v>242</v>
      </c>
      <c r="B59" s="214"/>
      <c r="C59" s="214"/>
      <c r="D59" s="214"/>
      <c r="E59" s="163"/>
      <c r="F59" s="164"/>
      <c r="G59" s="165"/>
      <c r="H59" s="165"/>
      <c r="I59" s="163"/>
      <c r="J59" s="164"/>
    </row>
    <row r="60" spans="1:10" s="6" customFormat="1" x14ac:dyDescent="0.2">
      <c r="A60" s="214" t="s">
        <v>219</v>
      </c>
      <c r="B60" s="214"/>
      <c r="C60" s="214"/>
      <c r="D60" s="214"/>
      <c r="E60" s="163"/>
      <c r="F60" s="164"/>
      <c r="G60" s="165"/>
      <c r="H60" s="165"/>
      <c r="I60" s="163"/>
      <c r="J60" s="164"/>
    </row>
    <row r="61" spans="1:10" s="6" customFormat="1" x14ac:dyDescent="0.2">
      <c r="A61" s="214" t="s">
        <v>211</v>
      </c>
      <c r="B61" s="214"/>
      <c r="C61" s="214"/>
      <c r="D61" s="214"/>
      <c r="E61" s="235"/>
      <c r="F61" s="65"/>
      <c r="I61" s="166"/>
      <c r="J61" s="65"/>
    </row>
    <row r="62" spans="1:10" s="6" customFormat="1" x14ac:dyDescent="0.2">
      <c r="A62" s="236" t="s">
        <v>243</v>
      </c>
      <c r="B62" s="214"/>
      <c r="C62" s="214"/>
      <c r="D62" s="214"/>
      <c r="E62" s="235"/>
      <c r="F62" s="65"/>
      <c r="I62" s="166"/>
      <c r="J62" s="65"/>
    </row>
    <row r="63" spans="1:10" s="6" customFormat="1" x14ac:dyDescent="0.2">
      <c r="A63" s="236" t="s">
        <v>244</v>
      </c>
      <c r="B63" s="214"/>
      <c r="C63" s="214"/>
      <c r="D63" s="214"/>
      <c r="E63" s="235"/>
      <c r="F63" s="65"/>
      <c r="I63" s="166"/>
      <c r="J63" s="65"/>
    </row>
    <row r="64" spans="1:10" s="6" customFormat="1" x14ac:dyDescent="0.2">
      <c r="A64" s="214" t="s">
        <v>245</v>
      </c>
      <c r="B64" s="214"/>
      <c r="C64" s="214"/>
      <c r="D64" s="214"/>
      <c r="E64" s="235"/>
      <c r="F64" s="65"/>
      <c r="I64" s="166"/>
      <c r="J64" s="65"/>
    </row>
    <row r="65" spans="1:10" s="6" customFormat="1" x14ac:dyDescent="0.2">
      <c r="A65" s="214" t="s">
        <v>246</v>
      </c>
      <c r="B65" s="214"/>
      <c r="C65" s="214"/>
      <c r="D65" s="214"/>
      <c r="E65" s="235"/>
      <c r="F65" s="65"/>
      <c r="I65" s="166"/>
      <c r="J65" s="65"/>
    </row>
    <row r="66" spans="1:10" s="6" customFormat="1" x14ac:dyDescent="0.2">
      <c r="A66" s="214" t="s">
        <v>212</v>
      </c>
      <c r="B66" s="214"/>
      <c r="C66" s="214"/>
      <c r="D66" s="214"/>
      <c r="E66" s="235"/>
      <c r="F66" s="65"/>
      <c r="I66" s="166"/>
      <c r="J66" s="65"/>
    </row>
    <row r="67" spans="1:10" s="6" customFormat="1" x14ac:dyDescent="0.2">
      <c r="A67" s="237" t="s">
        <v>247</v>
      </c>
      <c r="B67" s="237"/>
      <c r="C67" s="237"/>
      <c r="D67" s="237"/>
      <c r="E67" s="237"/>
      <c r="F67" s="68"/>
      <c r="G67" s="68"/>
      <c r="H67" s="68"/>
      <c r="I67" s="166"/>
      <c r="J67" s="65"/>
    </row>
    <row r="68" spans="1:10" s="6" customFormat="1" x14ac:dyDescent="0.2">
      <c r="A68" s="214" t="s">
        <v>214</v>
      </c>
      <c r="B68" s="214"/>
      <c r="C68" s="214"/>
      <c r="D68" s="214"/>
      <c r="E68" s="235"/>
      <c r="F68" s="65"/>
      <c r="I68" s="166"/>
      <c r="J68" s="65"/>
    </row>
    <row r="69" spans="1:10" s="6" customFormat="1" x14ac:dyDescent="0.2">
      <c r="A69" s="214"/>
      <c r="B69" s="214"/>
      <c r="C69" s="214"/>
      <c r="D69" s="214"/>
      <c r="E69" s="235"/>
      <c r="F69" s="65"/>
      <c r="I69" s="166"/>
      <c r="J69" s="65"/>
    </row>
    <row r="70" spans="1:10" s="6" customFormat="1" x14ac:dyDescent="0.2">
      <c r="A70" s="214" t="s">
        <v>147</v>
      </c>
      <c r="B70" s="214"/>
      <c r="C70" s="214"/>
      <c r="D70" s="214"/>
      <c r="E70" s="235"/>
      <c r="F70" s="65"/>
      <c r="I70" s="166"/>
      <c r="J70" s="65"/>
    </row>
    <row r="71" spans="1:10" s="6" customFormat="1" x14ac:dyDescent="0.2">
      <c r="A71" s="214"/>
      <c r="B71" s="214"/>
      <c r="C71" s="214"/>
      <c r="D71" s="214"/>
      <c r="E71" s="235"/>
      <c r="F71" s="65"/>
      <c r="I71" s="166"/>
      <c r="J71" s="65"/>
    </row>
    <row r="72" spans="1:10" s="6" customFormat="1" x14ac:dyDescent="0.2">
      <c r="A72" s="214" t="s">
        <v>73</v>
      </c>
      <c r="B72" s="214"/>
      <c r="C72" s="214"/>
      <c r="D72" s="214"/>
      <c r="E72" s="235"/>
      <c r="F72" s="65"/>
      <c r="I72" s="166"/>
      <c r="J72" s="65"/>
    </row>
    <row r="73" spans="1:10" s="70" customFormat="1" x14ac:dyDescent="0.2">
      <c r="F73" s="86"/>
      <c r="G73" s="71"/>
      <c r="J73" s="86"/>
    </row>
    <row r="74" spans="1:10" s="6" customFormat="1" x14ac:dyDescent="0.2">
      <c r="E74" s="118"/>
      <c r="F74" s="65"/>
      <c r="I74" s="118"/>
      <c r="J74" s="65"/>
    </row>
    <row r="75" spans="1:10" s="6" customFormat="1" x14ac:dyDescent="0.2">
      <c r="E75" s="118"/>
      <c r="F75" s="65"/>
      <c r="I75" s="118"/>
      <c r="J75" s="65"/>
    </row>
    <row r="76" spans="1:10" s="6" customFormat="1" x14ac:dyDescent="0.2">
      <c r="A76" s="66"/>
      <c r="B76" s="66"/>
      <c r="C76" s="66"/>
      <c r="D76" s="66"/>
      <c r="E76" s="114"/>
      <c r="F76" s="119"/>
      <c r="I76" s="114"/>
      <c r="J76" s="119"/>
    </row>
    <row r="77" spans="1:10" s="6" customFormat="1" x14ac:dyDescent="0.2">
      <c r="A77" s="66"/>
      <c r="B77" s="66"/>
      <c r="C77" s="66"/>
      <c r="D77" s="66"/>
      <c r="E77" s="114"/>
      <c r="F77" s="119"/>
      <c r="I77" s="114"/>
      <c r="J77" s="119"/>
    </row>
    <row r="78" spans="1:10" s="6" customFormat="1" x14ac:dyDescent="0.2">
      <c r="E78" s="118"/>
      <c r="F78" s="65"/>
      <c r="I78" s="118"/>
      <c r="J78" s="65"/>
    </row>
    <row r="79" spans="1:10" s="6" customFormat="1" x14ac:dyDescent="0.2">
      <c r="B79" s="66"/>
      <c r="C79" s="66"/>
      <c r="D79" s="66"/>
      <c r="E79" s="114"/>
      <c r="F79" s="119"/>
      <c r="I79" s="114"/>
      <c r="J79" s="119"/>
    </row>
    <row r="80" spans="1:10" s="6" customFormat="1" x14ac:dyDescent="0.2">
      <c r="E80" s="120"/>
      <c r="F80" s="121"/>
      <c r="I80" s="120"/>
      <c r="J80" s="121"/>
    </row>
    <row r="81" spans="5:10" s="6" customFormat="1" x14ac:dyDescent="0.2">
      <c r="E81" s="120"/>
      <c r="F81" s="121"/>
      <c r="I81" s="120"/>
      <c r="J81" s="121"/>
    </row>
    <row r="82" spans="5:10" s="6" customFormat="1" x14ac:dyDescent="0.2">
      <c r="E82" s="120"/>
      <c r="F82" s="121"/>
      <c r="I82" s="120"/>
      <c r="J82" s="121"/>
    </row>
    <row r="83" spans="5:10" s="6" customFormat="1" x14ac:dyDescent="0.2">
      <c r="E83" s="120"/>
      <c r="F83" s="121"/>
      <c r="I83" s="120"/>
      <c r="J83" s="121"/>
    </row>
    <row r="84" spans="5:10" x14ac:dyDescent="0.2">
      <c r="E84" s="122"/>
      <c r="F84" s="123"/>
      <c r="G84" s="4"/>
      <c r="I84" s="122"/>
      <c r="J84" s="123"/>
    </row>
    <row r="85" spans="5:10" x14ac:dyDescent="0.2">
      <c r="E85" s="124"/>
      <c r="F85" s="69"/>
      <c r="G85" s="4"/>
      <c r="I85" s="124"/>
      <c r="J85" s="69"/>
    </row>
    <row r="86" spans="5:10" x14ac:dyDescent="0.2">
      <c r="E86" s="124"/>
      <c r="F86" s="69"/>
      <c r="G86" s="4"/>
      <c r="I86" s="124"/>
      <c r="J86" s="69"/>
    </row>
    <row r="87" spans="5:10" x14ac:dyDescent="0.2">
      <c r="E87" s="124"/>
      <c r="F87" s="69"/>
      <c r="G87" s="4"/>
      <c r="I87" s="124"/>
      <c r="J87" s="69"/>
    </row>
    <row r="88" spans="5:10" x14ac:dyDescent="0.2">
      <c r="E88" s="124"/>
      <c r="F88" s="69"/>
      <c r="G88" s="4"/>
      <c r="I88" s="124"/>
      <c r="J88" s="69"/>
    </row>
    <row r="89" spans="5:10" x14ac:dyDescent="0.2">
      <c r="E89" s="124"/>
      <c r="F89" s="69"/>
      <c r="G89" s="4"/>
      <c r="I89" s="124"/>
      <c r="J89" s="69"/>
    </row>
    <row r="90" spans="5:10" x14ac:dyDescent="0.2">
      <c r="E90" s="124"/>
      <c r="F90" s="69"/>
      <c r="G90" s="4"/>
      <c r="I90" s="124"/>
      <c r="J90" s="69"/>
    </row>
    <row r="91" spans="5:10" x14ac:dyDescent="0.2">
      <c r="E91" s="124"/>
      <c r="F91" s="69"/>
      <c r="G91" s="4"/>
      <c r="I91" s="124"/>
      <c r="J91" s="69"/>
    </row>
    <row r="92" spans="5:10" x14ac:dyDescent="0.2">
      <c r="F92" s="124"/>
      <c r="J92" s="124"/>
    </row>
    <row r="93" spans="5:10" x14ac:dyDescent="0.2">
      <c r="F93" s="124"/>
      <c r="J93" s="124"/>
    </row>
    <row r="94" spans="5:10" x14ac:dyDescent="0.2">
      <c r="F94" s="124"/>
      <c r="J94" s="124"/>
    </row>
    <row r="95" spans="5:10" x14ac:dyDescent="0.2">
      <c r="F95" s="124"/>
      <c r="J95" s="124"/>
    </row>
    <row r="96" spans="5:10" x14ac:dyDescent="0.2">
      <c r="F96" s="124"/>
      <c r="J96" s="124"/>
    </row>
    <row r="97" spans="1:10" x14ac:dyDescent="0.2">
      <c r="F97" s="124"/>
      <c r="J97" s="124"/>
    </row>
    <row r="98" spans="1:10" x14ac:dyDescent="0.2">
      <c r="F98" s="124"/>
      <c r="J98" s="124"/>
    </row>
    <row r="99" spans="1:10" x14ac:dyDescent="0.2">
      <c r="F99" s="124"/>
      <c r="J99" s="124"/>
    </row>
    <row r="100" spans="1:10" x14ac:dyDescent="0.2">
      <c r="F100" s="124"/>
      <c r="J100" s="124"/>
    </row>
    <row r="101" spans="1:10" x14ac:dyDescent="0.2">
      <c r="F101" s="124"/>
      <c r="J101" s="124"/>
    </row>
    <row r="102" spans="1:10" x14ac:dyDescent="0.2">
      <c r="F102" s="124"/>
      <c r="J102" s="124"/>
    </row>
    <row r="103" spans="1:10" x14ac:dyDescent="0.2">
      <c r="F103" s="124"/>
      <c r="J103" s="124"/>
    </row>
    <row r="104" spans="1:10" x14ac:dyDescent="0.2">
      <c r="F104" s="124"/>
      <c r="J104" s="124"/>
    </row>
    <row r="105" spans="1:10" x14ac:dyDescent="0.2">
      <c r="F105" s="124"/>
      <c r="J105" s="124"/>
    </row>
    <row r="106" spans="1:10" x14ac:dyDescent="0.2">
      <c r="F106" s="124"/>
      <c r="J106" s="124"/>
    </row>
    <row r="107" spans="1:10" s="69" customFormat="1" x14ac:dyDescent="0.2">
      <c r="A107" s="4"/>
      <c r="B107" s="4"/>
      <c r="C107" s="4"/>
      <c r="D107" s="4"/>
      <c r="E107" s="4"/>
      <c r="F107" s="124"/>
      <c r="H107" s="4"/>
      <c r="I107" s="4"/>
      <c r="J107" s="124"/>
    </row>
    <row r="108" spans="1:10" s="69" customFormat="1" x14ac:dyDescent="0.2">
      <c r="A108" s="4"/>
      <c r="B108" s="4"/>
      <c r="C108" s="4"/>
      <c r="D108" s="4"/>
      <c r="E108" s="4"/>
      <c r="F108" s="124"/>
      <c r="H108" s="4"/>
      <c r="I108" s="4"/>
      <c r="J108" s="124"/>
    </row>
    <row r="109" spans="1:10" s="69" customFormat="1" x14ac:dyDescent="0.2">
      <c r="A109" s="4"/>
      <c r="B109" s="4"/>
      <c r="C109" s="4"/>
      <c r="D109" s="4"/>
      <c r="E109" s="4"/>
      <c r="F109" s="124"/>
      <c r="H109" s="4"/>
      <c r="I109" s="4"/>
      <c r="J109" s="124"/>
    </row>
    <row r="110" spans="1:10" s="69" customFormat="1" x14ac:dyDescent="0.2">
      <c r="A110" s="4"/>
      <c r="B110" s="4"/>
      <c r="C110" s="4"/>
      <c r="D110" s="4"/>
      <c r="E110" s="4"/>
      <c r="F110" s="124"/>
      <c r="H110" s="4"/>
      <c r="I110" s="4"/>
      <c r="J110" s="124"/>
    </row>
    <row r="111" spans="1:10" s="69" customFormat="1" x14ac:dyDescent="0.2">
      <c r="A111" s="4"/>
      <c r="B111" s="4"/>
      <c r="C111" s="4"/>
      <c r="D111" s="4"/>
      <c r="E111" s="4"/>
      <c r="F111" s="124"/>
      <c r="H111" s="4"/>
      <c r="I111" s="4"/>
      <c r="J111" s="124"/>
    </row>
    <row r="112" spans="1:10" s="69" customFormat="1" x14ac:dyDescent="0.2">
      <c r="A112" s="4"/>
      <c r="B112" s="4"/>
      <c r="C112" s="4"/>
      <c r="D112" s="4"/>
      <c r="E112" s="4"/>
      <c r="F112" s="124"/>
      <c r="H112" s="4"/>
      <c r="I112" s="4"/>
      <c r="J112" s="124"/>
    </row>
    <row r="113" spans="1:10" s="69" customFormat="1" x14ac:dyDescent="0.2">
      <c r="A113" s="4"/>
      <c r="B113" s="4"/>
      <c r="C113" s="4"/>
      <c r="D113" s="4"/>
      <c r="E113" s="4"/>
      <c r="F113" s="124"/>
      <c r="H113" s="4"/>
      <c r="I113" s="4"/>
      <c r="J113" s="124"/>
    </row>
    <row r="114" spans="1:10" s="69" customFormat="1" x14ac:dyDescent="0.2">
      <c r="A114" s="4"/>
      <c r="B114" s="4"/>
      <c r="C114" s="4"/>
      <c r="D114" s="4"/>
      <c r="E114" s="4"/>
      <c r="F114" s="124"/>
      <c r="H114" s="4"/>
      <c r="I114" s="4"/>
      <c r="J114" s="124"/>
    </row>
    <row r="115" spans="1:10" s="69" customFormat="1" x14ac:dyDescent="0.2">
      <c r="A115" s="4"/>
      <c r="B115" s="4"/>
      <c r="C115" s="4"/>
      <c r="D115" s="4"/>
      <c r="E115" s="4"/>
      <c r="F115" s="124"/>
      <c r="H115" s="4"/>
      <c r="I115" s="4"/>
      <c r="J115" s="124"/>
    </row>
    <row r="116" spans="1:10" s="69" customFormat="1" x14ac:dyDescent="0.2">
      <c r="A116" s="4"/>
      <c r="B116" s="4"/>
      <c r="C116" s="4"/>
      <c r="D116" s="4"/>
      <c r="E116" s="4"/>
      <c r="F116" s="124"/>
      <c r="H116" s="4"/>
      <c r="I116" s="4"/>
      <c r="J116" s="124"/>
    </row>
    <row r="117" spans="1:10" s="69" customFormat="1" x14ac:dyDescent="0.2">
      <c r="A117" s="4"/>
      <c r="B117" s="4"/>
      <c r="C117" s="4"/>
      <c r="D117" s="4"/>
      <c r="E117" s="4"/>
      <c r="F117" s="124"/>
      <c r="H117" s="4"/>
      <c r="I117" s="4"/>
      <c r="J117" s="124"/>
    </row>
    <row r="118" spans="1:10" s="69" customFormat="1" x14ac:dyDescent="0.2">
      <c r="A118" s="4"/>
      <c r="B118" s="4"/>
      <c r="C118" s="4"/>
      <c r="D118" s="4"/>
      <c r="E118" s="4"/>
      <c r="F118" s="124"/>
      <c r="H118" s="4"/>
      <c r="I118" s="4"/>
      <c r="J118" s="124"/>
    </row>
    <row r="119" spans="1:10" s="69" customFormat="1" x14ac:dyDescent="0.2">
      <c r="A119" s="4"/>
      <c r="B119" s="4"/>
      <c r="C119" s="4"/>
      <c r="D119" s="4"/>
      <c r="E119" s="4"/>
      <c r="F119" s="124"/>
      <c r="H119" s="4"/>
      <c r="I119" s="4"/>
      <c r="J119" s="124"/>
    </row>
    <row r="120" spans="1:10" s="69" customFormat="1" x14ac:dyDescent="0.2">
      <c r="A120" s="4"/>
      <c r="B120" s="4"/>
      <c r="C120" s="4"/>
      <c r="D120" s="4"/>
      <c r="E120" s="4"/>
      <c r="F120" s="124"/>
      <c r="H120" s="4"/>
      <c r="I120" s="4"/>
      <c r="J120" s="124"/>
    </row>
    <row r="121" spans="1:10" s="69" customFormat="1" x14ac:dyDescent="0.2">
      <c r="A121" s="4"/>
      <c r="B121" s="4"/>
      <c r="C121" s="4"/>
      <c r="D121" s="4"/>
      <c r="E121" s="4"/>
      <c r="F121" s="124"/>
      <c r="H121" s="4"/>
      <c r="I121" s="4"/>
      <c r="J121" s="124"/>
    </row>
    <row r="122" spans="1:10" s="69" customFormat="1" x14ac:dyDescent="0.2">
      <c r="A122" s="4"/>
      <c r="B122" s="4"/>
      <c r="C122" s="4"/>
      <c r="D122" s="4"/>
      <c r="E122" s="4"/>
      <c r="F122" s="124"/>
      <c r="H122" s="4"/>
      <c r="I122" s="4"/>
      <c r="J122" s="124"/>
    </row>
    <row r="123" spans="1:10" s="69" customFormat="1" x14ac:dyDescent="0.2">
      <c r="A123" s="4"/>
      <c r="B123" s="4"/>
      <c r="C123" s="4"/>
      <c r="D123" s="4"/>
      <c r="E123" s="4"/>
      <c r="F123" s="124"/>
      <c r="H123" s="4"/>
      <c r="I123" s="4"/>
      <c r="J123" s="124"/>
    </row>
    <row r="124" spans="1:10" s="69" customFormat="1" x14ac:dyDescent="0.2">
      <c r="A124" s="4"/>
      <c r="B124" s="4"/>
      <c r="C124" s="4"/>
      <c r="D124" s="4"/>
      <c r="E124" s="4"/>
      <c r="F124" s="124"/>
      <c r="H124" s="4"/>
      <c r="I124" s="4"/>
      <c r="J124" s="124"/>
    </row>
    <row r="125" spans="1:10" s="69" customFormat="1" x14ac:dyDescent="0.2">
      <c r="A125" s="4"/>
      <c r="B125" s="4"/>
      <c r="C125" s="4"/>
      <c r="D125" s="4"/>
      <c r="E125" s="4"/>
      <c r="F125" s="124"/>
      <c r="H125" s="4"/>
      <c r="I125" s="4"/>
      <c r="J125" s="124"/>
    </row>
    <row r="126" spans="1:10" s="69" customFormat="1" x14ac:dyDescent="0.2">
      <c r="A126" s="4"/>
      <c r="B126" s="4"/>
      <c r="C126" s="4"/>
      <c r="D126" s="4"/>
      <c r="E126" s="4"/>
      <c r="F126" s="124"/>
      <c r="H126" s="4"/>
      <c r="I126" s="4"/>
      <c r="J126" s="124"/>
    </row>
    <row r="127" spans="1:10" s="69" customFormat="1" x14ac:dyDescent="0.2">
      <c r="A127" s="4"/>
      <c r="B127" s="4"/>
      <c r="C127" s="4"/>
      <c r="D127" s="4"/>
      <c r="E127" s="4"/>
      <c r="F127" s="124"/>
      <c r="H127" s="4"/>
      <c r="I127" s="4"/>
      <c r="J127" s="124"/>
    </row>
    <row r="128" spans="1:10" s="69" customFormat="1" x14ac:dyDescent="0.2">
      <c r="A128" s="4"/>
      <c r="B128" s="4"/>
      <c r="C128" s="4"/>
      <c r="D128" s="4"/>
      <c r="E128" s="4"/>
      <c r="F128" s="124"/>
      <c r="H128" s="4"/>
      <c r="I128" s="4"/>
      <c r="J128" s="124"/>
    </row>
    <row r="129" spans="1:10" s="69" customFormat="1" x14ac:dyDescent="0.2">
      <c r="A129" s="4"/>
      <c r="B129" s="4"/>
      <c r="C129" s="4"/>
      <c r="D129" s="4"/>
      <c r="E129" s="4"/>
      <c r="F129" s="124"/>
      <c r="H129" s="4"/>
      <c r="I129" s="4"/>
      <c r="J129" s="124"/>
    </row>
    <row r="130" spans="1:10" s="69" customFormat="1" x14ac:dyDescent="0.2">
      <c r="A130" s="4"/>
      <c r="B130" s="4"/>
      <c r="C130" s="4"/>
      <c r="D130" s="4"/>
      <c r="E130" s="4"/>
      <c r="F130" s="124"/>
      <c r="H130" s="4"/>
      <c r="I130" s="4"/>
      <c r="J130" s="124"/>
    </row>
    <row r="131" spans="1:10" s="69" customFormat="1" x14ac:dyDescent="0.2">
      <c r="A131" s="4"/>
      <c r="B131" s="4"/>
      <c r="C131" s="4"/>
      <c r="D131" s="4"/>
      <c r="E131" s="4"/>
      <c r="F131" s="124"/>
      <c r="H131" s="4"/>
      <c r="I131" s="4"/>
      <c r="J131" s="124"/>
    </row>
    <row r="132" spans="1:10" s="69" customFormat="1" x14ac:dyDescent="0.2">
      <c r="A132" s="4"/>
      <c r="B132" s="4"/>
      <c r="C132" s="4"/>
      <c r="D132" s="4"/>
      <c r="E132" s="4"/>
      <c r="F132" s="124"/>
      <c r="H132" s="4"/>
      <c r="I132" s="4"/>
      <c r="J132" s="124"/>
    </row>
    <row r="133" spans="1:10" s="69" customFormat="1" x14ac:dyDescent="0.2">
      <c r="A133" s="4"/>
      <c r="B133" s="4"/>
      <c r="C133" s="4"/>
      <c r="D133" s="4"/>
      <c r="E133" s="4"/>
      <c r="F133" s="124"/>
      <c r="H133" s="4"/>
      <c r="I133" s="4"/>
      <c r="J133" s="124"/>
    </row>
    <row r="134" spans="1:10" s="69" customFormat="1" x14ac:dyDescent="0.2">
      <c r="A134" s="4"/>
      <c r="B134" s="4"/>
      <c r="C134" s="4"/>
      <c r="D134" s="4"/>
      <c r="E134" s="4"/>
      <c r="F134" s="124"/>
      <c r="H134" s="4"/>
      <c r="I134" s="4"/>
      <c r="J134" s="124"/>
    </row>
    <row r="135" spans="1:10" s="69" customFormat="1" x14ac:dyDescent="0.2">
      <c r="A135" s="4"/>
      <c r="B135" s="4"/>
      <c r="C135" s="4"/>
      <c r="D135" s="4"/>
      <c r="E135" s="4"/>
      <c r="F135" s="124"/>
      <c r="H135" s="4"/>
      <c r="I135" s="4"/>
      <c r="J135" s="124"/>
    </row>
    <row r="136" spans="1:10" s="69" customFormat="1" x14ac:dyDescent="0.2">
      <c r="A136" s="4"/>
      <c r="B136" s="4"/>
      <c r="C136" s="4"/>
      <c r="D136" s="4"/>
      <c r="E136" s="4"/>
      <c r="F136" s="124"/>
      <c r="H136" s="4"/>
      <c r="I136" s="4"/>
      <c r="J136" s="124"/>
    </row>
    <row r="137" spans="1:10" s="69" customFormat="1" x14ac:dyDescent="0.2">
      <c r="A137" s="4"/>
      <c r="B137" s="4"/>
      <c r="C137" s="4"/>
      <c r="D137" s="4"/>
      <c r="E137" s="4"/>
      <c r="F137" s="124"/>
      <c r="H137" s="4"/>
      <c r="I137" s="4"/>
      <c r="J137" s="124"/>
    </row>
    <row r="138" spans="1:10" s="69" customFormat="1" x14ac:dyDescent="0.2">
      <c r="A138" s="4"/>
      <c r="B138" s="4"/>
      <c r="C138" s="4"/>
      <c r="D138" s="4"/>
      <c r="E138" s="4"/>
      <c r="F138" s="124"/>
      <c r="H138" s="4"/>
      <c r="I138" s="4"/>
      <c r="J138" s="124"/>
    </row>
    <row r="139" spans="1:10" s="69" customFormat="1" x14ac:dyDescent="0.2">
      <c r="A139" s="4"/>
      <c r="B139" s="4"/>
      <c r="C139" s="4"/>
      <c r="D139" s="4"/>
      <c r="E139" s="4"/>
      <c r="F139" s="124"/>
      <c r="H139" s="4"/>
      <c r="I139" s="4"/>
      <c r="J139" s="124"/>
    </row>
    <row r="140" spans="1:10" s="69" customFormat="1" x14ac:dyDescent="0.2">
      <c r="A140" s="4"/>
      <c r="B140" s="4"/>
      <c r="C140" s="4"/>
      <c r="D140" s="4"/>
      <c r="E140" s="4"/>
      <c r="F140" s="124"/>
      <c r="H140" s="4"/>
      <c r="I140" s="4"/>
      <c r="J140" s="124"/>
    </row>
    <row r="141" spans="1:10" s="69" customFormat="1" x14ac:dyDescent="0.2">
      <c r="A141" s="4"/>
      <c r="B141" s="4"/>
      <c r="C141" s="4"/>
      <c r="D141" s="4"/>
      <c r="E141" s="4"/>
      <c r="F141" s="124"/>
      <c r="H141" s="4"/>
      <c r="I141" s="4"/>
      <c r="J141" s="124"/>
    </row>
    <row r="142" spans="1:10" s="69" customFormat="1" x14ac:dyDescent="0.2">
      <c r="A142" s="4"/>
      <c r="B142" s="4"/>
      <c r="C142" s="4"/>
      <c r="D142" s="4"/>
      <c r="E142" s="4"/>
      <c r="F142" s="124"/>
      <c r="H142" s="4"/>
      <c r="I142" s="4"/>
      <c r="J142" s="124"/>
    </row>
    <row r="143" spans="1:10" s="69" customFormat="1" x14ac:dyDescent="0.2">
      <c r="A143" s="4"/>
      <c r="B143" s="4"/>
      <c r="C143" s="4"/>
      <c r="D143" s="4"/>
      <c r="E143" s="4"/>
      <c r="F143" s="124"/>
      <c r="H143" s="4"/>
      <c r="I143" s="4"/>
      <c r="J143" s="124"/>
    </row>
    <row r="144" spans="1:10" s="69" customFormat="1" x14ac:dyDescent="0.2">
      <c r="A144" s="4"/>
      <c r="B144" s="4"/>
      <c r="C144" s="4"/>
      <c r="D144" s="4"/>
      <c r="E144" s="4"/>
      <c r="F144" s="124"/>
      <c r="H144" s="4"/>
      <c r="I144" s="4"/>
      <c r="J144" s="124"/>
    </row>
    <row r="145" spans="1:10" s="69" customFormat="1" x14ac:dyDescent="0.2">
      <c r="A145" s="4"/>
      <c r="B145" s="4"/>
      <c r="C145" s="4"/>
      <c r="D145" s="4"/>
      <c r="E145" s="4"/>
      <c r="F145" s="124"/>
      <c r="H145" s="4"/>
      <c r="I145" s="4"/>
      <c r="J145" s="124"/>
    </row>
    <row r="146" spans="1:10" s="69" customFormat="1" x14ac:dyDescent="0.2">
      <c r="A146" s="4"/>
      <c r="B146" s="4"/>
      <c r="C146" s="4"/>
      <c r="D146" s="4"/>
      <c r="E146" s="4"/>
      <c r="F146" s="124"/>
      <c r="H146" s="4"/>
      <c r="I146" s="4"/>
      <c r="J146" s="124"/>
    </row>
    <row r="147" spans="1:10" s="69" customFormat="1" x14ac:dyDescent="0.2">
      <c r="A147" s="4"/>
      <c r="B147" s="4"/>
      <c r="C147" s="4"/>
      <c r="D147" s="4"/>
      <c r="E147" s="4"/>
      <c r="F147" s="124"/>
      <c r="H147" s="4"/>
      <c r="I147" s="4"/>
      <c r="J147" s="124"/>
    </row>
    <row r="148" spans="1:10" s="69" customFormat="1" x14ac:dyDescent="0.2">
      <c r="A148" s="4"/>
      <c r="B148" s="4"/>
      <c r="C148" s="4"/>
      <c r="D148" s="4"/>
      <c r="E148" s="4"/>
      <c r="F148" s="124"/>
      <c r="H148" s="4"/>
      <c r="I148" s="4"/>
      <c r="J148" s="124"/>
    </row>
    <row r="149" spans="1:10" s="69" customFormat="1" x14ac:dyDescent="0.2">
      <c r="A149" s="4"/>
      <c r="B149" s="4"/>
      <c r="C149" s="4"/>
      <c r="D149" s="4"/>
      <c r="E149" s="4"/>
      <c r="F149" s="124"/>
      <c r="H149" s="4"/>
      <c r="I149" s="4"/>
      <c r="J149" s="124"/>
    </row>
    <row r="150" spans="1:10" s="69" customFormat="1" x14ac:dyDescent="0.2">
      <c r="A150" s="4"/>
      <c r="B150" s="4"/>
      <c r="C150" s="4"/>
      <c r="D150" s="4"/>
      <c r="E150" s="4"/>
      <c r="F150" s="124"/>
      <c r="H150" s="4"/>
      <c r="I150" s="4"/>
      <c r="J150" s="124"/>
    </row>
    <row r="151" spans="1:10" s="69" customFormat="1" x14ac:dyDescent="0.2">
      <c r="A151" s="4"/>
      <c r="B151" s="4"/>
      <c r="C151" s="4"/>
      <c r="D151" s="4"/>
      <c r="E151" s="4"/>
      <c r="F151" s="124"/>
      <c r="H151" s="4"/>
      <c r="I151" s="4"/>
      <c r="J151" s="124"/>
    </row>
    <row r="152" spans="1:10" s="69" customFormat="1" x14ac:dyDescent="0.2">
      <c r="A152" s="4"/>
      <c r="B152" s="4"/>
      <c r="C152" s="4"/>
      <c r="D152" s="4"/>
      <c r="E152" s="4"/>
      <c r="F152" s="124"/>
      <c r="H152" s="4"/>
      <c r="I152" s="4"/>
      <c r="J152" s="124"/>
    </row>
    <row r="153" spans="1:10" s="69" customFormat="1" x14ac:dyDescent="0.2">
      <c r="A153" s="4"/>
      <c r="B153" s="4"/>
      <c r="C153" s="4"/>
      <c r="D153" s="4"/>
      <c r="E153" s="4"/>
      <c r="F153" s="124"/>
      <c r="H153" s="4"/>
      <c r="I153" s="4"/>
      <c r="J153" s="124"/>
    </row>
    <row r="154" spans="1:10" s="69" customFormat="1" x14ac:dyDescent="0.2">
      <c r="A154" s="4"/>
      <c r="B154" s="4"/>
      <c r="C154" s="4"/>
      <c r="D154" s="4"/>
      <c r="E154" s="4"/>
      <c r="F154" s="124"/>
      <c r="H154" s="4"/>
      <c r="I154" s="4"/>
      <c r="J154" s="124"/>
    </row>
    <row r="155" spans="1:10" s="69" customFormat="1" x14ac:dyDescent="0.2">
      <c r="A155" s="4"/>
      <c r="B155" s="4"/>
      <c r="C155" s="4"/>
      <c r="D155" s="4"/>
      <c r="E155" s="4"/>
      <c r="F155" s="124"/>
      <c r="H155" s="4"/>
      <c r="I155" s="4"/>
      <c r="J155" s="124"/>
    </row>
    <row r="156" spans="1:10" s="69" customFormat="1" x14ac:dyDescent="0.2">
      <c r="A156" s="4"/>
      <c r="B156" s="4"/>
      <c r="C156" s="4"/>
      <c r="D156" s="4"/>
      <c r="E156" s="4"/>
      <c r="F156" s="124"/>
      <c r="H156" s="4"/>
      <c r="I156" s="4"/>
      <c r="J156" s="124"/>
    </row>
    <row r="157" spans="1:10" s="69" customFormat="1" x14ac:dyDescent="0.2">
      <c r="A157" s="4"/>
      <c r="B157" s="4"/>
      <c r="C157" s="4"/>
      <c r="D157" s="4"/>
      <c r="E157" s="4"/>
      <c r="F157" s="124"/>
      <c r="H157" s="4"/>
      <c r="I157" s="4"/>
      <c r="J157" s="124"/>
    </row>
    <row r="158" spans="1:10" s="69" customFormat="1" x14ac:dyDescent="0.2">
      <c r="A158" s="4"/>
      <c r="B158" s="4"/>
      <c r="C158" s="4"/>
      <c r="D158" s="4"/>
      <c r="E158" s="4"/>
      <c r="F158" s="124"/>
      <c r="H158" s="4"/>
      <c r="I158" s="4"/>
      <c r="J158" s="124"/>
    </row>
    <row r="159" spans="1:10" s="69" customFormat="1" x14ac:dyDescent="0.2">
      <c r="A159" s="4"/>
      <c r="B159" s="4"/>
      <c r="C159" s="4"/>
      <c r="D159" s="4"/>
      <c r="E159" s="4"/>
      <c r="F159" s="124"/>
      <c r="H159" s="4"/>
      <c r="I159" s="4"/>
      <c r="J159" s="124"/>
    </row>
    <row r="160" spans="1:10" s="69" customFormat="1" x14ac:dyDescent="0.2">
      <c r="A160" s="4"/>
      <c r="B160" s="4"/>
      <c r="C160" s="4"/>
      <c r="D160" s="4"/>
      <c r="E160" s="4"/>
      <c r="F160" s="124"/>
      <c r="H160" s="4"/>
      <c r="I160" s="4"/>
      <c r="J160" s="124"/>
    </row>
    <row r="161" spans="1:10" s="69" customFormat="1" x14ac:dyDescent="0.2">
      <c r="A161" s="4"/>
      <c r="B161" s="4"/>
      <c r="C161" s="4"/>
      <c r="D161" s="4"/>
      <c r="E161" s="4"/>
      <c r="F161" s="124"/>
      <c r="H161" s="4"/>
      <c r="I161" s="4"/>
      <c r="J161" s="124"/>
    </row>
    <row r="162" spans="1:10" s="69" customFormat="1" x14ac:dyDescent="0.2">
      <c r="A162" s="4"/>
      <c r="B162" s="4"/>
      <c r="C162" s="4"/>
      <c r="D162" s="4"/>
      <c r="E162" s="4"/>
      <c r="F162" s="124"/>
      <c r="H162" s="4"/>
      <c r="I162" s="4"/>
      <c r="J162" s="124"/>
    </row>
    <row r="163" spans="1:10" s="69" customFormat="1" x14ac:dyDescent="0.2">
      <c r="A163" s="4"/>
      <c r="B163" s="4"/>
      <c r="C163" s="4"/>
      <c r="D163" s="4"/>
      <c r="E163" s="4"/>
      <c r="F163" s="124"/>
      <c r="H163" s="4"/>
      <c r="I163" s="4"/>
      <c r="J163" s="124"/>
    </row>
    <row r="164" spans="1:10" s="69" customFormat="1" x14ac:dyDescent="0.2">
      <c r="A164" s="4"/>
      <c r="B164" s="4"/>
      <c r="C164" s="4"/>
      <c r="D164" s="4"/>
      <c r="E164" s="4"/>
      <c r="F164" s="124"/>
      <c r="H164" s="4"/>
      <c r="I164" s="4"/>
      <c r="J164" s="124"/>
    </row>
    <row r="165" spans="1:10" s="69" customFormat="1" x14ac:dyDescent="0.2">
      <c r="A165" s="4"/>
      <c r="B165" s="4"/>
      <c r="C165" s="4"/>
      <c r="D165" s="4"/>
      <c r="E165" s="4"/>
      <c r="F165" s="124"/>
      <c r="H165" s="4"/>
      <c r="I165" s="4"/>
      <c r="J165" s="124"/>
    </row>
    <row r="166" spans="1:10" s="69" customFormat="1" x14ac:dyDescent="0.2">
      <c r="A166" s="4"/>
      <c r="B166" s="4"/>
      <c r="C166" s="4"/>
      <c r="D166" s="4"/>
      <c r="E166" s="4"/>
      <c r="F166" s="124"/>
      <c r="H166" s="4"/>
      <c r="I166" s="4"/>
      <c r="J166" s="124"/>
    </row>
    <row r="167" spans="1:10" s="69" customFormat="1" x14ac:dyDescent="0.2">
      <c r="A167" s="4"/>
      <c r="B167" s="4"/>
      <c r="C167" s="4"/>
      <c r="D167" s="4"/>
      <c r="E167" s="4"/>
      <c r="F167" s="124"/>
      <c r="H167" s="4"/>
      <c r="I167" s="4"/>
      <c r="J167" s="124"/>
    </row>
    <row r="168" spans="1:10" s="69" customFormat="1" x14ac:dyDescent="0.2">
      <c r="A168" s="4"/>
      <c r="B168" s="4"/>
      <c r="C168" s="4"/>
      <c r="D168" s="4"/>
      <c r="E168" s="4"/>
      <c r="F168" s="124"/>
      <c r="H168" s="4"/>
      <c r="I168" s="4"/>
      <c r="J168" s="124"/>
    </row>
    <row r="169" spans="1:10" s="69" customFormat="1" x14ac:dyDescent="0.2">
      <c r="A169" s="4"/>
      <c r="B169" s="4"/>
      <c r="C169" s="4"/>
      <c r="D169" s="4"/>
      <c r="E169" s="4"/>
      <c r="F169" s="124"/>
      <c r="H169" s="4"/>
      <c r="I169" s="4"/>
      <c r="J169" s="124"/>
    </row>
    <row r="170" spans="1:10" s="69" customFormat="1" x14ac:dyDescent="0.2">
      <c r="A170" s="4"/>
      <c r="B170" s="4"/>
      <c r="C170" s="4"/>
      <c r="D170" s="4"/>
      <c r="E170" s="4"/>
      <c r="F170" s="124"/>
      <c r="H170" s="4"/>
      <c r="I170" s="4"/>
      <c r="J170" s="124"/>
    </row>
    <row r="171" spans="1:10" s="69" customFormat="1" x14ac:dyDescent="0.2">
      <c r="A171" s="4"/>
      <c r="B171" s="4"/>
      <c r="C171" s="4"/>
      <c r="D171" s="4"/>
      <c r="E171" s="4"/>
      <c r="F171" s="124"/>
      <c r="H171" s="4"/>
      <c r="I171" s="4"/>
      <c r="J171" s="124"/>
    </row>
    <row r="172" spans="1:10" s="69" customFormat="1" x14ac:dyDescent="0.2">
      <c r="A172" s="4"/>
      <c r="B172" s="4"/>
      <c r="C172" s="4"/>
      <c r="D172" s="4"/>
      <c r="E172" s="4"/>
      <c r="F172" s="124"/>
      <c r="H172" s="4"/>
      <c r="I172" s="4"/>
      <c r="J172" s="124"/>
    </row>
    <row r="173" spans="1:10" s="69" customFormat="1" x14ac:dyDescent="0.2">
      <c r="A173" s="4"/>
      <c r="B173" s="4"/>
      <c r="C173" s="4"/>
      <c r="D173" s="4"/>
      <c r="E173" s="4"/>
      <c r="F173" s="124"/>
      <c r="H173" s="4"/>
      <c r="I173" s="4"/>
      <c r="J173" s="124"/>
    </row>
    <row r="174" spans="1:10" s="69" customFormat="1" x14ac:dyDescent="0.2">
      <c r="A174" s="4"/>
      <c r="B174" s="4"/>
      <c r="C174" s="4"/>
      <c r="D174" s="4"/>
      <c r="E174" s="4"/>
      <c r="F174" s="124"/>
      <c r="H174" s="4"/>
      <c r="I174" s="4"/>
      <c r="J174" s="124"/>
    </row>
    <row r="175" spans="1:10" s="69" customFormat="1" x14ac:dyDescent="0.2">
      <c r="A175" s="4"/>
      <c r="B175" s="4"/>
      <c r="C175" s="4"/>
      <c r="D175" s="4"/>
      <c r="E175" s="4"/>
      <c r="F175" s="124"/>
      <c r="H175" s="4"/>
      <c r="I175" s="4"/>
      <c r="J175" s="124"/>
    </row>
    <row r="176" spans="1:10" s="69" customFormat="1" x14ac:dyDescent="0.2">
      <c r="A176" s="4"/>
      <c r="B176" s="4"/>
      <c r="C176" s="4"/>
      <c r="D176" s="4"/>
      <c r="E176" s="4"/>
      <c r="F176" s="124"/>
      <c r="H176" s="4"/>
      <c r="I176" s="4"/>
      <c r="J176" s="124"/>
    </row>
    <row r="177" spans="1:10" s="69" customFormat="1" x14ac:dyDescent="0.2">
      <c r="A177" s="4"/>
      <c r="B177" s="4"/>
      <c r="C177" s="4"/>
      <c r="D177" s="4"/>
      <c r="E177" s="4"/>
      <c r="F177" s="124"/>
      <c r="H177" s="4"/>
      <c r="I177" s="4"/>
      <c r="J177" s="124"/>
    </row>
    <row r="178" spans="1:10" s="69" customFormat="1" x14ac:dyDescent="0.2">
      <c r="A178" s="4"/>
      <c r="B178" s="4"/>
      <c r="C178" s="4"/>
      <c r="D178" s="4"/>
      <c r="E178" s="4"/>
      <c r="F178" s="124"/>
      <c r="H178" s="4"/>
      <c r="I178" s="4"/>
      <c r="J178" s="124"/>
    </row>
    <row r="179" spans="1:10" s="69" customFormat="1" x14ac:dyDescent="0.2">
      <c r="A179" s="4"/>
      <c r="B179" s="4"/>
      <c r="C179" s="4"/>
      <c r="D179" s="4"/>
      <c r="E179" s="4"/>
      <c r="F179" s="124"/>
      <c r="H179" s="4"/>
      <c r="I179" s="4"/>
      <c r="J179" s="124"/>
    </row>
    <row r="180" spans="1:10" s="69" customFormat="1" x14ac:dyDescent="0.2">
      <c r="A180" s="4"/>
      <c r="B180" s="4"/>
      <c r="C180" s="4"/>
      <c r="D180" s="4"/>
      <c r="E180" s="4"/>
      <c r="F180" s="124"/>
      <c r="H180" s="4"/>
      <c r="I180" s="4"/>
      <c r="J180" s="124"/>
    </row>
    <row r="181" spans="1:10" s="69" customFormat="1" x14ac:dyDescent="0.2">
      <c r="A181" s="4"/>
      <c r="B181" s="4"/>
      <c r="C181" s="4"/>
      <c r="D181" s="4"/>
      <c r="E181" s="4"/>
      <c r="F181" s="124"/>
      <c r="H181" s="4"/>
      <c r="I181" s="4"/>
      <c r="J181" s="124"/>
    </row>
    <row r="182" spans="1:10" s="69" customFormat="1" x14ac:dyDescent="0.2">
      <c r="A182" s="4"/>
      <c r="B182" s="4"/>
      <c r="C182" s="4"/>
      <c r="D182" s="4"/>
      <c r="E182" s="4"/>
      <c r="F182" s="124"/>
      <c r="H182" s="4"/>
      <c r="I182" s="4"/>
      <c r="J182" s="124"/>
    </row>
    <row r="183" spans="1:10" s="69" customFormat="1" x14ac:dyDescent="0.2">
      <c r="A183" s="4"/>
      <c r="B183" s="4"/>
      <c r="C183" s="4"/>
      <c r="D183" s="4"/>
      <c r="E183" s="4"/>
      <c r="F183" s="124"/>
      <c r="H183" s="4"/>
      <c r="I183" s="4"/>
      <c r="J183" s="124"/>
    </row>
    <row r="184" spans="1:10" s="69" customFormat="1" x14ac:dyDescent="0.2">
      <c r="A184" s="4"/>
      <c r="B184" s="4"/>
      <c r="C184" s="4"/>
      <c r="D184" s="4"/>
      <c r="E184" s="4"/>
      <c r="F184" s="124"/>
      <c r="H184" s="4"/>
      <c r="I184" s="4"/>
      <c r="J184" s="124"/>
    </row>
    <row r="185" spans="1:10" s="69" customFormat="1" x14ac:dyDescent="0.2">
      <c r="A185" s="4"/>
      <c r="B185" s="4"/>
      <c r="C185" s="4"/>
      <c r="D185" s="4"/>
      <c r="E185" s="4"/>
      <c r="F185" s="124"/>
      <c r="H185" s="4"/>
      <c r="I185" s="4"/>
      <c r="J185" s="124"/>
    </row>
    <row r="186" spans="1:10" s="69" customFormat="1" x14ac:dyDescent="0.2">
      <c r="A186" s="4"/>
      <c r="B186" s="4"/>
      <c r="C186" s="4"/>
      <c r="D186" s="4"/>
      <c r="E186" s="4"/>
      <c r="F186" s="124"/>
      <c r="H186" s="4"/>
      <c r="I186" s="4"/>
      <c r="J186" s="124"/>
    </row>
    <row r="187" spans="1:10" s="69" customFormat="1" x14ac:dyDescent="0.2">
      <c r="A187" s="4"/>
      <c r="B187" s="4"/>
      <c r="C187" s="4"/>
      <c r="D187" s="4"/>
      <c r="E187" s="4"/>
      <c r="F187" s="124"/>
      <c r="H187" s="4"/>
      <c r="I187" s="4"/>
      <c r="J187" s="124"/>
    </row>
    <row r="188" spans="1:10" s="69" customFormat="1" x14ac:dyDescent="0.2">
      <c r="A188" s="4"/>
      <c r="B188" s="4"/>
      <c r="C188" s="4"/>
      <c r="D188" s="4"/>
      <c r="E188" s="4"/>
      <c r="F188" s="124"/>
      <c r="H188" s="4"/>
      <c r="I188" s="4"/>
      <c r="J188" s="124"/>
    </row>
    <row r="189" spans="1:10" s="69" customFormat="1" x14ac:dyDescent="0.2">
      <c r="A189" s="4"/>
      <c r="B189" s="4"/>
      <c r="C189" s="4"/>
      <c r="D189" s="4"/>
      <c r="E189" s="4"/>
      <c r="F189" s="124"/>
      <c r="H189" s="4"/>
      <c r="I189" s="4"/>
      <c r="J189" s="124"/>
    </row>
    <row r="190" spans="1:10" s="69" customFormat="1" x14ac:dyDescent="0.2">
      <c r="A190" s="4"/>
      <c r="B190" s="4"/>
      <c r="C190" s="4"/>
      <c r="D190" s="4"/>
      <c r="E190" s="4"/>
      <c r="F190" s="124"/>
      <c r="H190" s="4"/>
      <c r="I190" s="4"/>
      <c r="J190" s="124"/>
    </row>
    <row r="191" spans="1:10" s="69" customFormat="1" x14ac:dyDescent="0.2">
      <c r="A191" s="4"/>
      <c r="B191" s="4"/>
      <c r="C191" s="4"/>
      <c r="D191" s="4"/>
      <c r="E191" s="4"/>
      <c r="F191" s="124"/>
      <c r="H191" s="4"/>
      <c r="I191" s="4"/>
      <c r="J191" s="124"/>
    </row>
    <row r="192" spans="1:10" s="69" customFormat="1" x14ac:dyDescent="0.2">
      <c r="A192" s="4"/>
      <c r="B192" s="4"/>
      <c r="C192" s="4"/>
      <c r="D192" s="4"/>
      <c r="E192" s="4"/>
      <c r="F192" s="124"/>
      <c r="H192" s="4"/>
      <c r="I192" s="4"/>
      <c r="J192" s="124"/>
    </row>
    <row r="193" spans="1:10" s="69" customFormat="1" x14ac:dyDescent="0.2">
      <c r="A193" s="4"/>
      <c r="B193" s="4"/>
      <c r="C193" s="4"/>
      <c r="D193" s="4"/>
      <c r="E193" s="4"/>
      <c r="F193" s="124"/>
      <c r="H193" s="4"/>
      <c r="I193" s="4"/>
      <c r="J193" s="124"/>
    </row>
    <row r="194" spans="1:10" s="69" customFormat="1" x14ac:dyDescent="0.2">
      <c r="A194" s="4"/>
      <c r="B194" s="4"/>
      <c r="C194" s="4"/>
      <c r="D194" s="4"/>
      <c r="E194" s="4"/>
      <c r="F194" s="124"/>
      <c r="H194" s="4"/>
      <c r="I194" s="4"/>
      <c r="J194" s="124"/>
    </row>
    <row r="195" spans="1:10" s="69" customFormat="1" x14ac:dyDescent="0.2">
      <c r="A195" s="4"/>
      <c r="B195" s="4"/>
      <c r="C195" s="4"/>
      <c r="D195" s="4"/>
      <c r="E195" s="4"/>
      <c r="F195" s="124"/>
      <c r="H195" s="4"/>
      <c r="I195" s="4"/>
      <c r="J195" s="124"/>
    </row>
    <row r="196" spans="1:10" s="69" customFormat="1" x14ac:dyDescent="0.2">
      <c r="A196" s="4"/>
      <c r="B196" s="4"/>
      <c r="C196" s="4"/>
      <c r="D196" s="4"/>
      <c r="E196" s="4"/>
      <c r="F196" s="124"/>
      <c r="H196" s="4"/>
      <c r="I196" s="4"/>
      <c r="J196" s="124"/>
    </row>
    <row r="197" spans="1:10" s="69" customFormat="1" x14ac:dyDescent="0.2">
      <c r="A197" s="4"/>
      <c r="B197" s="4"/>
      <c r="C197" s="4"/>
      <c r="D197" s="4"/>
      <c r="E197" s="4"/>
      <c r="F197" s="124"/>
      <c r="H197" s="4"/>
      <c r="I197" s="4"/>
      <c r="J197" s="124"/>
    </row>
    <row r="198" spans="1:10" s="69" customFormat="1" x14ac:dyDescent="0.2">
      <c r="A198" s="4"/>
      <c r="B198" s="4"/>
      <c r="C198" s="4"/>
      <c r="D198" s="4"/>
      <c r="E198" s="4"/>
      <c r="F198" s="124"/>
      <c r="H198" s="4"/>
      <c r="I198" s="4"/>
      <c r="J198" s="124"/>
    </row>
    <row r="199" spans="1:10" s="69" customFormat="1" x14ac:dyDescent="0.2">
      <c r="A199" s="4"/>
      <c r="B199" s="4"/>
      <c r="C199" s="4"/>
      <c r="D199" s="4"/>
      <c r="E199" s="4"/>
      <c r="F199" s="124"/>
      <c r="H199" s="4"/>
      <c r="I199" s="4"/>
      <c r="J199" s="124"/>
    </row>
    <row r="200" spans="1:10" s="69" customFormat="1" x14ac:dyDescent="0.2">
      <c r="A200" s="4"/>
      <c r="B200" s="4"/>
      <c r="C200" s="4"/>
      <c r="D200" s="4"/>
      <c r="E200" s="4"/>
      <c r="F200" s="124"/>
      <c r="H200" s="4"/>
      <c r="I200" s="4"/>
      <c r="J200" s="124"/>
    </row>
    <row r="201" spans="1:10" s="69" customFormat="1" x14ac:dyDescent="0.2">
      <c r="A201" s="4"/>
      <c r="B201" s="4"/>
      <c r="C201" s="4"/>
      <c r="D201" s="4"/>
      <c r="E201" s="4"/>
      <c r="F201" s="124"/>
      <c r="H201" s="4"/>
      <c r="I201" s="4"/>
      <c r="J201" s="124"/>
    </row>
    <row r="202" spans="1:10" s="69" customFormat="1" x14ac:dyDescent="0.2">
      <c r="A202" s="4"/>
      <c r="B202" s="4"/>
      <c r="C202" s="4"/>
      <c r="D202" s="4"/>
      <c r="E202" s="4"/>
      <c r="F202" s="124"/>
      <c r="H202" s="4"/>
      <c r="I202" s="4"/>
      <c r="J202" s="124"/>
    </row>
    <row r="203" spans="1:10" s="69" customFormat="1" x14ac:dyDescent="0.2">
      <c r="A203" s="4"/>
      <c r="B203" s="4"/>
      <c r="C203" s="4"/>
      <c r="D203" s="4"/>
      <c r="E203" s="4"/>
      <c r="F203" s="124"/>
      <c r="H203" s="4"/>
      <c r="I203" s="4"/>
      <c r="J203" s="124"/>
    </row>
    <row r="204" spans="1:10" s="69" customFormat="1" x14ac:dyDescent="0.2">
      <c r="A204" s="4"/>
      <c r="B204" s="4"/>
      <c r="C204" s="4"/>
      <c r="D204" s="4"/>
      <c r="E204" s="4"/>
      <c r="F204" s="124"/>
      <c r="H204" s="4"/>
      <c r="I204" s="4"/>
      <c r="J204" s="124"/>
    </row>
    <row r="205" spans="1:10" s="69" customFormat="1" x14ac:dyDescent="0.2">
      <c r="A205" s="4"/>
      <c r="B205" s="4"/>
      <c r="C205" s="4"/>
      <c r="D205" s="4"/>
      <c r="E205" s="4"/>
      <c r="F205" s="124"/>
      <c r="H205" s="4"/>
      <c r="I205" s="4"/>
      <c r="J205" s="124"/>
    </row>
    <row r="206" spans="1:10" s="69" customFormat="1" x14ac:dyDescent="0.2">
      <c r="A206" s="4"/>
      <c r="B206" s="4"/>
      <c r="C206" s="4"/>
      <c r="D206" s="4"/>
      <c r="E206" s="4"/>
      <c r="F206" s="124"/>
      <c r="H206" s="4"/>
      <c r="I206" s="4"/>
      <c r="J206" s="124"/>
    </row>
    <row r="207" spans="1:10" s="69" customFormat="1" x14ac:dyDescent="0.2">
      <c r="A207" s="4"/>
      <c r="B207" s="4"/>
      <c r="C207" s="4"/>
      <c r="D207" s="4"/>
      <c r="E207" s="4"/>
      <c r="F207" s="124"/>
      <c r="H207" s="4"/>
      <c r="I207" s="4"/>
      <c r="J207" s="124"/>
    </row>
    <row r="208" spans="1:10" s="69" customFormat="1" x14ac:dyDescent="0.2">
      <c r="A208" s="4"/>
      <c r="B208" s="4"/>
      <c r="C208" s="4"/>
      <c r="D208" s="4"/>
      <c r="E208" s="4"/>
      <c r="F208" s="124"/>
      <c r="H208" s="4"/>
      <c r="I208" s="4"/>
      <c r="J208" s="124"/>
    </row>
    <row r="209" spans="1:10" s="69" customFormat="1" x14ac:dyDescent="0.2">
      <c r="A209" s="4"/>
      <c r="B209" s="4"/>
      <c r="C209" s="4"/>
      <c r="D209" s="4"/>
      <c r="E209" s="4"/>
      <c r="F209" s="124"/>
      <c r="H209" s="4"/>
      <c r="I209" s="4"/>
      <c r="J209" s="124"/>
    </row>
    <row r="210" spans="1:10" s="69" customFormat="1" x14ac:dyDescent="0.2">
      <c r="A210" s="4"/>
      <c r="B210" s="4"/>
      <c r="C210" s="4"/>
      <c r="D210" s="4"/>
      <c r="E210" s="4"/>
      <c r="F210" s="124"/>
      <c r="H210" s="4"/>
      <c r="I210" s="4"/>
      <c r="J210" s="124"/>
    </row>
    <row r="211" spans="1:10" s="69" customFormat="1" x14ac:dyDescent="0.2">
      <c r="A211" s="4"/>
      <c r="B211" s="4"/>
      <c r="C211" s="4"/>
      <c r="D211" s="4"/>
      <c r="E211" s="4"/>
      <c r="F211" s="124"/>
      <c r="H211" s="4"/>
      <c r="I211" s="4"/>
      <c r="J211" s="124"/>
    </row>
    <row r="212" spans="1:10" s="69" customFormat="1" x14ac:dyDescent="0.2">
      <c r="A212" s="4"/>
      <c r="B212" s="4"/>
      <c r="C212" s="4"/>
      <c r="D212" s="4"/>
      <c r="E212" s="4"/>
      <c r="F212" s="124"/>
      <c r="H212" s="4"/>
      <c r="I212" s="4"/>
      <c r="J212" s="124"/>
    </row>
    <row r="213" spans="1:10" s="69" customFormat="1" x14ac:dyDescent="0.2">
      <c r="A213" s="4"/>
      <c r="B213" s="4"/>
      <c r="C213" s="4"/>
      <c r="D213" s="4"/>
      <c r="E213" s="4"/>
      <c r="F213" s="124"/>
      <c r="H213" s="4"/>
      <c r="I213" s="4"/>
      <c r="J213" s="124"/>
    </row>
    <row r="214" spans="1:10" s="69" customFormat="1" x14ac:dyDescent="0.2">
      <c r="A214" s="4"/>
      <c r="B214" s="4"/>
      <c r="C214" s="4"/>
      <c r="D214" s="4"/>
      <c r="E214" s="4"/>
      <c r="F214" s="124"/>
      <c r="H214" s="4"/>
      <c r="I214" s="4"/>
      <c r="J214" s="124"/>
    </row>
    <row r="215" spans="1:10" s="69" customFormat="1" x14ac:dyDescent="0.2">
      <c r="A215" s="4"/>
      <c r="B215" s="4"/>
      <c r="C215" s="4"/>
      <c r="D215" s="4"/>
      <c r="E215" s="4"/>
      <c r="F215" s="124"/>
      <c r="H215" s="4"/>
      <c r="I215" s="4"/>
      <c r="J215" s="124"/>
    </row>
    <row r="216" spans="1:10" s="69" customFormat="1" x14ac:dyDescent="0.2">
      <c r="A216" s="4"/>
      <c r="B216" s="4"/>
      <c r="C216" s="4"/>
      <c r="D216" s="4"/>
      <c r="E216" s="4"/>
      <c r="F216" s="124"/>
      <c r="H216" s="4"/>
      <c r="I216" s="4"/>
      <c r="J216" s="124"/>
    </row>
    <row r="217" spans="1:10" s="69" customFormat="1" x14ac:dyDescent="0.2">
      <c r="A217" s="4"/>
      <c r="B217" s="4"/>
      <c r="C217" s="4"/>
      <c r="D217" s="4"/>
      <c r="E217" s="4"/>
      <c r="F217" s="124"/>
      <c r="H217" s="4"/>
      <c r="I217" s="4"/>
      <c r="J217" s="124"/>
    </row>
    <row r="218" spans="1:10" s="69" customFormat="1" x14ac:dyDescent="0.2">
      <c r="A218" s="4"/>
      <c r="B218" s="4"/>
      <c r="C218" s="4"/>
      <c r="D218" s="4"/>
      <c r="E218" s="4"/>
      <c r="F218" s="124"/>
      <c r="H218" s="4"/>
      <c r="I218" s="4"/>
      <c r="J218" s="124"/>
    </row>
    <row r="219" spans="1:10" s="69" customFormat="1" x14ac:dyDescent="0.2">
      <c r="A219" s="4"/>
      <c r="B219" s="4"/>
      <c r="C219" s="4"/>
      <c r="D219" s="4"/>
      <c r="E219" s="4"/>
      <c r="F219" s="124"/>
      <c r="H219" s="4"/>
      <c r="I219" s="4"/>
      <c r="J219" s="124"/>
    </row>
    <row r="220" spans="1:10" s="69" customFormat="1" x14ac:dyDescent="0.2">
      <c r="A220" s="4"/>
      <c r="B220" s="4"/>
      <c r="C220" s="4"/>
      <c r="D220" s="4"/>
      <c r="E220" s="4"/>
      <c r="F220" s="124"/>
      <c r="H220" s="4"/>
      <c r="I220" s="4"/>
      <c r="J220" s="124"/>
    </row>
    <row r="221" spans="1:10" s="69" customFormat="1" x14ac:dyDescent="0.2">
      <c r="A221" s="4"/>
      <c r="B221" s="4"/>
      <c r="C221" s="4"/>
      <c r="D221" s="4"/>
      <c r="E221" s="4"/>
      <c r="F221" s="124"/>
      <c r="H221" s="4"/>
      <c r="I221" s="4"/>
      <c r="J221" s="124"/>
    </row>
    <row r="222" spans="1:10" s="69" customFormat="1" x14ac:dyDescent="0.2">
      <c r="A222" s="4"/>
      <c r="B222" s="4"/>
      <c r="C222" s="4"/>
      <c r="D222" s="4"/>
      <c r="E222" s="4"/>
      <c r="F222" s="124"/>
      <c r="H222" s="4"/>
      <c r="I222" s="4"/>
      <c r="J222" s="124"/>
    </row>
    <row r="223" spans="1:10" s="69" customFormat="1" x14ac:dyDescent="0.2">
      <c r="A223" s="4"/>
      <c r="B223" s="4"/>
      <c r="C223" s="4"/>
      <c r="D223" s="4"/>
      <c r="E223" s="4"/>
      <c r="F223" s="124"/>
      <c r="H223" s="4"/>
      <c r="I223" s="4"/>
      <c r="J223" s="124"/>
    </row>
    <row r="224" spans="1:10" s="69" customFormat="1" x14ac:dyDescent="0.2">
      <c r="A224" s="4"/>
      <c r="B224" s="4"/>
      <c r="C224" s="4"/>
      <c r="D224" s="4"/>
      <c r="E224" s="4"/>
      <c r="F224" s="124"/>
      <c r="H224" s="4"/>
      <c r="I224" s="4"/>
      <c r="J224" s="124"/>
    </row>
    <row r="225" spans="1:10" s="69" customFormat="1" x14ac:dyDescent="0.2">
      <c r="A225" s="4"/>
      <c r="B225" s="4"/>
      <c r="C225" s="4"/>
      <c r="D225" s="4"/>
      <c r="E225" s="4"/>
      <c r="F225" s="124"/>
      <c r="H225" s="4"/>
      <c r="I225" s="4"/>
      <c r="J225" s="124"/>
    </row>
    <row r="226" spans="1:10" s="69" customFormat="1" x14ac:dyDescent="0.2">
      <c r="A226" s="4"/>
      <c r="B226" s="4"/>
      <c r="C226" s="4"/>
      <c r="D226" s="4"/>
      <c r="E226" s="4"/>
      <c r="F226" s="124"/>
      <c r="H226" s="4"/>
      <c r="I226" s="4"/>
      <c r="J226" s="124"/>
    </row>
    <row r="227" spans="1:10" s="69" customFormat="1" x14ac:dyDescent="0.2">
      <c r="A227" s="4"/>
      <c r="B227" s="4"/>
      <c r="C227" s="4"/>
      <c r="D227" s="4"/>
      <c r="E227" s="4"/>
      <c r="F227" s="124"/>
      <c r="H227" s="4"/>
      <c r="I227" s="4"/>
      <c r="J227" s="124"/>
    </row>
  </sheetData>
  <sheetProtection sheet="1" objects="1" scenarios="1" selectLockedCells="1"/>
  <mergeCells count="14">
    <mergeCell ref="A46:E46"/>
    <mergeCell ref="B4:H4"/>
    <mergeCell ref="B5:H5"/>
    <mergeCell ref="B6:H6"/>
    <mergeCell ref="E10:F10"/>
    <mergeCell ref="G10:H10"/>
    <mergeCell ref="I10:J10"/>
    <mergeCell ref="A35:B35"/>
    <mergeCell ref="A29:B29"/>
    <mergeCell ref="A30:B30"/>
    <mergeCell ref="A27:B27"/>
    <mergeCell ref="A28:B28"/>
    <mergeCell ref="A12:B12"/>
    <mergeCell ref="A14:B14"/>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244"/>
  <sheetViews>
    <sheetView workbookViewId="0">
      <selection activeCell="A12" sqref="A12"/>
    </sheetView>
  </sheetViews>
  <sheetFormatPr defaultRowHeight="12.75" x14ac:dyDescent="0.2"/>
  <cols>
    <col min="1" max="1" width="33.85546875" customWidth="1"/>
    <col min="2" max="2" width="15.140625" style="170" bestFit="1" customWidth="1"/>
    <col min="3" max="3" width="2.85546875" style="170" customWidth="1"/>
    <col min="4" max="4" width="10" style="173" bestFit="1" customWidth="1"/>
    <col min="5" max="5" width="15.7109375" customWidth="1"/>
    <col min="6" max="6" width="2.85546875" customWidth="1"/>
    <col min="7" max="7" width="10" style="173" bestFit="1" customWidth="1"/>
    <col min="8" max="8" width="15.7109375" customWidth="1"/>
    <col min="9" max="9" width="2.85546875" customWidth="1"/>
    <col min="10" max="10" width="10" style="173" bestFit="1" customWidth="1"/>
    <col min="11" max="11" width="15.7109375" customWidth="1"/>
    <col min="12" max="12" width="2.85546875" customWidth="1"/>
    <col min="13" max="13" width="10" style="173" bestFit="1" customWidth="1"/>
    <col min="14" max="14" width="15.7109375" customWidth="1"/>
    <col min="15" max="15" width="2.85546875" customWidth="1"/>
    <col min="16" max="16" width="10" style="173" bestFit="1" customWidth="1"/>
    <col min="17" max="17" width="15.7109375" customWidth="1"/>
    <col min="19" max="20" width="10.28515625" bestFit="1" customWidth="1"/>
  </cols>
  <sheetData>
    <row r="1" spans="1:18" ht="57" customHeight="1" thickBot="1" x14ac:dyDescent="0.3">
      <c r="A1" s="310" t="s">
        <v>170</v>
      </c>
      <c r="B1" s="311"/>
      <c r="C1" s="311"/>
      <c r="D1" s="311"/>
      <c r="E1" s="311"/>
      <c r="F1" s="311"/>
      <c r="G1" s="311"/>
      <c r="H1" s="311"/>
      <c r="I1" s="311"/>
      <c r="J1" s="311"/>
      <c r="K1" s="311"/>
      <c r="L1" s="311"/>
      <c r="M1" s="311"/>
      <c r="N1" s="311"/>
      <c r="O1" s="311"/>
      <c r="P1" s="312"/>
      <c r="Q1" s="187"/>
    </row>
    <row r="2" spans="1:18" s="169" customFormat="1" ht="15" thickBot="1" x14ac:dyDescent="0.25">
      <c r="A2" s="181"/>
      <c r="B2" s="181"/>
      <c r="C2" s="181"/>
      <c r="D2" s="181"/>
      <c r="E2" s="181"/>
      <c r="F2" s="181"/>
      <c r="G2" s="181"/>
      <c r="H2" s="181"/>
      <c r="I2" s="181"/>
      <c r="J2" s="181"/>
      <c r="K2" s="181"/>
      <c r="L2" s="181"/>
      <c r="M2" s="181"/>
      <c r="N2" s="181"/>
      <c r="O2" s="181"/>
      <c r="P2" s="181"/>
      <c r="Q2" s="181"/>
      <c r="R2" s="181"/>
    </row>
    <row r="3" spans="1:18" s="169" customFormat="1" ht="79.5" customHeight="1" thickBot="1" x14ac:dyDescent="0.25">
      <c r="A3" s="313" t="s">
        <v>180</v>
      </c>
      <c r="B3" s="314"/>
      <c r="C3" s="314"/>
      <c r="D3" s="314"/>
      <c r="E3" s="314"/>
      <c r="F3" s="314"/>
      <c r="G3" s="314"/>
      <c r="H3" s="314"/>
      <c r="I3" s="314"/>
      <c r="J3" s="314"/>
      <c r="K3" s="314"/>
      <c r="L3" s="314"/>
      <c r="M3" s="314"/>
      <c r="N3" s="314"/>
      <c r="O3" s="314"/>
      <c r="P3" s="315"/>
      <c r="Q3" s="181"/>
      <c r="R3" s="181"/>
    </row>
    <row r="4" spans="1:18" s="169" customFormat="1" ht="14.25" x14ac:dyDescent="0.2">
      <c r="A4" s="176"/>
      <c r="B4" s="176"/>
      <c r="C4" s="176"/>
      <c r="D4" s="176"/>
      <c r="E4" s="176"/>
      <c r="F4" s="176"/>
      <c r="G4" s="176"/>
      <c r="H4" s="176"/>
      <c r="I4" s="176"/>
      <c r="J4" s="176"/>
      <c r="K4" s="176"/>
      <c r="L4" s="176"/>
      <c r="M4" s="176"/>
      <c r="N4" s="176"/>
      <c r="O4" s="176"/>
      <c r="P4" s="176"/>
      <c r="Q4" s="176"/>
      <c r="R4" s="176"/>
    </row>
    <row r="5" spans="1:18" s="169" customFormat="1" ht="14.25" x14ac:dyDescent="0.2">
      <c r="A5" s="176"/>
      <c r="B5" s="176"/>
      <c r="C5" s="176"/>
      <c r="D5" s="176"/>
      <c r="E5" s="176"/>
      <c r="F5" s="176"/>
      <c r="G5" s="176"/>
      <c r="H5" s="176"/>
      <c r="I5" s="176"/>
      <c r="J5" s="176"/>
      <c r="K5" s="176"/>
      <c r="L5" s="176"/>
      <c r="M5" s="176"/>
      <c r="N5" s="176"/>
      <c r="O5" s="176"/>
      <c r="P5" s="176"/>
      <c r="Q5" s="176"/>
      <c r="R5" s="176"/>
    </row>
    <row r="6" spans="1:18" s="169" customFormat="1" ht="14.25" x14ac:dyDescent="0.2">
      <c r="A6" s="176"/>
      <c r="B6" s="176"/>
      <c r="C6" s="176"/>
      <c r="D6" s="176"/>
      <c r="E6" s="176"/>
      <c r="F6" s="176"/>
      <c r="G6" s="176"/>
      <c r="H6" s="176"/>
      <c r="I6" s="176"/>
      <c r="J6" s="176"/>
      <c r="K6" s="176"/>
      <c r="L6" s="176"/>
      <c r="M6" s="176"/>
      <c r="N6" s="176"/>
      <c r="O6" s="176"/>
      <c r="P6" s="176"/>
      <c r="Q6" s="176"/>
      <c r="R6" s="176"/>
    </row>
    <row r="7" spans="1:18" s="169" customFormat="1" ht="15" x14ac:dyDescent="0.25">
      <c r="A7" s="186" t="s">
        <v>168</v>
      </c>
      <c r="B7" s="180"/>
      <c r="C7" s="180"/>
      <c r="D7" s="191"/>
      <c r="E7" s="176"/>
      <c r="F7" s="176"/>
      <c r="G7" s="176"/>
      <c r="H7" s="176"/>
      <c r="I7" s="176"/>
      <c r="J7" s="176"/>
      <c r="K7" s="176"/>
      <c r="L7" s="176"/>
      <c r="M7" s="176"/>
      <c r="N7" s="176"/>
      <c r="O7" s="176"/>
      <c r="P7" s="176"/>
      <c r="Q7" s="176"/>
      <c r="R7" s="176"/>
    </row>
    <row r="8" spans="1:18" s="169" customFormat="1" ht="14.25" x14ac:dyDescent="0.2">
      <c r="B8" s="171"/>
      <c r="C8" s="171"/>
      <c r="D8" s="174"/>
      <c r="F8" s="202"/>
      <c r="G8" s="203"/>
      <c r="H8" s="202"/>
      <c r="I8" s="202"/>
      <c r="J8" s="203"/>
      <c r="K8" s="202"/>
      <c r="L8" s="202"/>
      <c r="M8" s="203"/>
      <c r="N8" s="202"/>
      <c r="O8" s="202"/>
      <c r="P8" s="203"/>
      <c r="Q8" s="202"/>
    </row>
    <row r="9" spans="1:18" s="168" customFormat="1" x14ac:dyDescent="0.2">
      <c r="B9" s="172"/>
      <c r="C9" s="182"/>
      <c r="D9" s="308" t="s">
        <v>67</v>
      </c>
      <c r="E9" s="308"/>
      <c r="F9" s="204"/>
      <c r="G9" s="309"/>
      <c r="H9" s="309"/>
      <c r="I9" s="204"/>
      <c r="J9" s="309"/>
      <c r="K9" s="309"/>
      <c r="L9" s="204"/>
      <c r="M9" s="309"/>
      <c r="N9" s="309"/>
      <c r="O9" s="204"/>
      <c r="P9" s="309"/>
      <c r="Q9" s="309"/>
    </row>
    <row r="10" spans="1:18" s="168" customFormat="1" x14ac:dyDescent="0.2">
      <c r="A10" s="168" t="s">
        <v>165</v>
      </c>
      <c r="B10" s="172" t="s">
        <v>82</v>
      </c>
      <c r="C10" s="182"/>
      <c r="D10" s="175" t="s">
        <v>166</v>
      </c>
      <c r="E10" s="168" t="s">
        <v>2</v>
      </c>
      <c r="F10" s="204"/>
      <c r="G10" s="205"/>
      <c r="H10" s="204"/>
      <c r="I10" s="204"/>
      <c r="J10" s="205"/>
      <c r="K10" s="204"/>
      <c r="L10" s="204"/>
      <c r="M10" s="205"/>
      <c r="N10" s="204"/>
      <c r="O10" s="204"/>
      <c r="P10" s="205"/>
      <c r="Q10" s="204"/>
    </row>
    <row r="11" spans="1:18" x14ac:dyDescent="0.2">
      <c r="A11" s="177" t="s">
        <v>167</v>
      </c>
      <c r="B11" s="178">
        <v>40000</v>
      </c>
      <c r="C11" s="183"/>
      <c r="D11" s="179">
        <v>0.125</v>
      </c>
      <c r="E11" s="178">
        <f>ROUND(($B11*D11),0)</f>
        <v>5000</v>
      </c>
      <c r="F11" s="192"/>
      <c r="G11" s="206"/>
      <c r="H11" s="207"/>
      <c r="I11" s="192"/>
      <c r="J11" s="206"/>
      <c r="K11" s="207"/>
      <c r="L11" s="192"/>
      <c r="M11" s="206"/>
      <c r="N11" s="207"/>
      <c r="O11" s="192"/>
      <c r="P11" s="206"/>
      <c r="Q11" s="207"/>
    </row>
    <row r="12" spans="1:18" x14ac:dyDescent="0.2">
      <c r="A12" s="147"/>
      <c r="B12" s="199"/>
      <c r="C12" s="184"/>
      <c r="D12" s="200"/>
      <c r="E12" s="189">
        <f>ROUND(($B12*D12),0)</f>
        <v>0</v>
      </c>
      <c r="F12" s="192"/>
      <c r="G12" s="208"/>
      <c r="H12" s="207"/>
      <c r="I12" s="192"/>
      <c r="J12" s="208"/>
      <c r="K12" s="207"/>
      <c r="L12" s="192"/>
      <c r="M12" s="208"/>
      <c r="N12" s="207"/>
      <c r="O12" s="192"/>
      <c r="P12" s="208"/>
      <c r="Q12" s="207"/>
    </row>
    <row r="13" spans="1:18" x14ac:dyDescent="0.2">
      <c r="A13" s="147"/>
      <c r="B13" s="199"/>
      <c r="C13" s="184"/>
      <c r="D13" s="200"/>
      <c r="E13" s="189">
        <f t="shared" ref="E13:E36" si="0">ROUND(($B13*D13),0)</f>
        <v>0</v>
      </c>
      <c r="F13" s="192"/>
      <c r="G13" s="208"/>
      <c r="H13" s="207"/>
      <c r="I13" s="192"/>
      <c r="J13" s="208"/>
      <c r="K13" s="207"/>
      <c r="L13" s="192"/>
      <c r="M13" s="208"/>
      <c r="N13" s="207"/>
      <c r="O13" s="192"/>
      <c r="P13" s="208"/>
      <c r="Q13" s="207"/>
    </row>
    <row r="14" spans="1:18" x14ac:dyDescent="0.2">
      <c r="A14" s="67"/>
      <c r="B14" s="199"/>
      <c r="C14" s="184"/>
      <c r="D14" s="200"/>
      <c r="E14" s="189">
        <f t="shared" si="0"/>
        <v>0</v>
      </c>
      <c r="F14" s="192"/>
      <c r="G14" s="208"/>
      <c r="H14" s="207"/>
      <c r="I14" s="192"/>
      <c r="J14" s="208"/>
      <c r="K14" s="207"/>
      <c r="L14" s="192"/>
      <c r="M14" s="208"/>
      <c r="N14" s="207"/>
      <c r="O14" s="192"/>
      <c r="P14" s="208"/>
      <c r="Q14" s="207"/>
    </row>
    <row r="15" spans="1:18" x14ac:dyDescent="0.2">
      <c r="A15" s="147"/>
      <c r="B15" s="199"/>
      <c r="C15" s="184"/>
      <c r="D15" s="200"/>
      <c r="E15" s="189">
        <f t="shared" si="0"/>
        <v>0</v>
      </c>
      <c r="F15" s="192"/>
      <c r="G15" s="208"/>
      <c r="H15" s="207"/>
      <c r="I15" s="192"/>
      <c r="J15" s="208"/>
      <c r="K15" s="207"/>
      <c r="L15" s="192"/>
      <c r="M15" s="208"/>
      <c r="N15" s="207"/>
      <c r="O15" s="192"/>
      <c r="P15" s="208"/>
      <c r="Q15" s="207"/>
    </row>
    <row r="16" spans="1:18" x14ac:dyDescent="0.2">
      <c r="A16" s="147"/>
      <c r="B16" s="199"/>
      <c r="C16" s="184"/>
      <c r="D16" s="200"/>
      <c r="E16" s="189">
        <f t="shared" si="0"/>
        <v>0</v>
      </c>
      <c r="F16" s="192"/>
      <c r="G16" s="208"/>
      <c r="H16" s="207"/>
      <c r="I16" s="192"/>
      <c r="J16" s="208"/>
      <c r="K16" s="207"/>
      <c r="L16" s="192"/>
      <c r="M16" s="208"/>
      <c r="N16" s="207"/>
      <c r="O16" s="192"/>
      <c r="P16" s="208"/>
      <c r="Q16" s="207"/>
    </row>
    <row r="17" spans="1:20" x14ac:dyDescent="0.2">
      <c r="A17" s="147"/>
      <c r="B17" s="199"/>
      <c r="C17" s="184"/>
      <c r="D17" s="200"/>
      <c r="E17" s="189">
        <f t="shared" si="0"/>
        <v>0</v>
      </c>
      <c r="F17" s="192"/>
      <c r="G17" s="208"/>
      <c r="H17" s="207"/>
      <c r="I17" s="192"/>
      <c r="J17" s="208"/>
      <c r="K17" s="207"/>
      <c r="L17" s="192"/>
      <c r="M17" s="208"/>
      <c r="N17" s="207"/>
      <c r="O17" s="192"/>
      <c r="P17" s="208"/>
      <c r="Q17" s="207"/>
    </row>
    <row r="18" spans="1:20" x14ac:dyDescent="0.2">
      <c r="A18" s="147"/>
      <c r="B18" s="199"/>
      <c r="C18" s="184"/>
      <c r="D18" s="200"/>
      <c r="E18" s="189">
        <f t="shared" si="0"/>
        <v>0</v>
      </c>
      <c r="F18" s="192"/>
      <c r="G18" s="208"/>
      <c r="H18" s="207"/>
      <c r="I18" s="192"/>
      <c r="J18" s="208"/>
      <c r="K18" s="207"/>
      <c r="L18" s="192"/>
      <c r="M18" s="208"/>
      <c r="N18" s="207"/>
      <c r="O18" s="192"/>
      <c r="P18" s="208"/>
      <c r="Q18" s="207"/>
    </row>
    <row r="19" spans="1:20" x14ac:dyDescent="0.2">
      <c r="A19" s="147"/>
      <c r="B19" s="199"/>
      <c r="C19" s="184"/>
      <c r="D19" s="200"/>
      <c r="E19" s="189">
        <f t="shared" si="0"/>
        <v>0</v>
      </c>
      <c r="F19" s="192"/>
      <c r="G19" s="208"/>
      <c r="H19" s="207"/>
      <c r="I19" s="192"/>
      <c r="J19" s="208"/>
      <c r="K19" s="207"/>
      <c r="L19" s="192"/>
      <c r="M19" s="208"/>
      <c r="N19" s="207"/>
      <c r="O19" s="192"/>
      <c r="P19" s="208"/>
      <c r="Q19" s="207"/>
      <c r="S19" s="2"/>
      <c r="T19" s="2"/>
    </row>
    <row r="20" spans="1:20" x14ac:dyDescent="0.2">
      <c r="A20" s="147"/>
      <c r="B20" s="199"/>
      <c r="C20" s="184"/>
      <c r="D20" s="200"/>
      <c r="E20" s="189">
        <f t="shared" si="0"/>
        <v>0</v>
      </c>
      <c r="F20" s="192"/>
      <c r="G20" s="208"/>
      <c r="H20" s="207"/>
      <c r="I20" s="192"/>
      <c r="J20" s="208"/>
      <c r="K20" s="207"/>
      <c r="L20" s="192"/>
      <c r="M20" s="208"/>
      <c r="N20" s="207"/>
      <c r="O20" s="192"/>
      <c r="P20" s="208"/>
      <c r="Q20" s="207"/>
      <c r="S20" s="2"/>
      <c r="T20" s="2"/>
    </row>
    <row r="21" spans="1:20" x14ac:dyDescent="0.2">
      <c r="A21" s="147"/>
      <c r="B21" s="199"/>
      <c r="C21" s="184"/>
      <c r="D21" s="200"/>
      <c r="E21" s="189">
        <f t="shared" si="0"/>
        <v>0</v>
      </c>
      <c r="F21" s="192"/>
      <c r="G21" s="208"/>
      <c r="H21" s="207"/>
      <c r="I21" s="192"/>
      <c r="J21" s="208"/>
      <c r="K21" s="207"/>
      <c r="L21" s="192"/>
      <c r="M21" s="208"/>
      <c r="N21" s="207"/>
      <c r="O21" s="192"/>
      <c r="P21" s="208"/>
      <c r="Q21" s="207"/>
      <c r="S21" s="2"/>
      <c r="T21" s="2"/>
    </row>
    <row r="22" spans="1:20" x14ac:dyDescent="0.2">
      <c r="A22" s="147"/>
      <c r="B22" s="199"/>
      <c r="C22" s="184"/>
      <c r="D22" s="200"/>
      <c r="E22" s="189">
        <f t="shared" si="0"/>
        <v>0</v>
      </c>
      <c r="F22" s="192"/>
      <c r="G22" s="208"/>
      <c r="H22" s="207"/>
      <c r="I22" s="192"/>
      <c r="J22" s="208"/>
      <c r="K22" s="207"/>
      <c r="L22" s="192"/>
      <c r="M22" s="208"/>
      <c r="N22" s="207"/>
      <c r="O22" s="192"/>
      <c r="P22" s="208"/>
      <c r="Q22" s="207"/>
      <c r="S22" s="2"/>
      <c r="T22" s="2"/>
    </row>
    <row r="23" spans="1:20" x14ac:dyDescent="0.2">
      <c r="A23" s="147"/>
      <c r="B23" s="199"/>
      <c r="C23" s="184"/>
      <c r="D23" s="200"/>
      <c r="E23" s="189">
        <f t="shared" si="0"/>
        <v>0</v>
      </c>
      <c r="F23" s="192"/>
      <c r="G23" s="208"/>
      <c r="H23" s="207"/>
      <c r="I23" s="192"/>
      <c r="J23" s="208"/>
      <c r="K23" s="207"/>
      <c r="L23" s="192"/>
      <c r="M23" s="208"/>
      <c r="N23" s="207"/>
      <c r="O23" s="192"/>
      <c r="P23" s="208"/>
      <c r="Q23" s="207"/>
    </row>
    <row r="24" spans="1:20" x14ac:dyDescent="0.2">
      <c r="A24" s="147"/>
      <c r="B24" s="199"/>
      <c r="C24" s="184"/>
      <c r="D24" s="200"/>
      <c r="E24" s="189">
        <f t="shared" si="0"/>
        <v>0</v>
      </c>
      <c r="F24" s="192"/>
      <c r="G24" s="208"/>
      <c r="H24" s="207"/>
      <c r="I24" s="192"/>
      <c r="J24" s="208"/>
      <c r="K24" s="207"/>
      <c r="L24" s="192"/>
      <c r="M24" s="208"/>
      <c r="N24" s="207"/>
      <c r="O24" s="192"/>
      <c r="P24" s="208"/>
      <c r="Q24" s="207"/>
    </row>
    <row r="25" spans="1:20" x14ac:dyDescent="0.2">
      <c r="A25" s="147"/>
      <c r="B25" s="199"/>
      <c r="C25" s="184"/>
      <c r="D25" s="200"/>
      <c r="E25" s="189">
        <f t="shared" si="0"/>
        <v>0</v>
      </c>
      <c r="F25" s="192"/>
      <c r="G25" s="208"/>
      <c r="H25" s="207"/>
      <c r="I25" s="192"/>
      <c r="J25" s="208"/>
      <c r="K25" s="207"/>
      <c r="L25" s="192"/>
      <c r="M25" s="208"/>
      <c r="N25" s="207"/>
      <c r="O25" s="192"/>
      <c r="P25" s="208"/>
      <c r="Q25" s="207"/>
    </row>
    <row r="26" spans="1:20" x14ac:dyDescent="0.2">
      <c r="A26" s="147"/>
      <c r="B26" s="199"/>
      <c r="C26" s="184"/>
      <c r="D26" s="200"/>
      <c r="E26" s="189">
        <f t="shared" si="0"/>
        <v>0</v>
      </c>
      <c r="F26" s="192"/>
      <c r="G26" s="208"/>
      <c r="H26" s="207"/>
      <c r="I26" s="192"/>
      <c r="J26" s="208"/>
      <c r="K26" s="207"/>
      <c r="L26" s="192"/>
      <c r="M26" s="208"/>
      <c r="N26" s="207"/>
      <c r="O26" s="192"/>
      <c r="P26" s="208"/>
      <c r="Q26" s="207"/>
    </row>
    <row r="27" spans="1:20" x14ac:dyDescent="0.2">
      <c r="A27" s="147"/>
      <c r="B27" s="199"/>
      <c r="C27" s="184"/>
      <c r="D27" s="200"/>
      <c r="E27" s="189">
        <f t="shared" si="0"/>
        <v>0</v>
      </c>
      <c r="F27" s="192"/>
      <c r="G27" s="208"/>
      <c r="H27" s="207"/>
      <c r="I27" s="192"/>
      <c r="J27" s="208"/>
      <c r="K27" s="207"/>
      <c r="L27" s="192"/>
      <c r="M27" s="208"/>
      <c r="N27" s="207"/>
      <c r="O27" s="192"/>
      <c r="P27" s="208"/>
      <c r="Q27" s="207"/>
    </row>
    <row r="28" spans="1:20" x14ac:dyDescent="0.2">
      <c r="A28" s="147"/>
      <c r="B28" s="199"/>
      <c r="C28" s="184"/>
      <c r="D28" s="200"/>
      <c r="E28" s="189">
        <f t="shared" si="0"/>
        <v>0</v>
      </c>
      <c r="F28" s="192"/>
      <c r="G28" s="208"/>
      <c r="H28" s="207"/>
      <c r="I28" s="192"/>
      <c r="J28" s="208"/>
      <c r="K28" s="207"/>
      <c r="L28" s="192"/>
      <c r="M28" s="208"/>
      <c r="N28" s="207"/>
      <c r="O28" s="192"/>
      <c r="P28" s="208"/>
      <c r="Q28" s="207"/>
    </row>
    <row r="29" spans="1:20" x14ac:dyDescent="0.2">
      <c r="A29" s="147"/>
      <c r="B29" s="199"/>
      <c r="C29" s="184"/>
      <c r="D29" s="200"/>
      <c r="E29" s="189">
        <f t="shared" si="0"/>
        <v>0</v>
      </c>
      <c r="F29" s="192"/>
      <c r="G29" s="208"/>
      <c r="H29" s="207"/>
      <c r="I29" s="192"/>
      <c r="J29" s="208"/>
      <c r="K29" s="207"/>
      <c r="L29" s="192"/>
      <c r="M29" s="208"/>
      <c r="N29" s="207"/>
      <c r="O29" s="192"/>
      <c r="P29" s="208"/>
      <c r="Q29" s="207"/>
    </row>
    <row r="30" spans="1:20" x14ac:dyDescent="0.2">
      <c r="A30" s="147"/>
      <c r="B30" s="199"/>
      <c r="C30" s="184"/>
      <c r="D30" s="200"/>
      <c r="E30" s="189">
        <f t="shared" si="0"/>
        <v>0</v>
      </c>
      <c r="F30" s="192"/>
      <c r="G30" s="208"/>
      <c r="H30" s="207"/>
      <c r="I30" s="192"/>
      <c r="J30" s="208"/>
      <c r="K30" s="207"/>
      <c r="L30" s="192"/>
      <c r="M30" s="208"/>
      <c r="N30" s="207"/>
      <c r="O30" s="192"/>
      <c r="P30" s="208"/>
      <c r="Q30" s="207"/>
    </row>
    <row r="31" spans="1:20" x14ac:dyDescent="0.2">
      <c r="A31" s="147"/>
      <c r="B31" s="199"/>
      <c r="C31" s="184"/>
      <c r="D31" s="200"/>
      <c r="E31" s="189">
        <f t="shared" si="0"/>
        <v>0</v>
      </c>
      <c r="F31" s="192"/>
      <c r="G31" s="208"/>
      <c r="H31" s="207"/>
      <c r="I31" s="192"/>
      <c r="J31" s="208"/>
      <c r="K31" s="207"/>
      <c r="L31" s="192"/>
      <c r="M31" s="208"/>
      <c r="N31" s="207"/>
      <c r="O31" s="192"/>
      <c r="P31" s="208"/>
      <c r="Q31" s="207"/>
    </row>
    <row r="32" spans="1:20" x14ac:dyDescent="0.2">
      <c r="A32" s="147"/>
      <c r="B32" s="199"/>
      <c r="C32" s="184"/>
      <c r="D32" s="200"/>
      <c r="E32" s="189">
        <f t="shared" si="0"/>
        <v>0</v>
      </c>
      <c r="F32" s="192"/>
      <c r="G32" s="208"/>
      <c r="H32" s="207"/>
      <c r="I32" s="192"/>
      <c r="J32" s="208"/>
      <c r="K32" s="207"/>
      <c r="L32" s="192"/>
      <c r="M32" s="208"/>
      <c r="N32" s="207"/>
      <c r="O32" s="192"/>
      <c r="P32" s="208"/>
      <c r="Q32" s="207"/>
    </row>
    <row r="33" spans="1:18" x14ac:dyDescent="0.2">
      <c r="A33" s="147"/>
      <c r="B33" s="199"/>
      <c r="C33" s="184"/>
      <c r="D33" s="200"/>
      <c r="E33" s="189">
        <f t="shared" si="0"/>
        <v>0</v>
      </c>
      <c r="F33" s="192"/>
      <c r="G33" s="208"/>
      <c r="H33" s="207"/>
      <c r="I33" s="192"/>
      <c r="J33" s="208"/>
      <c r="K33" s="207"/>
      <c r="L33" s="192"/>
      <c r="M33" s="208"/>
      <c r="N33" s="207"/>
      <c r="O33" s="192"/>
      <c r="P33" s="208"/>
      <c r="Q33" s="207"/>
    </row>
    <row r="34" spans="1:18" x14ac:dyDescent="0.2">
      <c r="A34" s="147"/>
      <c r="B34" s="199"/>
      <c r="C34" s="184"/>
      <c r="D34" s="200"/>
      <c r="E34" s="189">
        <f t="shared" si="0"/>
        <v>0</v>
      </c>
      <c r="F34" s="192"/>
      <c r="G34" s="208"/>
      <c r="H34" s="207"/>
      <c r="I34" s="192"/>
      <c r="J34" s="208"/>
      <c r="K34" s="207"/>
      <c r="L34" s="192"/>
      <c r="M34" s="208"/>
      <c r="N34" s="207"/>
      <c r="O34" s="192"/>
      <c r="P34" s="208"/>
      <c r="Q34" s="207"/>
    </row>
    <row r="35" spans="1:18" x14ac:dyDescent="0.2">
      <c r="A35" s="147"/>
      <c r="B35" s="199"/>
      <c r="C35" s="184"/>
      <c r="D35" s="200"/>
      <c r="E35" s="189">
        <f t="shared" si="0"/>
        <v>0</v>
      </c>
      <c r="F35" s="192"/>
      <c r="G35" s="208"/>
      <c r="H35" s="207"/>
      <c r="I35" s="192"/>
      <c r="J35" s="208"/>
      <c r="K35" s="207"/>
      <c r="L35" s="192"/>
      <c r="M35" s="208"/>
      <c r="N35" s="207"/>
      <c r="O35" s="192"/>
      <c r="P35" s="208"/>
      <c r="Q35" s="207"/>
    </row>
    <row r="36" spans="1:18" x14ac:dyDescent="0.2">
      <c r="A36" s="147"/>
      <c r="B36" s="199"/>
      <c r="C36" s="184"/>
      <c r="D36" s="200"/>
      <c r="E36" s="189">
        <f t="shared" si="0"/>
        <v>0</v>
      </c>
      <c r="F36" s="192"/>
      <c r="G36" s="208"/>
      <c r="H36" s="207"/>
      <c r="I36" s="192"/>
      <c r="J36" s="208"/>
      <c r="K36" s="207"/>
      <c r="L36" s="192"/>
      <c r="M36" s="208"/>
      <c r="N36" s="207"/>
      <c r="O36" s="192"/>
      <c r="P36" s="208"/>
      <c r="Q36" s="207"/>
    </row>
    <row r="37" spans="1:18" x14ac:dyDescent="0.2">
      <c r="C37" s="184"/>
      <c r="F37" s="192"/>
      <c r="G37" s="194"/>
      <c r="H37" s="192"/>
      <c r="I37" s="192"/>
      <c r="J37" s="194"/>
      <c r="K37" s="192"/>
      <c r="L37" s="192"/>
      <c r="M37" s="194"/>
      <c r="N37" s="192"/>
      <c r="O37" s="192"/>
      <c r="P37" s="194"/>
      <c r="Q37" s="192"/>
    </row>
    <row r="38" spans="1:18" x14ac:dyDescent="0.2">
      <c r="A38" s="188" t="s">
        <v>158</v>
      </c>
      <c r="C38" s="184"/>
      <c r="E38" s="190">
        <f>SUM(E12:E37)</f>
        <v>0</v>
      </c>
      <c r="F38" s="192"/>
      <c r="G38" s="194"/>
      <c r="H38" s="193"/>
      <c r="I38" s="192"/>
      <c r="J38" s="194"/>
      <c r="K38" s="193"/>
      <c r="L38" s="192"/>
      <c r="M38" s="194"/>
      <c r="N38" s="193"/>
      <c r="O38" s="192"/>
      <c r="P38" s="194"/>
      <c r="Q38" s="193"/>
    </row>
    <row r="39" spans="1:18" s="192" customFormat="1" x14ac:dyDescent="0.2">
      <c r="B39" s="193"/>
      <c r="D39" s="194"/>
      <c r="G39" s="194"/>
      <c r="J39" s="194"/>
      <c r="M39" s="194"/>
      <c r="P39" s="194"/>
    </row>
    <row r="40" spans="1:18" s="192" customFormat="1" x14ac:dyDescent="0.2">
      <c r="B40" s="193"/>
      <c r="D40" s="194"/>
      <c r="G40" s="194"/>
      <c r="J40" s="194"/>
      <c r="M40" s="194"/>
      <c r="P40" s="194"/>
    </row>
    <row r="41" spans="1:18" s="192" customFormat="1" x14ac:dyDescent="0.2">
      <c r="B41" s="193"/>
      <c r="D41" s="194"/>
      <c r="G41" s="194"/>
      <c r="J41" s="194"/>
      <c r="M41" s="194"/>
      <c r="P41" s="194"/>
    </row>
    <row r="42" spans="1:18" s="192" customFormat="1" x14ac:dyDescent="0.2">
      <c r="B42" s="193"/>
      <c r="D42" s="194"/>
      <c r="G42" s="194"/>
      <c r="J42" s="194"/>
      <c r="M42" s="194"/>
      <c r="P42" s="194"/>
    </row>
    <row r="43" spans="1:18" s="192" customFormat="1" x14ac:dyDescent="0.2">
      <c r="B43" s="193"/>
      <c r="D43" s="194"/>
      <c r="G43" s="194"/>
      <c r="J43" s="194"/>
      <c r="M43" s="194"/>
      <c r="P43" s="194"/>
    </row>
    <row r="44" spans="1:18" s="169" customFormat="1" ht="14.25" x14ac:dyDescent="0.2">
      <c r="A44" s="176"/>
      <c r="B44" s="176"/>
      <c r="C44" s="176"/>
      <c r="D44" s="176"/>
      <c r="E44" s="176"/>
      <c r="F44" s="191"/>
      <c r="G44" s="191"/>
      <c r="H44" s="191"/>
      <c r="I44" s="191"/>
      <c r="J44" s="191"/>
      <c r="K44" s="191"/>
      <c r="L44" s="191"/>
      <c r="M44" s="191"/>
      <c r="N44" s="191"/>
      <c r="O44" s="191"/>
      <c r="P44" s="191"/>
      <c r="Q44" s="191"/>
      <c r="R44" s="176"/>
    </row>
    <row r="45" spans="1:18" s="169" customFormat="1" ht="15" x14ac:dyDescent="0.25">
      <c r="A45" s="186" t="s">
        <v>169</v>
      </c>
      <c r="B45" s="180"/>
      <c r="C45" s="180"/>
      <c r="D45" s="191"/>
      <c r="E45" s="176"/>
      <c r="F45" s="191"/>
      <c r="G45" s="191"/>
      <c r="H45" s="191"/>
      <c r="I45" s="191"/>
      <c r="J45" s="191"/>
      <c r="K45" s="191"/>
      <c r="L45" s="191"/>
      <c r="M45" s="191"/>
      <c r="N45" s="191"/>
      <c r="O45" s="191"/>
      <c r="P45" s="191"/>
      <c r="Q45" s="191"/>
      <c r="R45" s="176"/>
    </row>
    <row r="46" spans="1:18" s="169" customFormat="1" ht="14.25" x14ac:dyDescent="0.2">
      <c r="B46" s="171"/>
      <c r="C46" s="171"/>
      <c r="D46" s="174"/>
      <c r="F46" s="202"/>
      <c r="G46" s="203"/>
      <c r="H46" s="202"/>
      <c r="I46" s="202"/>
      <c r="J46" s="203"/>
      <c r="K46" s="202"/>
      <c r="L46" s="202"/>
      <c r="M46" s="203"/>
      <c r="N46" s="202"/>
      <c r="O46" s="202"/>
      <c r="P46" s="203"/>
      <c r="Q46" s="202"/>
    </row>
    <row r="47" spans="1:18" s="168" customFormat="1" x14ac:dyDescent="0.2">
      <c r="B47" s="172"/>
      <c r="C47" s="182"/>
      <c r="D47" s="308" t="s">
        <v>67</v>
      </c>
      <c r="E47" s="308"/>
      <c r="F47" s="204"/>
      <c r="G47" s="309"/>
      <c r="H47" s="309"/>
      <c r="I47" s="204"/>
      <c r="J47" s="309"/>
      <c r="K47" s="309"/>
      <c r="L47" s="204"/>
      <c r="M47" s="309"/>
      <c r="N47" s="309"/>
      <c r="O47" s="204"/>
      <c r="P47" s="309"/>
      <c r="Q47" s="309"/>
    </row>
    <row r="48" spans="1:18" s="168" customFormat="1" x14ac:dyDescent="0.2">
      <c r="A48" s="168" t="s">
        <v>165</v>
      </c>
      <c r="B48" s="172" t="s">
        <v>82</v>
      </c>
      <c r="C48" s="182"/>
      <c r="D48" s="175" t="s">
        <v>166</v>
      </c>
      <c r="E48" s="168" t="s">
        <v>2</v>
      </c>
      <c r="F48" s="204"/>
      <c r="G48" s="205"/>
      <c r="H48" s="204"/>
      <c r="I48" s="204"/>
      <c r="J48" s="205"/>
      <c r="K48" s="204"/>
      <c r="L48" s="204"/>
      <c r="M48" s="205"/>
      <c r="N48" s="204"/>
      <c r="O48" s="204"/>
      <c r="P48" s="205"/>
      <c r="Q48" s="204"/>
    </row>
    <row r="49" spans="1:17" x14ac:dyDescent="0.2">
      <c r="A49" s="177" t="s">
        <v>167</v>
      </c>
      <c r="B49" s="178">
        <v>40000</v>
      </c>
      <c r="C49" s="183"/>
      <c r="D49" s="179">
        <v>0.25</v>
      </c>
      <c r="E49" s="178">
        <f>ROUND(($B49*D49),0)</f>
        <v>10000</v>
      </c>
      <c r="F49" s="192"/>
      <c r="G49" s="206"/>
      <c r="H49" s="207"/>
      <c r="I49" s="192"/>
      <c r="J49" s="206"/>
      <c r="K49" s="207"/>
      <c r="L49" s="192"/>
      <c r="M49" s="206"/>
      <c r="N49" s="207"/>
      <c r="O49" s="192"/>
      <c r="P49" s="206"/>
      <c r="Q49" s="207"/>
    </row>
    <row r="50" spans="1:17" x14ac:dyDescent="0.2">
      <c r="A50" s="147"/>
      <c r="B50" s="199"/>
      <c r="C50" s="184"/>
      <c r="D50" s="200"/>
      <c r="E50" s="189">
        <f>ROUND(($B50*D50),0)</f>
        <v>0</v>
      </c>
      <c r="F50" s="192"/>
      <c r="G50" s="208"/>
      <c r="H50" s="207"/>
      <c r="I50" s="192"/>
      <c r="J50" s="208"/>
      <c r="K50" s="207"/>
      <c r="L50" s="192"/>
      <c r="M50" s="208"/>
      <c r="N50" s="207"/>
      <c r="O50" s="192"/>
      <c r="P50" s="208"/>
      <c r="Q50" s="207"/>
    </row>
    <row r="51" spans="1:17" x14ac:dyDescent="0.2">
      <c r="A51" s="147"/>
      <c r="B51" s="199"/>
      <c r="C51" s="184"/>
      <c r="D51" s="200"/>
      <c r="E51" s="189">
        <f t="shared" ref="E51:E74" si="1">ROUND(($B51*D51),0)</f>
        <v>0</v>
      </c>
      <c r="F51" s="192"/>
      <c r="G51" s="208"/>
      <c r="H51" s="207"/>
      <c r="I51" s="192"/>
      <c r="J51" s="208"/>
      <c r="K51" s="207"/>
      <c r="L51" s="192"/>
      <c r="M51" s="208"/>
      <c r="N51" s="207"/>
      <c r="O51" s="192"/>
      <c r="P51" s="208"/>
      <c r="Q51" s="207"/>
    </row>
    <row r="52" spans="1:17" x14ac:dyDescent="0.2">
      <c r="A52" s="147"/>
      <c r="B52" s="199"/>
      <c r="C52" s="184"/>
      <c r="D52" s="200"/>
      <c r="E52" s="189">
        <f t="shared" si="1"/>
        <v>0</v>
      </c>
      <c r="F52" s="192"/>
      <c r="G52" s="208"/>
      <c r="H52" s="207"/>
      <c r="I52" s="192"/>
      <c r="J52" s="208"/>
      <c r="K52" s="207"/>
      <c r="L52" s="192"/>
      <c r="M52" s="208"/>
      <c r="N52" s="207"/>
      <c r="O52" s="192"/>
      <c r="P52" s="208"/>
      <c r="Q52" s="207"/>
    </row>
    <row r="53" spans="1:17" x14ac:dyDescent="0.2">
      <c r="A53" s="67"/>
      <c r="B53" s="199"/>
      <c r="C53" s="184"/>
      <c r="D53" s="200"/>
      <c r="E53" s="189">
        <f t="shared" si="1"/>
        <v>0</v>
      </c>
      <c r="F53" s="192"/>
      <c r="G53" s="208"/>
      <c r="H53" s="207"/>
      <c r="I53" s="192"/>
      <c r="J53" s="208"/>
      <c r="K53" s="207"/>
      <c r="L53" s="192"/>
      <c r="M53" s="208"/>
      <c r="N53" s="207"/>
      <c r="O53" s="192"/>
      <c r="P53" s="208"/>
      <c r="Q53" s="207"/>
    </row>
    <row r="54" spans="1:17" x14ac:dyDescent="0.2">
      <c r="A54" s="147"/>
      <c r="B54" s="199"/>
      <c r="C54" s="184"/>
      <c r="D54" s="200"/>
      <c r="E54" s="189">
        <f t="shared" si="1"/>
        <v>0</v>
      </c>
      <c r="F54" s="192"/>
      <c r="G54" s="208"/>
      <c r="H54" s="207"/>
      <c r="I54" s="192"/>
      <c r="J54" s="208"/>
      <c r="K54" s="207"/>
      <c r="L54" s="192"/>
      <c r="M54" s="208"/>
      <c r="N54" s="207"/>
      <c r="O54" s="192"/>
      <c r="P54" s="208"/>
      <c r="Q54" s="207"/>
    </row>
    <row r="55" spans="1:17" x14ac:dyDescent="0.2">
      <c r="A55" s="147"/>
      <c r="B55" s="199"/>
      <c r="C55" s="184"/>
      <c r="D55" s="200"/>
      <c r="E55" s="189">
        <f t="shared" si="1"/>
        <v>0</v>
      </c>
      <c r="F55" s="192"/>
      <c r="G55" s="208"/>
      <c r="H55" s="207"/>
      <c r="I55" s="192"/>
      <c r="J55" s="208"/>
      <c r="K55" s="207"/>
      <c r="L55" s="192"/>
      <c r="M55" s="208"/>
      <c r="N55" s="207"/>
      <c r="O55" s="192"/>
      <c r="P55" s="208"/>
      <c r="Q55" s="207"/>
    </row>
    <row r="56" spans="1:17" x14ac:dyDescent="0.2">
      <c r="A56" s="147"/>
      <c r="B56" s="199"/>
      <c r="C56" s="184"/>
      <c r="D56" s="200"/>
      <c r="E56" s="189">
        <f t="shared" si="1"/>
        <v>0</v>
      </c>
      <c r="F56" s="192"/>
      <c r="G56" s="208"/>
      <c r="H56" s="207"/>
      <c r="I56" s="192"/>
      <c r="J56" s="208"/>
      <c r="K56" s="207"/>
      <c r="L56" s="192"/>
      <c r="M56" s="208"/>
      <c r="N56" s="207"/>
      <c r="O56" s="192"/>
      <c r="P56" s="208"/>
      <c r="Q56" s="207"/>
    </row>
    <row r="57" spans="1:17" x14ac:dyDescent="0.2">
      <c r="A57" s="147"/>
      <c r="B57" s="199"/>
      <c r="C57" s="184"/>
      <c r="D57" s="200"/>
      <c r="E57" s="189">
        <f t="shared" si="1"/>
        <v>0</v>
      </c>
      <c r="F57" s="192"/>
      <c r="G57" s="208"/>
      <c r="H57" s="207"/>
      <c r="I57" s="192"/>
      <c r="J57" s="208"/>
      <c r="K57" s="207"/>
      <c r="L57" s="192"/>
      <c r="M57" s="208"/>
      <c r="N57" s="207"/>
      <c r="O57" s="192"/>
      <c r="P57" s="208"/>
      <c r="Q57" s="207"/>
    </row>
    <row r="58" spans="1:17" x14ac:dyDescent="0.2">
      <c r="A58" s="147"/>
      <c r="B58" s="199"/>
      <c r="C58" s="184"/>
      <c r="D58" s="200"/>
      <c r="E58" s="189">
        <f t="shared" si="1"/>
        <v>0</v>
      </c>
      <c r="F58" s="192"/>
      <c r="G58" s="208"/>
      <c r="H58" s="207"/>
      <c r="I58" s="192"/>
      <c r="J58" s="208"/>
      <c r="K58" s="207"/>
      <c r="L58" s="192"/>
      <c r="M58" s="208"/>
      <c r="N58" s="207"/>
      <c r="O58" s="192"/>
      <c r="P58" s="208"/>
      <c r="Q58" s="207"/>
    </row>
    <row r="59" spans="1:17" x14ac:dyDescent="0.2">
      <c r="A59" s="147"/>
      <c r="B59" s="199"/>
      <c r="C59" s="184"/>
      <c r="D59" s="200"/>
      <c r="E59" s="189">
        <f t="shared" si="1"/>
        <v>0</v>
      </c>
      <c r="F59" s="192"/>
      <c r="G59" s="208"/>
      <c r="H59" s="207"/>
      <c r="I59" s="192"/>
      <c r="J59" s="208"/>
      <c r="K59" s="207"/>
      <c r="L59" s="192"/>
      <c r="M59" s="208"/>
      <c r="N59" s="207"/>
      <c r="O59" s="192"/>
      <c r="P59" s="208"/>
      <c r="Q59" s="207"/>
    </row>
    <row r="60" spans="1:17" x14ac:dyDescent="0.2">
      <c r="A60" s="147"/>
      <c r="B60" s="199"/>
      <c r="C60" s="184"/>
      <c r="D60" s="200"/>
      <c r="E60" s="189">
        <f t="shared" si="1"/>
        <v>0</v>
      </c>
      <c r="F60" s="192"/>
      <c r="G60" s="208"/>
      <c r="H60" s="207"/>
      <c r="I60" s="192"/>
      <c r="J60" s="208"/>
      <c r="K60" s="207"/>
      <c r="L60" s="192"/>
      <c r="M60" s="208"/>
      <c r="N60" s="207"/>
      <c r="O60" s="192"/>
      <c r="P60" s="208"/>
      <c r="Q60" s="207"/>
    </row>
    <row r="61" spans="1:17" x14ac:dyDescent="0.2">
      <c r="A61" s="147"/>
      <c r="B61" s="199"/>
      <c r="C61" s="184"/>
      <c r="D61" s="200"/>
      <c r="E61" s="189">
        <f t="shared" si="1"/>
        <v>0</v>
      </c>
      <c r="F61" s="192"/>
      <c r="G61" s="208"/>
      <c r="H61" s="207"/>
      <c r="I61" s="192"/>
      <c r="J61" s="208"/>
      <c r="K61" s="207"/>
      <c r="L61" s="192"/>
      <c r="M61" s="208"/>
      <c r="N61" s="207"/>
      <c r="O61" s="192"/>
      <c r="P61" s="208"/>
      <c r="Q61" s="207"/>
    </row>
    <row r="62" spans="1:17" x14ac:dyDescent="0.2">
      <c r="A62" s="147"/>
      <c r="B62" s="199"/>
      <c r="C62" s="184"/>
      <c r="D62" s="200"/>
      <c r="E62" s="189">
        <f t="shared" si="1"/>
        <v>0</v>
      </c>
      <c r="F62" s="192"/>
      <c r="G62" s="208"/>
      <c r="H62" s="207"/>
      <c r="I62" s="192"/>
      <c r="J62" s="208"/>
      <c r="K62" s="207"/>
      <c r="L62" s="192"/>
      <c r="M62" s="208"/>
      <c r="N62" s="207"/>
      <c r="O62" s="192"/>
      <c r="P62" s="208"/>
      <c r="Q62" s="207"/>
    </row>
    <row r="63" spans="1:17" x14ac:dyDescent="0.2">
      <c r="A63" s="147"/>
      <c r="B63" s="199"/>
      <c r="C63" s="184"/>
      <c r="D63" s="200"/>
      <c r="E63" s="189">
        <f t="shared" si="1"/>
        <v>0</v>
      </c>
      <c r="F63" s="192"/>
      <c r="G63" s="208"/>
      <c r="H63" s="207"/>
      <c r="I63" s="192"/>
      <c r="J63" s="208"/>
      <c r="K63" s="207"/>
      <c r="L63" s="192"/>
      <c r="M63" s="208"/>
      <c r="N63" s="207"/>
      <c r="O63" s="192"/>
      <c r="P63" s="208"/>
      <c r="Q63" s="207"/>
    </row>
    <row r="64" spans="1:17" x14ac:dyDescent="0.2">
      <c r="A64" s="147"/>
      <c r="B64" s="199"/>
      <c r="C64" s="184"/>
      <c r="D64" s="200"/>
      <c r="E64" s="189">
        <f t="shared" si="1"/>
        <v>0</v>
      </c>
      <c r="F64" s="192"/>
      <c r="G64" s="208"/>
      <c r="H64" s="207"/>
      <c r="I64" s="192"/>
      <c r="J64" s="208"/>
      <c r="K64" s="207"/>
      <c r="L64" s="192"/>
      <c r="M64" s="208"/>
      <c r="N64" s="207"/>
      <c r="O64" s="192"/>
      <c r="P64" s="208"/>
      <c r="Q64" s="207"/>
    </row>
    <row r="65" spans="1:17" x14ac:dyDescent="0.2">
      <c r="A65" s="147"/>
      <c r="B65" s="199"/>
      <c r="C65" s="184"/>
      <c r="D65" s="200"/>
      <c r="E65" s="189">
        <f t="shared" si="1"/>
        <v>0</v>
      </c>
      <c r="F65" s="192"/>
      <c r="G65" s="208"/>
      <c r="H65" s="207"/>
      <c r="I65" s="192"/>
      <c r="J65" s="208"/>
      <c r="K65" s="207"/>
      <c r="L65" s="192"/>
      <c r="M65" s="208"/>
      <c r="N65" s="207"/>
      <c r="O65" s="192"/>
      <c r="P65" s="208"/>
      <c r="Q65" s="207"/>
    </row>
    <row r="66" spans="1:17" x14ac:dyDescent="0.2">
      <c r="A66" s="147"/>
      <c r="B66" s="199"/>
      <c r="C66" s="184"/>
      <c r="D66" s="200"/>
      <c r="E66" s="189">
        <f t="shared" si="1"/>
        <v>0</v>
      </c>
      <c r="F66" s="192"/>
      <c r="G66" s="208"/>
      <c r="H66" s="207"/>
      <c r="I66" s="192"/>
      <c r="J66" s="208"/>
      <c r="K66" s="207"/>
      <c r="L66" s="192"/>
      <c r="M66" s="208"/>
      <c r="N66" s="207"/>
      <c r="O66" s="192"/>
      <c r="P66" s="208"/>
      <c r="Q66" s="207"/>
    </row>
    <row r="67" spans="1:17" x14ac:dyDescent="0.2">
      <c r="A67" s="147"/>
      <c r="B67" s="199"/>
      <c r="C67" s="184"/>
      <c r="D67" s="200"/>
      <c r="E67" s="189">
        <f t="shared" si="1"/>
        <v>0</v>
      </c>
      <c r="F67" s="192"/>
      <c r="G67" s="208"/>
      <c r="H67" s="207"/>
      <c r="I67" s="192"/>
      <c r="J67" s="208"/>
      <c r="K67" s="207"/>
      <c r="L67" s="192"/>
      <c r="M67" s="208"/>
      <c r="N67" s="207"/>
      <c r="O67" s="192"/>
      <c r="P67" s="208"/>
      <c r="Q67" s="207"/>
    </row>
    <row r="68" spans="1:17" x14ac:dyDescent="0.2">
      <c r="A68" s="147"/>
      <c r="B68" s="199"/>
      <c r="C68" s="184"/>
      <c r="D68" s="200"/>
      <c r="E68" s="189">
        <f t="shared" si="1"/>
        <v>0</v>
      </c>
      <c r="F68" s="192"/>
      <c r="G68" s="208"/>
      <c r="H68" s="207"/>
      <c r="I68" s="192"/>
      <c r="J68" s="208"/>
      <c r="K68" s="207"/>
      <c r="L68" s="192"/>
      <c r="M68" s="208"/>
      <c r="N68" s="207"/>
      <c r="O68" s="192"/>
      <c r="P68" s="208"/>
      <c r="Q68" s="207"/>
    </row>
    <row r="69" spans="1:17" x14ac:dyDescent="0.2">
      <c r="A69" s="147"/>
      <c r="B69" s="199"/>
      <c r="C69" s="184"/>
      <c r="D69" s="200"/>
      <c r="E69" s="189">
        <f t="shared" si="1"/>
        <v>0</v>
      </c>
      <c r="F69" s="192"/>
      <c r="G69" s="208"/>
      <c r="H69" s="207"/>
      <c r="I69" s="192"/>
      <c r="J69" s="208"/>
      <c r="K69" s="207"/>
      <c r="L69" s="192"/>
      <c r="M69" s="208"/>
      <c r="N69" s="207"/>
      <c r="O69" s="192"/>
      <c r="P69" s="208"/>
      <c r="Q69" s="207"/>
    </row>
    <row r="70" spans="1:17" x14ac:dyDescent="0.2">
      <c r="A70" s="147"/>
      <c r="B70" s="199"/>
      <c r="C70" s="184"/>
      <c r="D70" s="200"/>
      <c r="E70" s="189">
        <f t="shared" si="1"/>
        <v>0</v>
      </c>
      <c r="F70" s="192"/>
      <c r="G70" s="208"/>
      <c r="H70" s="207"/>
      <c r="I70" s="192"/>
      <c r="J70" s="208"/>
      <c r="K70" s="207"/>
      <c r="L70" s="192"/>
      <c r="M70" s="208"/>
      <c r="N70" s="207"/>
      <c r="O70" s="192"/>
      <c r="P70" s="208"/>
      <c r="Q70" s="207"/>
    </row>
    <row r="71" spans="1:17" x14ac:dyDescent="0.2">
      <c r="A71" s="147"/>
      <c r="B71" s="199"/>
      <c r="C71" s="184"/>
      <c r="D71" s="200"/>
      <c r="E71" s="189">
        <f t="shared" si="1"/>
        <v>0</v>
      </c>
      <c r="F71" s="192"/>
      <c r="G71" s="208"/>
      <c r="H71" s="207"/>
      <c r="I71" s="192"/>
      <c r="J71" s="208"/>
      <c r="K71" s="207"/>
      <c r="L71" s="192"/>
      <c r="M71" s="208"/>
      <c r="N71" s="207"/>
      <c r="O71" s="192"/>
      <c r="P71" s="208"/>
      <c r="Q71" s="207"/>
    </row>
    <row r="72" spans="1:17" x14ac:dyDescent="0.2">
      <c r="A72" s="147"/>
      <c r="B72" s="199"/>
      <c r="C72" s="184"/>
      <c r="D72" s="200"/>
      <c r="E72" s="189">
        <f t="shared" si="1"/>
        <v>0</v>
      </c>
      <c r="F72" s="192"/>
      <c r="G72" s="208"/>
      <c r="H72" s="207"/>
      <c r="I72" s="192"/>
      <c r="J72" s="208"/>
      <c r="K72" s="207"/>
      <c r="L72" s="192"/>
      <c r="M72" s="208"/>
      <c r="N72" s="207"/>
      <c r="O72" s="192"/>
      <c r="P72" s="208"/>
      <c r="Q72" s="207"/>
    </row>
    <row r="73" spans="1:17" x14ac:dyDescent="0.2">
      <c r="A73" s="147"/>
      <c r="B73" s="199"/>
      <c r="C73" s="184"/>
      <c r="D73" s="200"/>
      <c r="E73" s="189">
        <f t="shared" si="1"/>
        <v>0</v>
      </c>
      <c r="F73" s="192"/>
      <c r="G73" s="208"/>
      <c r="H73" s="207"/>
      <c r="I73" s="192"/>
      <c r="J73" s="208"/>
      <c r="K73" s="207"/>
      <c r="L73" s="192"/>
      <c r="M73" s="208"/>
      <c r="N73" s="207"/>
      <c r="O73" s="192"/>
      <c r="P73" s="208"/>
      <c r="Q73" s="207"/>
    </row>
    <row r="74" spans="1:17" x14ac:dyDescent="0.2">
      <c r="A74" s="147"/>
      <c r="B74" s="199"/>
      <c r="C74" s="184"/>
      <c r="D74" s="200"/>
      <c r="E74" s="189">
        <f t="shared" si="1"/>
        <v>0</v>
      </c>
      <c r="F74" s="192"/>
      <c r="G74" s="208"/>
      <c r="H74" s="207"/>
      <c r="I74" s="192"/>
      <c r="J74" s="208"/>
      <c r="K74" s="207"/>
      <c r="L74" s="192"/>
      <c r="M74" s="208"/>
      <c r="N74" s="207"/>
      <c r="O74" s="192"/>
      <c r="P74" s="208"/>
      <c r="Q74" s="207"/>
    </row>
    <row r="75" spans="1:17" x14ac:dyDescent="0.2">
      <c r="C75" s="184"/>
      <c r="F75" s="192"/>
      <c r="G75" s="194"/>
      <c r="H75" s="192"/>
      <c r="I75" s="192"/>
      <c r="J75" s="194"/>
      <c r="K75" s="192"/>
      <c r="L75" s="192"/>
      <c r="M75" s="194"/>
      <c r="N75" s="192"/>
      <c r="O75" s="192"/>
      <c r="P75" s="194"/>
      <c r="Q75" s="192"/>
    </row>
    <row r="76" spans="1:17" x14ac:dyDescent="0.2">
      <c r="A76" s="188" t="s">
        <v>158</v>
      </c>
      <c r="C76" s="184"/>
      <c r="E76" s="190">
        <f>SUM(E50:E75)</f>
        <v>0</v>
      </c>
      <c r="F76" s="192"/>
      <c r="G76" s="194"/>
      <c r="H76" s="193"/>
      <c r="I76" s="192"/>
      <c r="J76" s="194"/>
      <c r="K76" s="193"/>
      <c r="L76" s="192"/>
      <c r="M76" s="194"/>
      <c r="N76" s="193"/>
      <c r="O76" s="192"/>
      <c r="P76" s="194"/>
      <c r="Q76" s="193"/>
    </row>
    <row r="77" spans="1:17" x14ac:dyDescent="0.2">
      <c r="F77" s="192"/>
      <c r="G77" s="194"/>
      <c r="H77" s="192"/>
      <c r="I77" s="192"/>
      <c r="J77" s="194"/>
      <c r="K77" s="192"/>
      <c r="L77" s="192"/>
      <c r="M77" s="194"/>
      <c r="N77" s="192"/>
      <c r="O77" s="192"/>
      <c r="P77" s="194"/>
      <c r="Q77" s="192"/>
    </row>
    <row r="78" spans="1:17" x14ac:dyDescent="0.2">
      <c r="F78" s="192"/>
      <c r="G78" s="194"/>
      <c r="H78" s="192"/>
      <c r="I78" s="192"/>
      <c r="J78" s="194"/>
      <c r="K78" s="192"/>
      <c r="L78" s="192"/>
      <c r="M78" s="194"/>
      <c r="N78" s="192"/>
      <c r="O78" s="192"/>
      <c r="P78" s="194"/>
      <c r="Q78" s="192"/>
    </row>
    <row r="79" spans="1:17" x14ac:dyDescent="0.2">
      <c r="F79" s="192"/>
      <c r="G79" s="194"/>
      <c r="H79" s="192"/>
      <c r="I79" s="192"/>
      <c r="J79" s="194"/>
      <c r="K79" s="192"/>
      <c r="L79" s="192"/>
      <c r="M79" s="194"/>
      <c r="N79" s="192"/>
      <c r="O79" s="192"/>
      <c r="P79" s="194"/>
      <c r="Q79" s="192"/>
    </row>
    <row r="80" spans="1:17" x14ac:dyDescent="0.2">
      <c r="F80" s="192"/>
      <c r="G80" s="194"/>
      <c r="H80" s="192"/>
      <c r="I80" s="192"/>
      <c r="J80" s="194"/>
      <c r="K80" s="192"/>
      <c r="L80" s="192"/>
      <c r="M80" s="194"/>
      <c r="N80" s="192"/>
      <c r="O80" s="192"/>
      <c r="P80" s="194"/>
      <c r="Q80" s="192"/>
    </row>
    <row r="81" spans="6:17" x14ac:dyDescent="0.2">
      <c r="F81" s="192"/>
      <c r="G81" s="194"/>
      <c r="H81" s="192"/>
      <c r="I81" s="192"/>
      <c r="J81" s="194"/>
      <c r="K81" s="192"/>
      <c r="L81" s="192"/>
      <c r="M81" s="194"/>
      <c r="N81" s="192"/>
      <c r="O81" s="192"/>
      <c r="P81" s="194"/>
      <c r="Q81" s="192"/>
    </row>
    <row r="82" spans="6:17" x14ac:dyDescent="0.2">
      <c r="F82" s="192"/>
      <c r="G82" s="194"/>
      <c r="H82" s="192"/>
      <c r="I82" s="192"/>
      <c r="J82" s="194"/>
      <c r="K82" s="192"/>
      <c r="L82" s="192"/>
      <c r="M82" s="194"/>
      <c r="N82" s="192"/>
      <c r="O82" s="192"/>
      <c r="P82" s="194"/>
      <c r="Q82" s="192"/>
    </row>
    <row r="83" spans="6:17" x14ac:dyDescent="0.2">
      <c r="F83" s="192"/>
      <c r="G83" s="194"/>
      <c r="H83" s="192"/>
      <c r="I83" s="192"/>
      <c r="J83" s="194"/>
      <c r="K83" s="192"/>
      <c r="L83" s="192"/>
      <c r="M83" s="194"/>
      <c r="N83" s="192"/>
      <c r="O83" s="192"/>
      <c r="P83" s="194"/>
      <c r="Q83" s="192"/>
    </row>
    <row r="84" spans="6:17" x14ac:dyDescent="0.2">
      <c r="F84" s="192"/>
      <c r="G84" s="194"/>
      <c r="H84" s="192"/>
      <c r="I84" s="192"/>
      <c r="J84" s="194"/>
      <c r="K84" s="192"/>
      <c r="L84" s="192"/>
      <c r="M84" s="194"/>
      <c r="N84" s="192"/>
      <c r="O84" s="192"/>
      <c r="P84" s="194"/>
      <c r="Q84" s="192"/>
    </row>
    <row r="85" spans="6:17" x14ac:dyDescent="0.2">
      <c r="F85" s="192"/>
      <c r="G85" s="194"/>
      <c r="H85" s="192"/>
      <c r="I85" s="192"/>
      <c r="J85" s="194"/>
      <c r="K85" s="192"/>
      <c r="L85" s="192"/>
      <c r="M85" s="194"/>
      <c r="N85" s="192"/>
      <c r="O85" s="192"/>
      <c r="P85" s="194"/>
      <c r="Q85" s="192"/>
    </row>
    <row r="86" spans="6:17" x14ac:dyDescent="0.2">
      <c r="F86" s="192"/>
      <c r="G86" s="194"/>
      <c r="H86" s="192"/>
      <c r="I86" s="192"/>
      <c r="J86" s="194"/>
      <c r="K86" s="192"/>
      <c r="L86" s="192"/>
      <c r="M86" s="194"/>
      <c r="N86" s="192"/>
      <c r="O86" s="192"/>
      <c r="P86" s="194"/>
      <c r="Q86" s="192"/>
    </row>
    <row r="87" spans="6:17" x14ac:dyDescent="0.2">
      <c r="F87" s="192"/>
      <c r="G87" s="194"/>
      <c r="H87" s="192"/>
      <c r="I87" s="192"/>
      <c r="J87" s="194"/>
      <c r="K87" s="192"/>
      <c r="L87" s="192"/>
      <c r="M87" s="194"/>
      <c r="N87" s="192"/>
      <c r="O87" s="192"/>
      <c r="P87" s="194"/>
      <c r="Q87" s="192"/>
    </row>
    <row r="88" spans="6:17" x14ac:dyDescent="0.2">
      <c r="F88" s="192"/>
      <c r="G88" s="194"/>
      <c r="H88" s="192"/>
      <c r="I88" s="192"/>
      <c r="J88" s="194"/>
      <c r="K88" s="192"/>
      <c r="L88" s="192"/>
      <c r="M88" s="194"/>
      <c r="N88" s="192"/>
      <c r="O88" s="192"/>
      <c r="P88" s="194"/>
      <c r="Q88" s="192"/>
    </row>
    <row r="89" spans="6:17" x14ac:dyDescent="0.2">
      <c r="F89" s="192"/>
      <c r="G89" s="194"/>
      <c r="H89" s="192"/>
      <c r="I89" s="192"/>
      <c r="J89" s="194"/>
      <c r="K89" s="192"/>
      <c r="L89" s="192"/>
      <c r="M89" s="194"/>
      <c r="N89" s="192"/>
      <c r="O89" s="192"/>
      <c r="P89" s="194"/>
      <c r="Q89" s="192"/>
    </row>
    <row r="90" spans="6:17" x14ac:dyDescent="0.2">
      <c r="F90" s="192"/>
      <c r="G90" s="194"/>
      <c r="H90" s="192"/>
      <c r="I90" s="192"/>
      <c r="J90" s="194"/>
      <c r="K90" s="192"/>
      <c r="L90" s="192"/>
      <c r="M90" s="194"/>
      <c r="N90" s="192"/>
      <c r="O90" s="192"/>
      <c r="P90" s="194"/>
      <c r="Q90" s="192"/>
    </row>
    <row r="91" spans="6:17" x14ac:dyDescent="0.2">
      <c r="F91" s="192"/>
      <c r="G91" s="194"/>
      <c r="H91" s="192"/>
      <c r="I91" s="192"/>
      <c r="J91" s="194"/>
      <c r="K91" s="192"/>
      <c r="L91" s="192"/>
      <c r="M91" s="194"/>
      <c r="N91" s="192"/>
      <c r="O91" s="192"/>
      <c r="P91" s="194"/>
      <c r="Q91" s="192"/>
    </row>
    <row r="92" spans="6:17" x14ac:dyDescent="0.2">
      <c r="F92" s="192"/>
      <c r="G92" s="194"/>
      <c r="H92" s="192"/>
      <c r="I92" s="192"/>
      <c r="J92" s="194"/>
      <c r="K92" s="192"/>
      <c r="L92" s="192"/>
      <c r="M92" s="194"/>
      <c r="N92" s="192"/>
      <c r="O92" s="192"/>
      <c r="P92" s="194"/>
      <c r="Q92" s="192"/>
    </row>
    <row r="93" spans="6:17" x14ac:dyDescent="0.2">
      <c r="F93" s="192"/>
      <c r="G93" s="194"/>
      <c r="H93" s="192"/>
      <c r="I93" s="192"/>
      <c r="J93" s="194"/>
      <c r="K93" s="192"/>
      <c r="L93" s="192"/>
      <c r="M93" s="194"/>
      <c r="N93" s="192"/>
      <c r="O93" s="192"/>
      <c r="P93" s="194"/>
      <c r="Q93" s="192"/>
    </row>
    <row r="94" spans="6:17" x14ac:dyDescent="0.2">
      <c r="F94" s="192"/>
      <c r="G94" s="194"/>
      <c r="H94" s="192"/>
      <c r="I94" s="192"/>
      <c r="J94" s="194"/>
      <c r="K94" s="192"/>
      <c r="L94" s="192"/>
      <c r="M94" s="194"/>
      <c r="N94" s="192"/>
      <c r="O94" s="192"/>
      <c r="P94" s="194"/>
      <c r="Q94" s="192"/>
    </row>
    <row r="95" spans="6:17" x14ac:dyDescent="0.2">
      <c r="F95" s="192"/>
      <c r="G95" s="194"/>
      <c r="H95" s="192"/>
      <c r="I95" s="192"/>
      <c r="J95" s="194"/>
      <c r="K95" s="192"/>
      <c r="L95" s="192"/>
      <c r="M95" s="194"/>
      <c r="N95" s="192"/>
      <c r="O95" s="192"/>
      <c r="P95" s="194"/>
      <c r="Q95" s="192"/>
    </row>
    <row r="96" spans="6:17" x14ac:dyDescent="0.2">
      <c r="F96" s="192"/>
      <c r="G96" s="194"/>
      <c r="H96" s="192"/>
      <c r="I96" s="192"/>
      <c r="J96" s="194"/>
      <c r="K96" s="192"/>
      <c r="L96" s="192"/>
      <c r="M96" s="194"/>
      <c r="N96" s="192"/>
      <c r="O96" s="192"/>
      <c r="P96" s="194"/>
      <c r="Q96" s="192"/>
    </row>
    <row r="97" spans="6:17" x14ac:dyDescent="0.2">
      <c r="F97" s="192"/>
      <c r="G97" s="194"/>
      <c r="H97" s="192"/>
      <c r="I97" s="192"/>
      <c r="J97" s="194"/>
      <c r="K97" s="192"/>
      <c r="L97" s="192"/>
      <c r="M97" s="194"/>
      <c r="N97" s="192"/>
      <c r="O97" s="192"/>
      <c r="P97" s="194"/>
      <c r="Q97" s="192"/>
    </row>
    <row r="98" spans="6:17" x14ac:dyDescent="0.2">
      <c r="F98" s="192"/>
      <c r="G98" s="194"/>
      <c r="H98" s="192"/>
      <c r="I98" s="192"/>
      <c r="J98" s="194"/>
      <c r="K98" s="192"/>
      <c r="L98" s="192"/>
      <c r="M98" s="194"/>
      <c r="N98" s="192"/>
      <c r="O98" s="192"/>
      <c r="P98" s="194"/>
      <c r="Q98" s="192"/>
    </row>
    <row r="99" spans="6:17" x14ac:dyDescent="0.2">
      <c r="F99" s="192"/>
      <c r="G99" s="194"/>
      <c r="H99" s="192"/>
      <c r="I99" s="192"/>
      <c r="J99" s="194"/>
      <c r="K99" s="192"/>
      <c r="L99" s="192"/>
      <c r="M99" s="194"/>
      <c r="N99" s="192"/>
      <c r="O99" s="192"/>
      <c r="P99" s="194"/>
      <c r="Q99" s="192"/>
    </row>
    <row r="100" spans="6:17" x14ac:dyDescent="0.2">
      <c r="F100" s="192"/>
      <c r="G100" s="194"/>
      <c r="H100" s="192"/>
      <c r="I100" s="192"/>
      <c r="J100" s="194"/>
      <c r="K100" s="192"/>
      <c r="L100" s="192"/>
      <c r="M100" s="194"/>
      <c r="N100" s="192"/>
      <c r="O100" s="192"/>
      <c r="P100" s="194"/>
      <c r="Q100" s="192"/>
    </row>
    <row r="101" spans="6:17" x14ac:dyDescent="0.2">
      <c r="F101" s="192"/>
      <c r="G101" s="194"/>
      <c r="H101" s="192"/>
      <c r="I101" s="192"/>
      <c r="J101" s="194"/>
      <c r="K101" s="192"/>
      <c r="L101" s="192"/>
      <c r="M101" s="194"/>
      <c r="N101" s="192"/>
      <c r="O101" s="192"/>
      <c r="P101" s="194"/>
      <c r="Q101" s="192"/>
    </row>
    <row r="102" spans="6:17" x14ac:dyDescent="0.2">
      <c r="F102" s="192"/>
      <c r="G102" s="194"/>
      <c r="H102" s="192"/>
      <c r="I102" s="192"/>
      <c r="J102" s="194"/>
      <c r="K102" s="192"/>
      <c r="L102" s="192"/>
      <c r="M102" s="194"/>
      <c r="N102" s="192"/>
      <c r="O102" s="192"/>
      <c r="P102" s="194"/>
      <c r="Q102" s="192"/>
    </row>
    <row r="103" spans="6:17" x14ac:dyDescent="0.2">
      <c r="F103" s="192"/>
      <c r="G103" s="194"/>
      <c r="H103" s="192"/>
      <c r="I103" s="192"/>
      <c r="J103" s="194"/>
      <c r="K103" s="192"/>
      <c r="L103" s="192"/>
      <c r="M103" s="194"/>
      <c r="N103" s="192"/>
      <c r="O103" s="192"/>
      <c r="P103" s="194"/>
      <c r="Q103" s="192"/>
    </row>
    <row r="104" spans="6:17" x14ac:dyDescent="0.2">
      <c r="F104" s="192"/>
      <c r="G104" s="194"/>
      <c r="H104" s="192"/>
      <c r="I104" s="192"/>
      <c r="J104" s="194"/>
      <c r="K104" s="192"/>
      <c r="L104" s="192"/>
      <c r="M104" s="194"/>
      <c r="N104" s="192"/>
      <c r="O104" s="192"/>
      <c r="P104" s="194"/>
      <c r="Q104" s="192"/>
    </row>
    <row r="105" spans="6:17" x14ac:dyDescent="0.2">
      <c r="F105" s="192"/>
      <c r="G105" s="194"/>
      <c r="H105" s="192"/>
      <c r="I105" s="192"/>
      <c r="J105" s="194"/>
      <c r="K105" s="192"/>
      <c r="L105" s="192"/>
      <c r="M105" s="194"/>
      <c r="N105" s="192"/>
      <c r="O105" s="192"/>
      <c r="P105" s="194"/>
      <c r="Q105" s="192"/>
    </row>
    <row r="106" spans="6:17" x14ac:dyDescent="0.2">
      <c r="F106" s="192"/>
      <c r="G106" s="194"/>
      <c r="H106" s="192"/>
      <c r="I106" s="192"/>
      <c r="J106" s="194"/>
      <c r="K106" s="192"/>
      <c r="L106" s="192"/>
      <c r="M106" s="194"/>
      <c r="N106" s="192"/>
      <c r="O106" s="192"/>
      <c r="P106" s="194"/>
      <c r="Q106" s="192"/>
    </row>
    <row r="107" spans="6:17" x14ac:dyDescent="0.2">
      <c r="F107" s="192"/>
      <c r="G107" s="194"/>
      <c r="H107" s="192"/>
      <c r="I107" s="192"/>
      <c r="J107" s="194"/>
      <c r="K107" s="192"/>
      <c r="L107" s="192"/>
      <c r="M107" s="194"/>
      <c r="N107" s="192"/>
      <c r="O107" s="192"/>
      <c r="P107" s="194"/>
      <c r="Q107" s="192"/>
    </row>
    <row r="108" spans="6:17" x14ac:dyDescent="0.2">
      <c r="F108" s="192"/>
      <c r="G108" s="194"/>
      <c r="H108" s="192"/>
      <c r="I108" s="192"/>
      <c r="J108" s="194"/>
      <c r="K108" s="192"/>
      <c r="L108" s="192"/>
      <c r="M108" s="194"/>
      <c r="N108" s="192"/>
      <c r="O108" s="192"/>
      <c r="P108" s="194"/>
      <c r="Q108" s="192"/>
    </row>
    <row r="109" spans="6:17" x14ac:dyDescent="0.2">
      <c r="F109" s="192"/>
      <c r="G109" s="194"/>
      <c r="H109" s="192"/>
      <c r="I109" s="192"/>
      <c r="J109" s="194"/>
      <c r="K109" s="192"/>
      <c r="L109" s="192"/>
      <c r="M109" s="194"/>
      <c r="N109" s="192"/>
      <c r="O109" s="192"/>
      <c r="P109" s="194"/>
      <c r="Q109" s="192"/>
    </row>
    <row r="110" spans="6:17" x14ac:dyDescent="0.2">
      <c r="F110" s="192"/>
      <c r="G110" s="194"/>
      <c r="H110" s="192"/>
      <c r="I110" s="192"/>
      <c r="J110" s="194"/>
      <c r="K110" s="192"/>
      <c r="L110" s="192"/>
      <c r="M110" s="194"/>
      <c r="N110" s="192"/>
      <c r="O110" s="192"/>
      <c r="P110" s="194"/>
      <c r="Q110" s="192"/>
    </row>
    <row r="111" spans="6:17" x14ac:dyDescent="0.2">
      <c r="F111" s="192"/>
      <c r="G111" s="194"/>
      <c r="H111" s="192"/>
      <c r="I111" s="192"/>
      <c r="J111" s="194"/>
      <c r="K111" s="192"/>
      <c r="L111" s="192"/>
      <c r="M111" s="194"/>
      <c r="N111" s="192"/>
      <c r="O111" s="192"/>
      <c r="P111" s="194"/>
      <c r="Q111" s="192"/>
    </row>
    <row r="112" spans="6:17" x14ac:dyDescent="0.2">
      <c r="F112" s="192"/>
      <c r="G112" s="194"/>
      <c r="H112" s="192"/>
      <c r="I112" s="192"/>
      <c r="J112" s="194"/>
      <c r="K112" s="192"/>
      <c r="L112" s="192"/>
      <c r="M112" s="194"/>
      <c r="N112" s="192"/>
      <c r="O112" s="192"/>
      <c r="P112" s="194"/>
      <c r="Q112" s="192"/>
    </row>
    <row r="113" spans="6:17" x14ac:dyDescent="0.2">
      <c r="F113" s="192"/>
      <c r="G113" s="194"/>
      <c r="H113" s="192"/>
      <c r="I113" s="192"/>
      <c r="J113" s="194"/>
      <c r="K113" s="192"/>
      <c r="L113" s="192"/>
      <c r="M113" s="194"/>
      <c r="N113" s="192"/>
      <c r="O113" s="192"/>
      <c r="P113" s="194"/>
      <c r="Q113" s="192"/>
    </row>
    <row r="114" spans="6:17" x14ac:dyDescent="0.2">
      <c r="F114" s="192"/>
      <c r="G114" s="194"/>
      <c r="H114" s="192"/>
      <c r="I114" s="192"/>
      <c r="J114" s="194"/>
      <c r="K114" s="192"/>
      <c r="L114" s="192"/>
      <c r="M114" s="194"/>
      <c r="N114" s="192"/>
      <c r="O114" s="192"/>
      <c r="P114" s="194"/>
      <c r="Q114" s="192"/>
    </row>
    <row r="115" spans="6:17" x14ac:dyDescent="0.2">
      <c r="F115" s="192"/>
      <c r="G115" s="194"/>
      <c r="H115" s="192"/>
      <c r="I115" s="192"/>
      <c r="J115" s="194"/>
      <c r="K115" s="192"/>
      <c r="L115" s="192"/>
      <c r="M115" s="194"/>
      <c r="N115" s="192"/>
      <c r="O115" s="192"/>
      <c r="P115" s="194"/>
      <c r="Q115" s="192"/>
    </row>
    <row r="116" spans="6:17" x14ac:dyDescent="0.2">
      <c r="F116" s="192"/>
      <c r="G116" s="194"/>
      <c r="H116" s="192"/>
      <c r="I116" s="192"/>
      <c r="J116" s="194"/>
      <c r="K116" s="192"/>
      <c r="L116" s="192"/>
      <c r="M116" s="194"/>
      <c r="N116" s="192"/>
      <c r="O116" s="192"/>
      <c r="P116" s="194"/>
      <c r="Q116" s="192"/>
    </row>
    <row r="117" spans="6:17" x14ac:dyDescent="0.2">
      <c r="F117" s="192"/>
      <c r="G117" s="194"/>
      <c r="H117" s="192"/>
      <c r="I117" s="192"/>
      <c r="J117" s="194"/>
      <c r="K117" s="192"/>
      <c r="L117" s="192"/>
      <c r="M117" s="194"/>
      <c r="N117" s="192"/>
      <c r="O117" s="192"/>
      <c r="P117" s="194"/>
      <c r="Q117" s="192"/>
    </row>
    <row r="118" spans="6:17" x14ac:dyDescent="0.2">
      <c r="F118" s="192"/>
      <c r="G118" s="194"/>
      <c r="H118" s="192"/>
      <c r="I118" s="192"/>
      <c r="J118" s="194"/>
      <c r="K118" s="192"/>
      <c r="L118" s="192"/>
      <c r="M118" s="194"/>
      <c r="N118" s="192"/>
      <c r="O118" s="192"/>
      <c r="P118" s="194"/>
      <c r="Q118" s="192"/>
    </row>
    <row r="119" spans="6:17" x14ac:dyDescent="0.2">
      <c r="F119" s="192"/>
      <c r="G119" s="194"/>
      <c r="H119" s="192"/>
      <c r="I119" s="192"/>
      <c r="J119" s="194"/>
      <c r="K119" s="192"/>
      <c r="L119" s="192"/>
      <c r="M119" s="194"/>
      <c r="N119" s="192"/>
      <c r="O119" s="192"/>
      <c r="P119" s="194"/>
      <c r="Q119" s="192"/>
    </row>
    <row r="120" spans="6:17" x14ac:dyDescent="0.2">
      <c r="F120" s="192"/>
      <c r="G120" s="194"/>
      <c r="H120" s="192"/>
      <c r="I120" s="192"/>
      <c r="J120" s="194"/>
      <c r="K120" s="192"/>
      <c r="L120" s="192"/>
      <c r="M120" s="194"/>
      <c r="N120" s="192"/>
      <c r="O120" s="192"/>
      <c r="P120" s="194"/>
      <c r="Q120" s="192"/>
    </row>
    <row r="121" spans="6:17" x14ac:dyDescent="0.2">
      <c r="F121" s="192"/>
      <c r="G121" s="194"/>
      <c r="H121" s="192"/>
      <c r="I121" s="192"/>
      <c r="J121" s="194"/>
      <c r="K121" s="192"/>
      <c r="L121" s="192"/>
      <c r="M121" s="194"/>
      <c r="N121" s="192"/>
      <c r="O121" s="192"/>
      <c r="P121" s="194"/>
      <c r="Q121" s="192"/>
    </row>
    <row r="122" spans="6:17" x14ac:dyDescent="0.2">
      <c r="F122" s="192"/>
      <c r="G122" s="194"/>
      <c r="H122" s="192"/>
      <c r="I122" s="192"/>
      <c r="J122" s="194"/>
      <c r="K122" s="192"/>
      <c r="L122" s="192"/>
      <c r="M122" s="194"/>
      <c r="N122" s="192"/>
      <c r="O122" s="192"/>
      <c r="P122" s="194"/>
      <c r="Q122" s="192"/>
    </row>
    <row r="123" spans="6:17" x14ac:dyDescent="0.2">
      <c r="F123" s="192"/>
      <c r="G123" s="194"/>
      <c r="H123" s="192"/>
      <c r="I123" s="192"/>
      <c r="J123" s="194"/>
      <c r="K123" s="192"/>
      <c r="L123" s="192"/>
      <c r="M123" s="194"/>
      <c r="N123" s="192"/>
      <c r="O123" s="192"/>
      <c r="P123" s="194"/>
      <c r="Q123" s="192"/>
    </row>
    <row r="124" spans="6:17" x14ac:dyDescent="0.2">
      <c r="F124" s="192"/>
      <c r="G124" s="194"/>
      <c r="H124" s="192"/>
      <c r="I124" s="192"/>
      <c r="J124" s="194"/>
      <c r="K124" s="192"/>
      <c r="L124" s="192"/>
      <c r="M124" s="194"/>
      <c r="N124" s="192"/>
      <c r="O124" s="192"/>
      <c r="P124" s="194"/>
      <c r="Q124" s="192"/>
    </row>
    <row r="125" spans="6:17" x14ac:dyDescent="0.2">
      <c r="F125" s="192"/>
      <c r="G125" s="194"/>
      <c r="H125" s="192"/>
      <c r="I125" s="192"/>
      <c r="J125" s="194"/>
      <c r="K125" s="192"/>
      <c r="L125" s="192"/>
      <c r="M125" s="194"/>
      <c r="N125" s="192"/>
      <c r="O125" s="192"/>
      <c r="P125" s="194"/>
      <c r="Q125" s="192"/>
    </row>
    <row r="126" spans="6:17" x14ac:dyDescent="0.2">
      <c r="F126" s="192"/>
      <c r="G126" s="194"/>
      <c r="H126" s="192"/>
      <c r="I126" s="192"/>
      <c r="J126" s="194"/>
      <c r="K126" s="192"/>
      <c r="L126" s="192"/>
      <c r="M126" s="194"/>
      <c r="N126" s="192"/>
      <c r="O126" s="192"/>
      <c r="P126" s="194"/>
      <c r="Q126" s="192"/>
    </row>
    <row r="127" spans="6:17" x14ac:dyDescent="0.2">
      <c r="F127" s="192"/>
      <c r="G127" s="194"/>
      <c r="H127" s="192"/>
      <c r="I127" s="192"/>
      <c r="J127" s="194"/>
      <c r="K127" s="192"/>
      <c r="L127" s="192"/>
      <c r="M127" s="194"/>
      <c r="N127" s="192"/>
      <c r="O127" s="192"/>
      <c r="P127" s="194"/>
      <c r="Q127" s="192"/>
    </row>
    <row r="128" spans="6:17" x14ac:dyDescent="0.2">
      <c r="F128" s="192"/>
      <c r="G128" s="194"/>
      <c r="H128" s="192"/>
      <c r="I128" s="192"/>
      <c r="J128" s="194"/>
      <c r="K128" s="192"/>
      <c r="L128" s="192"/>
      <c r="M128" s="194"/>
      <c r="N128" s="192"/>
      <c r="O128" s="192"/>
      <c r="P128" s="194"/>
      <c r="Q128" s="192"/>
    </row>
    <row r="129" spans="6:17" x14ac:dyDescent="0.2">
      <c r="F129" s="192"/>
      <c r="G129" s="194"/>
      <c r="H129" s="192"/>
      <c r="I129" s="192"/>
      <c r="J129" s="194"/>
      <c r="K129" s="192"/>
      <c r="L129" s="192"/>
      <c r="M129" s="194"/>
      <c r="N129" s="192"/>
      <c r="O129" s="192"/>
      <c r="P129" s="194"/>
      <c r="Q129" s="192"/>
    </row>
    <row r="130" spans="6:17" x14ac:dyDescent="0.2">
      <c r="F130" s="192"/>
      <c r="G130" s="194"/>
      <c r="H130" s="192"/>
      <c r="I130" s="192"/>
      <c r="J130" s="194"/>
      <c r="K130" s="192"/>
      <c r="L130" s="192"/>
      <c r="M130" s="194"/>
      <c r="N130" s="192"/>
      <c r="O130" s="192"/>
      <c r="P130" s="194"/>
      <c r="Q130" s="192"/>
    </row>
    <row r="131" spans="6:17" x14ac:dyDescent="0.2">
      <c r="F131" s="192"/>
      <c r="G131" s="194"/>
      <c r="H131" s="192"/>
      <c r="I131" s="192"/>
      <c r="J131" s="194"/>
      <c r="K131" s="192"/>
      <c r="L131" s="192"/>
      <c r="M131" s="194"/>
      <c r="N131" s="192"/>
      <c r="O131" s="192"/>
      <c r="P131" s="194"/>
      <c r="Q131" s="192"/>
    </row>
    <row r="132" spans="6:17" x14ac:dyDescent="0.2">
      <c r="F132" s="192"/>
      <c r="G132" s="194"/>
      <c r="H132" s="192"/>
      <c r="I132" s="192"/>
      <c r="J132" s="194"/>
      <c r="K132" s="192"/>
      <c r="L132" s="192"/>
      <c r="M132" s="194"/>
      <c r="N132" s="192"/>
      <c r="O132" s="192"/>
      <c r="P132" s="194"/>
      <c r="Q132" s="192"/>
    </row>
    <row r="133" spans="6:17" x14ac:dyDescent="0.2">
      <c r="F133" s="192"/>
      <c r="G133" s="194"/>
      <c r="H133" s="192"/>
      <c r="I133" s="192"/>
      <c r="J133" s="194"/>
      <c r="K133" s="192"/>
      <c r="L133" s="192"/>
      <c r="M133" s="194"/>
      <c r="N133" s="192"/>
      <c r="O133" s="192"/>
      <c r="P133" s="194"/>
      <c r="Q133" s="192"/>
    </row>
    <row r="134" spans="6:17" x14ac:dyDescent="0.2">
      <c r="F134" s="192"/>
      <c r="G134" s="194"/>
      <c r="H134" s="192"/>
      <c r="I134" s="192"/>
      <c r="J134" s="194"/>
      <c r="K134" s="192"/>
      <c r="L134" s="192"/>
      <c r="M134" s="194"/>
      <c r="N134" s="192"/>
      <c r="O134" s="192"/>
      <c r="P134" s="194"/>
      <c r="Q134" s="192"/>
    </row>
    <row r="135" spans="6:17" x14ac:dyDescent="0.2">
      <c r="F135" s="192"/>
      <c r="G135" s="194"/>
      <c r="H135" s="192"/>
      <c r="I135" s="192"/>
      <c r="J135" s="194"/>
      <c r="K135" s="192"/>
      <c r="L135" s="192"/>
      <c r="M135" s="194"/>
      <c r="N135" s="192"/>
      <c r="O135" s="192"/>
      <c r="P135" s="194"/>
      <c r="Q135" s="192"/>
    </row>
    <row r="136" spans="6:17" x14ac:dyDescent="0.2">
      <c r="F136" s="192"/>
      <c r="G136" s="194"/>
      <c r="H136" s="192"/>
      <c r="I136" s="192"/>
      <c r="J136" s="194"/>
      <c r="K136" s="192"/>
      <c r="L136" s="192"/>
      <c r="M136" s="194"/>
      <c r="N136" s="192"/>
      <c r="O136" s="192"/>
      <c r="P136" s="194"/>
      <c r="Q136" s="192"/>
    </row>
    <row r="137" spans="6:17" x14ac:dyDescent="0.2">
      <c r="F137" s="192"/>
      <c r="G137" s="194"/>
      <c r="H137" s="192"/>
      <c r="I137" s="192"/>
      <c r="J137" s="194"/>
      <c r="K137" s="192"/>
      <c r="L137" s="192"/>
      <c r="M137" s="194"/>
      <c r="N137" s="192"/>
      <c r="O137" s="192"/>
      <c r="P137" s="194"/>
      <c r="Q137" s="192"/>
    </row>
    <row r="138" spans="6:17" x14ac:dyDescent="0.2">
      <c r="F138" s="192"/>
      <c r="G138" s="194"/>
      <c r="H138" s="192"/>
      <c r="I138" s="192"/>
      <c r="J138" s="194"/>
      <c r="K138" s="192"/>
      <c r="L138" s="192"/>
      <c r="M138" s="194"/>
      <c r="N138" s="192"/>
      <c r="O138" s="192"/>
      <c r="P138" s="194"/>
      <c r="Q138" s="192"/>
    </row>
    <row r="139" spans="6:17" x14ac:dyDescent="0.2">
      <c r="F139" s="192"/>
      <c r="G139" s="194"/>
      <c r="H139" s="192"/>
      <c r="I139" s="192"/>
      <c r="J139" s="194"/>
      <c r="K139" s="192"/>
      <c r="L139" s="192"/>
      <c r="M139" s="194"/>
      <c r="N139" s="192"/>
      <c r="O139" s="192"/>
      <c r="P139" s="194"/>
      <c r="Q139" s="192"/>
    </row>
    <row r="140" spans="6:17" x14ac:dyDescent="0.2">
      <c r="F140" s="192"/>
      <c r="G140" s="194"/>
      <c r="H140" s="192"/>
      <c r="I140" s="192"/>
      <c r="J140" s="194"/>
      <c r="K140" s="192"/>
      <c r="L140" s="192"/>
      <c r="M140" s="194"/>
      <c r="N140" s="192"/>
      <c r="O140" s="192"/>
      <c r="P140" s="194"/>
      <c r="Q140" s="192"/>
    </row>
    <row r="141" spans="6:17" x14ac:dyDescent="0.2">
      <c r="F141" s="192"/>
      <c r="G141" s="194"/>
      <c r="H141" s="192"/>
      <c r="I141" s="192"/>
      <c r="J141" s="194"/>
      <c r="K141" s="192"/>
      <c r="L141" s="192"/>
      <c r="M141" s="194"/>
      <c r="N141" s="192"/>
      <c r="O141" s="192"/>
      <c r="P141" s="194"/>
      <c r="Q141" s="192"/>
    </row>
    <row r="142" spans="6:17" x14ac:dyDescent="0.2">
      <c r="F142" s="192"/>
      <c r="G142" s="194"/>
      <c r="H142" s="192"/>
      <c r="I142" s="192"/>
      <c r="J142" s="194"/>
      <c r="K142" s="192"/>
      <c r="L142" s="192"/>
      <c r="M142" s="194"/>
      <c r="N142" s="192"/>
      <c r="O142" s="192"/>
      <c r="P142" s="194"/>
      <c r="Q142" s="192"/>
    </row>
    <row r="143" spans="6:17" x14ac:dyDescent="0.2">
      <c r="F143" s="192"/>
      <c r="G143" s="194"/>
      <c r="H143" s="192"/>
      <c r="I143" s="192"/>
      <c r="J143" s="194"/>
      <c r="K143" s="192"/>
      <c r="L143" s="192"/>
      <c r="M143" s="194"/>
      <c r="N143" s="192"/>
      <c r="O143" s="192"/>
      <c r="P143" s="194"/>
      <c r="Q143" s="192"/>
    </row>
    <row r="144" spans="6:17" x14ac:dyDescent="0.2">
      <c r="F144" s="192"/>
      <c r="G144" s="194"/>
      <c r="H144" s="192"/>
      <c r="I144" s="192"/>
      <c r="J144" s="194"/>
      <c r="K144" s="192"/>
      <c r="L144" s="192"/>
      <c r="M144" s="194"/>
      <c r="N144" s="192"/>
      <c r="O144" s="192"/>
      <c r="P144" s="194"/>
      <c r="Q144" s="192"/>
    </row>
    <row r="145" spans="6:17" x14ac:dyDescent="0.2">
      <c r="F145" s="192"/>
      <c r="G145" s="194"/>
      <c r="H145" s="192"/>
      <c r="I145" s="192"/>
      <c r="J145" s="194"/>
      <c r="K145" s="192"/>
      <c r="L145" s="192"/>
      <c r="M145" s="194"/>
      <c r="N145" s="192"/>
      <c r="O145" s="192"/>
      <c r="P145" s="194"/>
      <c r="Q145" s="192"/>
    </row>
    <row r="146" spans="6:17" x14ac:dyDescent="0.2">
      <c r="F146" s="192"/>
      <c r="G146" s="194"/>
      <c r="H146" s="192"/>
      <c r="I146" s="192"/>
      <c r="J146" s="194"/>
      <c r="K146" s="192"/>
      <c r="L146" s="192"/>
      <c r="M146" s="194"/>
      <c r="N146" s="192"/>
      <c r="O146" s="192"/>
      <c r="P146" s="194"/>
      <c r="Q146" s="192"/>
    </row>
    <row r="147" spans="6:17" x14ac:dyDescent="0.2">
      <c r="F147" s="192"/>
      <c r="G147" s="194"/>
      <c r="H147" s="192"/>
      <c r="I147" s="192"/>
      <c r="J147" s="194"/>
      <c r="K147" s="192"/>
      <c r="L147" s="192"/>
      <c r="M147" s="194"/>
      <c r="N147" s="192"/>
      <c r="O147" s="192"/>
      <c r="P147" s="194"/>
      <c r="Q147" s="192"/>
    </row>
    <row r="148" spans="6:17" x14ac:dyDescent="0.2">
      <c r="F148" s="192"/>
      <c r="G148" s="194"/>
      <c r="H148" s="192"/>
      <c r="I148" s="192"/>
      <c r="J148" s="194"/>
      <c r="K148" s="192"/>
      <c r="L148" s="192"/>
      <c r="M148" s="194"/>
      <c r="N148" s="192"/>
      <c r="O148" s="192"/>
      <c r="P148" s="194"/>
      <c r="Q148" s="192"/>
    </row>
    <row r="149" spans="6:17" x14ac:dyDescent="0.2">
      <c r="F149" s="192"/>
      <c r="G149" s="194"/>
      <c r="H149" s="192"/>
      <c r="I149" s="192"/>
      <c r="J149" s="194"/>
      <c r="K149" s="192"/>
      <c r="L149" s="192"/>
      <c r="M149" s="194"/>
      <c r="N149" s="192"/>
      <c r="O149" s="192"/>
      <c r="P149" s="194"/>
      <c r="Q149" s="192"/>
    </row>
    <row r="150" spans="6:17" x14ac:dyDescent="0.2">
      <c r="F150" s="192"/>
      <c r="G150" s="194"/>
      <c r="H150" s="192"/>
      <c r="I150" s="192"/>
      <c r="J150" s="194"/>
      <c r="K150" s="192"/>
      <c r="L150" s="192"/>
      <c r="M150" s="194"/>
      <c r="N150" s="192"/>
      <c r="O150" s="192"/>
      <c r="P150" s="194"/>
      <c r="Q150" s="192"/>
    </row>
    <row r="151" spans="6:17" x14ac:dyDescent="0.2">
      <c r="F151" s="192"/>
      <c r="G151" s="194"/>
      <c r="H151" s="192"/>
      <c r="I151" s="192"/>
      <c r="J151" s="194"/>
      <c r="K151" s="192"/>
      <c r="L151" s="192"/>
      <c r="M151" s="194"/>
      <c r="N151" s="192"/>
      <c r="O151" s="192"/>
      <c r="P151" s="194"/>
      <c r="Q151" s="192"/>
    </row>
    <row r="152" spans="6:17" x14ac:dyDescent="0.2">
      <c r="F152" s="192"/>
      <c r="G152" s="194"/>
      <c r="H152" s="192"/>
      <c r="I152" s="192"/>
      <c r="J152" s="194"/>
      <c r="K152" s="192"/>
      <c r="L152" s="192"/>
      <c r="M152" s="194"/>
      <c r="N152" s="192"/>
      <c r="O152" s="192"/>
      <c r="P152" s="194"/>
      <c r="Q152" s="192"/>
    </row>
    <row r="153" spans="6:17" x14ac:dyDescent="0.2">
      <c r="F153" s="192"/>
      <c r="G153" s="194"/>
      <c r="H153" s="192"/>
      <c r="I153" s="192"/>
      <c r="J153" s="194"/>
      <c r="K153" s="192"/>
      <c r="L153" s="192"/>
      <c r="M153" s="194"/>
      <c r="N153" s="192"/>
      <c r="O153" s="192"/>
      <c r="P153" s="194"/>
      <c r="Q153" s="192"/>
    </row>
    <row r="154" spans="6:17" x14ac:dyDescent="0.2">
      <c r="F154" s="192"/>
      <c r="G154" s="194"/>
      <c r="H154" s="192"/>
      <c r="I154" s="192"/>
      <c r="J154" s="194"/>
      <c r="K154" s="192"/>
      <c r="L154" s="192"/>
      <c r="M154" s="194"/>
      <c r="N154" s="192"/>
      <c r="O154" s="192"/>
      <c r="P154" s="194"/>
      <c r="Q154" s="192"/>
    </row>
    <row r="155" spans="6:17" x14ac:dyDescent="0.2">
      <c r="F155" s="192"/>
      <c r="G155" s="194"/>
      <c r="H155" s="192"/>
      <c r="I155" s="192"/>
      <c r="J155" s="194"/>
      <c r="K155" s="192"/>
      <c r="L155" s="192"/>
      <c r="M155" s="194"/>
      <c r="N155" s="192"/>
      <c r="O155" s="192"/>
      <c r="P155" s="194"/>
      <c r="Q155" s="192"/>
    </row>
    <row r="156" spans="6:17" x14ac:dyDescent="0.2">
      <c r="F156" s="192"/>
      <c r="G156" s="194"/>
      <c r="H156" s="192"/>
      <c r="I156" s="192"/>
      <c r="J156" s="194"/>
      <c r="K156" s="192"/>
      <c r="L156" s="192"/>
      <c r="M156" s="194"/>
      <c r="N156" s="192"/>
      <c r="O156" s="192"/>
      <c r="P156" s="194"/>
      <c r="Q156" s="192"/>
    </row>
    <row r="157" spans="6:17" x14ac:dyDescent="0.2">
      <c r="F157" s="192"/>
      <c r="G157" s="194"/>
      <c r="H157" s="192"/>
      <c r="I157" s="192"/>
      <c r="J157" s="194"/>
      <c r="K157" s="192"/>
      <c r="L157" s="192"/>
      <c r="M157" s="194"/>
      <c r="N157" s="192"/>
      <c r="O157" s="192"/>
      <c r="P157" s="194"/>
      <c r="Q157" s="192"/>
    </row>
    <row r="158" spans="6:17" x14ac:dyDescent="0.2">
      <c r="F158" s="192"/>
      <c r="G158" s="194"/>
      <c r="H158" s="192"/>
      <c r="I158" s="192"/>
      <c r="J158" s="194"/>
      <c r="K158" s="192"/>
      <c r="L158" s="192"/>
      <c r="M158" s="194"/>
      <c r="N158" s="192"/>
      <c r="O158" s="192"/>
      <c r="P158" s="194"/>
      <c r="Q158" s="192"/>
    </row>
    <row r="159" spans="6:17" x14ac:dyDescent="0.2">
      <c r="F159" s="192"/>
      <c r="G159" s="194"/>
      <c r="H159" s="192"/>
      <c r="I159" s="192"/>
      <c r="J159" s="194"/>
      <c r="K159" s="192"/>
      <c r="L159" s="192"/>
      <c r="M159" s="194"/>
      <c r="N159" s="192"/>
      <c r="O159" s="192"/>
      <c r="P159" s="194"/>
      <c r="Q159" s="192"/>
    </row>
    <row r="160" spans="6:17" x14ac:dyDescent="0.2">
      <c r="F160" s="192"/>
      <c r="G160" s="194"/>
      <c r="H160" s="192"/>
      <c r="I160" s="192"/>
      <c r="J160" s="194"/>
      <c r="K160" s="192"/>
      <c r="L160" s="192"/>
      <c r="M160" s="194"/>
      <c r="N160" s="192"/>
      <c r="O160" s="192"/>
      <c r="P160" s="194"/>
      <c r="Q160" s="192"/>
    </row>
    <row r="161" spans="6:17" x14ac:dyDescent="0.2">
      <c r="F161" s="192"/>
      <c r="G161" s="194"/>
      <c r="H161" s="192"/>
      <c r="I161" s="192"/>
      <c r="J161" s="194"/>
      <c r="K161" s="192"/>
      <c r="L161" s="192"/>
      <c r="M161" s="194"/>
      <c r="N161" s="192"/>
      <c r="O161" s="192"/>
      <c r="P161" s="194"/>
      <c r="Q161" s="192"/>
    </row>
    <row r="162" spans="6:17" x14ac:dyDescent="0.2">
      <c r="F162" s="192"/>
      <c r="G162" s="194"/>
      <c r="H162" s="192"/>
      <c r="I162" s="192"/>
      <c r="J162" s="194"/>
      <c r="K162" s="192"/>
      <c r="L162" s="192"/>
      <c r="M162" s="194"/>
      <c r="N162" s="192"/>
      <c r="O162" s="192"/>
      <c r="P162" s="194"/>
      <c r="Q162" s="192"/>
    </row>
    <row r="163" spans="6:17" x14ac:dyDescent="0.2">
      <c r="F163" s="192"/>
      <c r="G163" s="194"/>
      <c r="H163" s="192"/>
      <c r="I163" s="192"/>
      <c r="J163" s="194"/>
      <c r="K163" s="192"/>
      <c r="L163" s="192"/>
      <c r="M163" s="194"/>
      <c r="N163" s="192"/>
      <c r="O163" s="192"/>
      <c r="P163" s="194"/>
      <c r="Q163" s="192"/>
    </row>
    <row r="164" spans="6:17" x14ac:dyDescent="0.2">
      <c r="F164" s="192"/>
      <c r="G164" s="194"/>
      <c r="H164" s="192"/>
      <c r="I164" s="192"/>
      <c r="J164" s="194"/>
      <c r="K164" s="192"/>
      <c r="L164" s="192"/>
      <c r="M164" s="194"/>
      <c r="N164" s="192"/>
      <c r="O164" s="192"/>
      <c r="P164" s="194"/>
      <c r="Q164" s="192"/>
    </row>
    <row r="165" spans="6:17" x14ac:dyDescent="0.2">
      <c r="F165" s="192"/>
      <c r="G165" s="194"/>
      <c r="H165" s="192"/>
      <c r="I165" s="192"/>
      <c r="J165" s="194"/>
      <c r="K165" s="192"/>
      <c r="L165" s="192"/>
      <c r="M165" s="194"/>
      <c r="N165" s="192"/>
      <c r="O165" s="192"/>
      <c r="P165" s="194"/>
      <c r="Q165" s="192"/>
    </row>
    <row r="166" spans="6:17" x14ac:dyDescent="0.2">
      <c r="F166" s="192"/>
      <c r="G166" s="194"/>
      <c r="H166" s="192"/>
      <c r="I166" s="192"/>
      <c r="J166" s="194"/>
      <c r="K166" s="192"/>
      <c r="L166" s="192"/>
      <c r="M166" s="194"/>
      <c r="N166" s="192"/>
      <c r="O166" s="192"/>
      <c r="P166" s="194"/>
      <c r="Q166" s="192"/>
    </row>
    <row r="167" spans="6:17" x14ac:dyDescent="0.2">
      <c r="F167" s="192"/>
      <c r="G167" s="194"/>
      <c r="H167" s="192"/>
      <c r="I167" s="192"/>
      <c r="J167" s="194"/>
      <c r="K167" s="192"/>
      <c r="L167" s="192"/>
      <c r="M167" s="194"/>
      <c r="N167" s="192"/>
      <c r="O167" s="192"/>
      <c r="P167" s="194"/>
      <c r="Q167" s="192"/>
    </row>
    <row r="168" spans="6:17" x14ac:dyDescent="0.2">
      <c r="F168" s="192"/>
      <c r="G168" s="194"/>
      <c r="H168" s="192"/>
      <c r="I168" s="192"/>
      <c r="J168" s="194"/>
      <c r="K168" s="192"/>
      <c r="L168" s="192"/>
      <c r="M168" s="194"/>
      <c r="N168" s="192"/>
      <c r="O168" s="192"/>
      <c r="P168" s="194"/>
      <c r="Q168" s="192"/>
    </row>
    <row r="169" spans="6:17" x14ac:dyDescent="0.2">
      <c r="F169" s="192"/>
      <c r="G169" s="194"/>
      <c r="H169" s="192"/>
      <c r="I169" s="192"/>
      <c r="J169" s="194"/>
      <c r="K169" s="192"/>
      <c r="L169" s="192"/>
      <c r="M169" s="194"/>
      <c r="N169" s="192"/>
      <c r="O169" s="192"/>
      <c r="P169" s="194"/>
      <c r="Q169" s="192"/>
    </row>
    <row r="170" spans="6:17" x14ac:dyDescent="0.2">
      <c r="F170" s="192"/>
      <c r="G170" s="194"/>
      <c r="H170" s="192"/>
      <c r="I170" s="192"/>
      <c r="J170" s="194"/>
      <c r="K170" s="192"/>
      <c r="L170" s="192"/>
      <c r="M170" s="194"/>
      <c r="N170" s="192"/>
      <c r="O170" s="192"/>
      <c r="P170" s="194"/>
      <c r="Q170" s="192"/>
    </row>
    <row r="171" spans="6:17" x14ac:dyDescent="0.2">
      <c r="F171" s="192"/>
      <c r="G171" s="194"/>
      <c r="H171" s="192"/>
      <c r="I171" s="192"/>
      <c r="J171" s="194"/>
      <c r="K171" s="192"/>
      <c r="L171" s="192"/>
      <c r="M171" s="194"/>
      <c r="N171" s="192"/>
      <c r="O171" s="192"/>
      <c r="P171" s="194"/>
      <c r="Q171" s="192"/>
    </row>
    <row r="172" spans="6:17" x14ac:dyDescent="0.2">
      <c r="F172" s="192"/>
      <c r="G172" s="194"/>
      <c r="H172" s="192"/>
      <c r="I172" s="192"/>
      <c r="J172" s="194"/>
      <c r="K172" s="192"/>
      <c r="L172" s="192"/>
      <c r="M172" s="194"/>
      <c r="N172" s="192"/>
      <c r="O172" s="192"/>
      <c r="P172" s="194"/>
      <c r="Q172" s="192"/>
    </row>
    <row r="173" spans="6:17" x14ac:dyDescent="0.2">
      <c r="F173" s="192"/>
      <c r="G173" s="194"/>
      <c r="H173" s="192"/>
      <c r="I173" s="192"/>
      <c r="J173" s="194"/>
      <c r="K173" s="192"/>
      <c r="L173" s="192"/>
      <c r="M173" s="194"/>
      <c r="N173" s="192"/>
      <c r="O173" s="192"/>
      <c r="P173" s="194"/>
      <c r="Q173" s="192"/>
    </row>
    <row r="174" spans="6:17" x14ac:dyDescent="0.2">
      <c r="F174" s="192"/>
      <c r="G174" s="194"/>
      <c r="H174" s="192"/>
      <c r="I174" s="192"/>
      <c r="J174" s="194"/>
      <c r="K174" s="192"/>
      <c r="L174" s="192"/>
      <c r="M174" s="194"/>
      <c r="N174" s="192"/>
      <c r="O174" s="192"/>
      <c r="P174" s="194"/>
      <c r="Q174" s="192"/>
    </row>
    <row r="175" spans="6:17" x14ac:dyDescent="0.2">
      <c r="F175" s="192"/>
      <c r="G175" s="194"/>
      <c r="H175" s="192"/>
      <c r="I175" s="192"/>
      <c r="J175" s="194"/>
      <c r="K175" s="192"/>
      <c r="L175" s="192"/>
      <c r="M175" s="194"/>
      <c r="N175" s="192"/>
      <c r="O175" s="192"/>
      <c r="P175" s="194"/>
      <c r="Q175" s="192"/>
    </row>
    <row r="176" spans="6:17" x14ac:dyDescent="0.2">
      <c r="F176" s="192"/>
      <c r="G176" s="194"/>
      <c r="H176" s="192"/>
      <c r="I176" s="192"/>
      <c r="J176" s="194"/>
      <c r="K176" s="192"/>
      <c r="L176" s="192"/>
      <c r="M176" s="194"/>
      <c r="N176" s="192"/>
      <c r="O176" s="192"/>
      <c r="P176" s="194"/>
      <c r="Q176" s="192"/>
    </row>
    <row r="177" spans="6:17" x14ac:dyDescent="0.2">
      <c r="F177" s="192"/>
      <c r="G177" s="194"/>
      <c r="H177" s="192"/>
      <c r="I177" s="192"/>
      <c r="J177" s="194"/>
      <c r="K177" s="192"/>
      <c r="L177" s="192"/>
      <c r="M177" s="194"/>
      <c r="N177" s="192"/>
      <c r="O177" s="192"/>
      <c r="P177" s="194"/>
      <c r="Q177" s="192"/>
    </row>
    <row r="178" spans="6:17" x14ac:dyDescent="0.2">
      <c r="F178" s="192"/>
      <c r="G178" s="194"/>
      <c r="H178" s="192"/>
      <c r="I178" s="192"/>
      <c r="J178" s="194"/>
      <c r="K178" s="192"/>
      <c r="L178" s="192"/>
      <c r="M178" s="194"/>
      <c r="N178" s="192"/>
      <c r="O178" s="192"/>
      <c r="P178" s="194"/>
      <c r="Q178" s="192"/>
    </row>
    <row r="179" spans="6:17" x14ac:dyDescent="0.2">
      <c r="F179" s="192"/>
      <c r="G179" s="194"/>
      <c r="H179" s="192"/>
      <c r="I179" s="192"/>
      <c r="J179" s="194"/>
      <c r="K179" s="192"/>
      <c r="L179" s="192"/>
      <c r="M179" s="194"/>
      <c r="N179" s="192"/>
      <c r="O179" s="192"/>
      <c r="P179" s="194"/>
      <c r="Q179" s="192"/>
    </row>
    <row r="180" spans="6:17" x14ac:dyDescent="0.2">
      <c r="F180" s="192"/>
      <c r="G180" s="194"/>
      <c r="H180" s="192"/>
      <c r="I180" s="192"/>
      <c r="J180" s="194"/>
      <c r="K180" s="192"/>
      <c r="L180" s="192"/>
      <c r="M180" s="194"/>
      <c r="N180" s="192"/>
      <c r="O180" s="192"/>
      <c r="P180" s="194"/>
      <c r="Q180" s="192"/>
    </row>
    <row r="181" spans="6:17" x14ac:dyDescent="0.2">
      <c r="F181" s="192"/>
      <c r="G181" s="194"/>
      <c r="H181" s="192"/>
      <c r="I181" s="192"/>
      <c r="J181" s="194"/>
      <c r="K181" s="192"/>
      <c r="L181" s="192"/>
      <c r="M181" s="194"/>
      <c r="N181" s="192"/>
      <c r="O181" s="192"/>
      <c r="P181" s="194"/>
      <c r="Q181" s="192"/>
    </row>
    <row r="182" spans="6:17" x14ac:dyDescent="0.2">
      <c r="F182" s="192"/>
      <c r="G182" s="194"/>
      <c r="H182" s="192"/>
      <c r="I182" s="192"/>
      <c r="J182" s="194"/>
      <c r="K182" s="192"/>
      <c r="L182" s="192"/>
      <c r="M182" s="194"/>
      <c r="N182" s="192"/>
      <c r="O182" s="192"/>
      <c r="P182" s="194"/>
      <c r="Q182" s="192"/>
    </row>
    <row r="183" spans="6:17" x14ac:dyDescent="0.2">
      <c r="F183" s="192"/>
      <c r="G183" s="194"/>
      <c r="H183" s="192"/>
      <c r="I183" s="192"/>
      <c r="J183" s="194"/>
      <c r="K183" s="192"/>
      <c r="L183" s="192"/>
      <c r="M183" s="194"/>
      <c r="N183" s="192"/>
      <c r="O183" s="192"/>
      <c r="P183" s="194"/>
      <c r="Q183" s="192"/>
    </row>
    <row r="184" spans="6:17" x14ac:dyDescent="0.2">
      <c r="F184" s="192"/>
      <c r="G184" s="194"/>
      <c r="H184" s="192"/>
      <c r="I184" s="192"/>
      <c r="J184" s="194"/>
      <c r="K184" s="192"/>
      <c r="L184" s="192"/>
      <c r="M184" s="194"/>
      <c r="N184" s="192"/>
      <c r="O184" s="192"/>
      <c r="P184" s="194"/>
      <c r="Q184" s="192"/>
    </row>
    <row r="185" spans="6:17" x14ac:dyDescent="0.2">
      <c r="F185" s="192"/>
      <c r="G185" s="194"/>
      <c r="H185" s="192"/>
      <c r="I185" s="192"/>
      <c r="J185" s="194"/>
      <c r="K185" s="192"/>
      <c r="L185" s="192"/>
      <c r="M185" s="194"/>
      <c r="N185" s="192"/>
      <c r="O185" s="192"/>
      <c r="P185" s="194"/>
      <c r="Q185" s="192"/>
    </row>
    <row r="186" spans="6:17" x14ac:dyDescent="0.2">
      <c r="F186" s="192"/>
      <c r="G186" s="194"/>
      <c r="H186" s="192"/>
      <c r="I186" s="192"/>
      <c r="J186" s="194"/>
      <c r="K186" s="192"/>
      <c r="L186" s="192"/>
      <c r="M186" s="194"/>
      <c r="N186" s="192"/>
      <c r="O186" s="192"/>
      <c r="P186" s="194"/>
      <c r="Q186" s="192"/>
    </row>
    <row r="187" spans="6:17" x14ac:dyDescent="0.2">
      <c r="F187" s="192"/>
      <c r="G187" s="194"/>
      <c r="H187" s="192"/>
      <c r="I187" s="192"/>
      <c r="J187" s="194"/>
      <c r="K187" s="192"/>
      <c r="L187" s="192"/>
      <c r="M187" s="194"/>
      <c r="N187" s="192"/>
      <c r="O187" s="192"/>
      <c r="P187" s="194"/>
      <c r="Q187" s="192"/>
    </row>
    <row r="188" spans="6:17" x14ac:dyDescent="0.2">
      <c r="F188" s="192"/>
      <c r="G188" s="194"/>
      <c r="H188" s="192"/>
      <c r="I188" s="192"/>
      <c r="J188" s="194"/>
      <c r="K188" s="192"/>
      <c r="L188" s="192"/>
      <c r="M188" s="194"/>
      <c r="N188" s="192"/>
      <c r="O188" s="192"/>
      <c r="P188" s="194"/>
      <c r="Q188" s="192"/>
    </row>
    <row r="189" spans="6:17" x14ac:dyDescent="0.2">
      <c r="F189" s="192"/>
      <c r="G189" s="194"/>
      <c r="H189" s="192"/>
      <c r="I189" s="192"/>
      <c r="J189" s="194"/>
      <c r="K189" s="192"/>
      <c r="L189" s="192"/>
      <c r="M189" s="194"/>
      <c r="N189" s="192"/>
      <c r="O189" s="192"/>
      <c r="P189" s="194"/>
      <c r="Q189" s="192"/>
    </row>
    <row r="190" spans="6:17" x14ac:dyDescent="0.2">
      <c r="F190" s="192"/>
      <c r="G190" s="194"/>
      <c r="H190" s="192"/>
      <c r="I190" s="192"/>
      <c r="J190" s="194"/>
      <c r="K190" s="192"/>
      <c r="L190" s="192"/>
      <c r="M190" s="194"/>
      <c r="N190" s="192"/>
      <c r="O190" s="192"/>
      <c r="P190" s="194"/>
      <c r="Q190" s="192"/>
    </row>
    <row r="191" spans="6:17" x14ac:dyDescent="0.2">
      <c r="F191" s="192"/>
      <c r="G191" s="194"/>
      <c r="H191" s="192"/>
      <c r="I191" s="192"/>
      <c r="J191" s="194"/>
      <c r="K191" s="192"/>
      <c r="L191" s="192"/>
      <c r="M191" s="194"/>
      <c r="N191" s="192"/>
      <c r="O191" s="192"/>
      <c r="P191" s="194"/>
      <c r="Q191" s="192"/>
    </row>
    <row r="192" spans="6:17" x14ac:dyDescent="0.2">
      <c r="F192" s="192"/>
      <c r="G192" s="194"/>
      <c r="H192" s="192"/>
      <c r="I192" s="192"/>
      <c r="J192" s="194"/>
      <c r="K192" s="192"/>
      <c r="L192" s="192"/>
      <c r="M192" s="194"/>
      <c r="N192" s="192"/>
      <c r="O192" s="192"/>
      <c r="P192" s="194"/>
      <c r="Q192" s="192"/>
    </row>
    <row r="193" spans="6:17" x14ac:dyDescent="0.2">
      <c r="F193" s="192"/>
      <c r="G193" s="194"/>
      <c r="H193" s="192"/>
      <c r="I193" s="192"/>
      <c r="J193" s="194"/>
      <c r="K193" s="192"/>
      <c r="L193" s="192"/>
      <c r="M193" s="194"/>
      <c r="N193" s="192"/>
      <c r="O193" s="192"/>
      <c r="P193" s="194"/>
      <c r="Q193" s="192"/>
    </row>
    <row r="194" spans="6:17" x14ac:dyDescent="0.2">
      <c r="F194" s="192"/>
      <c r="G194" s="194"/>
      <c r="H194" s="192"/>
      <c r="I194" s="192"/>
      <c r="J194" s="194"/>
      <c r="K194" s="192"/>
      <c r="L194" s="192"/>
      <c r="M194" s="194"/>
      <c r="N194" s="192"/>
      <c r="O194" s="192"/>
      <c r="P194" s="194"/>
      <c r="Q194" s="192"/>
    </row>
    <row r="195" spans="6:17" x14ac:dyDescent="0.2">
      <c r="F195" s="192"/>
      <c r="G195" s="194"/>
      <c r="H195" s="192"/>
      <c r="I195" s="192"/>
      <c r="J195" s="194"/>
      <c r="K195" s="192"/>
      <c r="L195" s="192"/>
      <c r="M195" s="194"/>
      <c r="N195" s="192"/>
      <c r="O195" s="192"/>
      <c r="P195" s="194"/>
      <c r="Q195" s="192"/>
    </row>
    <row r="196" spans="6:17" x14ac:dyDescent="0.2">
      <c r="F196" s="192"/>
      <c r="G196" s="194"/>
      <c r="H196" s="192"/>
      <c r="I196" s="192"/>
      <c r="J196" s="194"/>
      <c r="K196" s="192"/>
      <c r="L196" s="192"/>
      <c r="M196" s="194"/>
      <c r="N196" s="192"/>
      <c r="O196" s="192"/>
      <c r="P196" s="194"/>
      <c r="Q196" s="192"/>
    </row>
    <row r="197" spans="6:17" x14ac:dyDescent="0.2">
      <c r="F197" s="192"/>
      <c r="G197" s="194"/>
      <c r="H197" s="192"/>
      <c r="I197" s="192"/>
      <c r="J197" s="194"/>
      <c r="K197" s="192"/>
      <c r="L197" s="192"/>
      <c r="M197" s="194"/>
      <c r="N197" s="192"/>
      <c r="O197" s="192"/>
      <c r="P197" s="194"/>
      <c r="Q197" s="192"/>
    </row>
    <row r="198" spans="6:17" x14ac:dyDescent="0.2">
      <c r="F198" s="192"/>
      <c r="G198" s="194"/>
      <c r="H198" s="192"/>
      <c r="I198" s="192"/>
      <c r="J198" s="194"/>
      <c r="K198" s="192"/>
      <c r="L198" s="192"/>
      <c r="M198" s="194"/>
      <c r="N198" s="192"/>
      <c r="O198" s="192"/>
      <c r="P198" s="194"/>
      <c r="Q198" s="192"/>
    </row>
    <row r="199" spans="6:17" x14ac:dyDescent="0.2">
      <c r="F199" s="192"/>
      <c r="G199" s="194"/>
      <c r="H199" s="192"/>
      <c r="I199" s="192"/>
      <c r="J199" s="194"/>
      <c r="K199" s="192"/>
      <c r="L199" s="192"/>
      <c r="M199" s="194"/>
      <c r="N199" s="192"/>
      <c r="O199" s="192"/>
      <c r="P199" s="194"/>
      <c r="Q199" s="192"/>
    </row>
    <row r="200" spans="6:17" x14ac:dyDescent="0.2">
      <c r="F200" s="192"/>
      <c r="G200" s="194"/>
      <c r="H200" s="192"/>
      <c r="I200" s="192"/>
      <c r="J200" s="194"/>
      <c r="K200" s="192"/>
      <c r="L200" s="192"/>
      <c r="M200" s="194"/>
      <c r="N200" s="192"/>
      <c r="O200" s="192"/>
      <c r="P200" s="194"/>
      <c r="Q200" s="192"/>
    </row>
    <row r="201" spans="6:17" x14ac:dyDescent="0.2">
      <c r="F201" s="192"/>
      <c r="G201" s="194"/>
      <c r="H201" s="192"/>
      <c r="I201" s="192"/>
      <c r="J201" s="194"/>
      <c r="K201" s="192"/>
      <c r="L201" s="192"/>
      <c r="M201" s="194"/>
      <c r="N201" s="192"/>
      <c r="O201" s="192"/>
      <c r="P201" s="194"/>
      <c r="Q201" s="192"/>
    </row>
    <row r="202" spans="6:17" x14ac:dyDescent="0.2">
      <c r="F202" s="192"/>
      <c r="G202" s="194"/>
      <c r="H202" s="192"/>
      <c r="I202" s="192"/>
      <c r="J202" s="194"/>
      <c r="K202" s="192"/>
      <c r="L202" s="192"/>
      <c r="M202" s="194"/>
      <c r="N202" s="192"/>
      <c r="O202" s="192"/>
      <c r="P202" s="194"/>
      <c r="Q202" s="192"/>
    </row>
    <row r="203" spans="6:17" x14ac:dyDescent="0.2">
      <c r="F203" s="192"/>
      <c r="G203" s="194"/>
      <c r="H203" s="192"/>
      <c r="I203" s="192"/>
      <c r="J203" s="194"/>
      <c r="K203" s="192"/>
      <c r="L203" s="192"/>
      <c r="M203" s="194"/>
      <c r="N203" s="192"/>
      <c r="O203" s="192"/>
      <c r="P203" s="194"/>
      <c r="Q203" s="192"/>
    </row>
    <row r="204" spans="6:17" x14ac:dyDescent="0.2">
      <c r="F204" s="192"/>
      <c r="G204" s="194"/>
      <c r="H204" s="192"/>
      <c r="I204" s="192"/>
      <c r="J204" s="194"/>
      <c r="K204" s="192"/>
      <c r="L204" s="192"/>
      <c r="M204" s="194"/>
      <c r="N204" s="192"/>
      <c r="O204" s="192"/>
      <c r="P204" s="194"/>
      <c r="Q204" s="192"/>
    </row>
    <row r="205" spans="6:17" x14ac:dyDescent="0.2">
      <c r="F205" s="192"/>
      <c r="G205" s="194"/>
      <c r="H205" s="192"/>
      <c r="I205" s="192"/>
      <c r="J205" s="194"/>
      <c r="K205" s="192"/>
      <c r="L205" s="192"/>
      <c r="M205" s="194"/>
      <c r="N205" s="192"/>
      <c r="O205" s="192"/>
      <c r="P205" s="194"/>
      <c r="Q205" s="192"/>
    </row>
    <row r="206" spans="6:17" x14ac:dyDescent="0.2">
      <c r="F206" s="192"/>
      <c r="G206" s="194"/>
      <c r="H206" s="192"/>
      <c r="I206" s="192"/>
      <c r="J206" s="194"/>
      <c r="K206" s="192"/>
      <c r="L206" s="192"/>
      <c r="M206" s="194"/>
      <c r="N206" s="192"/>
      <c r="O206" s="192"/>
      <c r="P206" s="194"/>
      <c r="Q206" s="192"/>
    </row>
    <row r="207" spans="6:17" x14ac:dyDescent="0.2">
      <c r="F207" s="192"/>
      <c r="G207" s="194"/>
      <c r="H207" s="192"/>
      <c r="I207" s="192"/>
      <c r="J207" s="194"/>
      <c r="K207" s="192"/>
      <c r="L207" s="192"/>
      <c r="M207" s="194"/>
      <c r="N207" s="192"/>
      <c r="O207" s="192"/>
      <c r="P207" s="194"/>
      <c r="Q207" s="192"/>
    </row>
    <row r="208" spans="6:17" x14ac:dyDescent="0.2">
      <c r="F208" s="192"/>
      <c r="G208" s="194"/>
      <c r="H208" s="192"/>
      <c r="I208" s="192"/>
      <c r="J208" s="194"/>
      <c r="K208" s="192"/>
      <c r="L208" s="192"/>
      <c r="M208" s="194"/>
      <c r="N208" s="192"/>
      <c r="O208" s="192"/>
      <c r="P208" s="194"/>
      <c r="Q208" s="192"/>
    </row>
    <row r="209" spans="6:17" x14ac:dyDescent="0.2">
      <c r="F209" s="192"/>
      <c r="G209" s="194"/>
      <c r="H209" s="192"/>
      <c r="I209" s="192"/>
      <c r="J209" s="194"/>
      <c r="K209" s="192"/>
      <c r="L209" s="192"/>
      <c r="M209" s="194"/>
      <c r="N209" s="192"/>
      <c r="O209" s="192"/>
      <c r="P209" s="194"/>
      <c r="Q209" s="192"/>
    </row>
    <row r="210" spans="6:17" x14ac:dyDescent="0.2">
      <c r="F210" s="192"/>
      <c r="G210" s="194"/>
      <c r="H210" s="192"/>
      <c r="I210" s="192"/>
      <c r="J210" s="194"/>
      <c r="K210" s="192"/>
      <c r="L210" s="192"/>
      <c r="M210" s="194"/>
      <c r="N210" s="192"/>
      <c r="O210" s="192"/>
      <c r="P210" s="194"/>
      <c r="Q210" s="192"/>
    </row>
    <row r="211" spans="6:17" x14ac:dyDescent="0.2">
      <c r="F211" s="192"/>
      <c r="G211" s="194"/>
      <c r="H211" s="192"/>
      <c r="I211" s="192"/>
      <c r="J211" s="194"/>
      <c r="K211" s="192"/>
      <c r="L211" s="192"/>
      <c r="M211" s="194"/>
      <c r="N211" s="192"/>
      <c r="O211" s="192"/>
      <c r="P211" s="194"/>
      <c r="Q211" s="192"/>
    </row>
    <row r="212" spans="6:17" x14ac:dyDescent="0.2">
      <c r="F212" s="192"/>
      <c r="G212" s="194"/>
      <c r="H212" s="192"/>
      <c r="I212" s="192"/>
      <c r="J212" s="194"/>
      <c r="K212" s="192"/>
      <c r="L212" s="192"/>
      <c r="M212" s="194"/>
      <c r="N212" s="192"/>
      <c r="O212" s="192"/>
      <c r="P212" s="194"/>
      <c r="Q212" s="192"/>
    </row>
    <row r="213" spans="6:17" x14ac:dyDescent="0.2">
      <c r="F213" s="192"/>
      <c r="G213" s="194"/>
      <c r="H213" s="192"/>
      <c r="I213" s="192"/>
      <c r="J213" s="194"/>
      <c r="K213" s="192"/>
      <c r="L213" s="192"/>
      <c r="M213" s="194"/>
      <c r="N213" s="192"/>
      <c r="O213" s="192"/>
      <c r="P213" s="194"/>
      <c r="Q213" s="192"/>
    </row>
    <row r="214" spans="6:17" x14ac:dyDescent="0.2">
      <c r="F214" s="192"/>
      <c r="G214" s="194"/>
      <c r="H214" s="192"/>
      <c r="I214" s="192"/>
      <c r="J214" s="194"/>
      <c r="K214" s="192"/>
      <c r="L214" s="192"/>
      <c r="M214" s="194"/>
      <c r="N214" s="192"/>
      <c r="O214" s="192"/>
      <c r="P214" s="194"/>
      <c r="Q214" s="192"/>
    </row>
    <row r="215" spans="6:17" x14ac:dyDescent="0.2">
      <c r="F215" s="192"/>
      <c r="G215" s="194"/>
      <c r="H215" s="192"/>
      <c r="I215" s="192"/>
      <c r="J215" s="194"/>
      <c r="K215" s="192"/>
      <c r="L215" s="192"/>
      <c r="M215" s="194"/>
      <c r="N215" s="192"/>
      <c r="O215" s="192"/>
      <c r="P215" s="194"/>
      <c r="Q215" s="192"/>
    </row>
    <row r="216" spans="6:17" x14ac:dyDescent="0.2">
      <c r="F216" s="192"/>
      <c r="G216" s="194"/>
      <c r="H216" s="192"/>
      <c r="I216" s="192"/>
      <c r="J216" s="194"/>
      <c r="K216" s="192"/>
      <c r="L216" s="192"/>
      <c r="M216" s="194"/>
      <c r="N216" s="192"/>
      <c r="O216" s="192"/>
      <c r="P216" s="194"/>
      <c r="Q216" s="192"/>
    </row>
    <row r="217" spans="6:17" x14ac:dyDescent="0.2">
      <c r="F217" s="192"/>
      <c r="G217" s="194"/>
      <c r="H217" s="192"/>
      <c r="I217" s="192"/>
      <c r="J217" s="194"/>
      <c r="K217" s="192"/>
      <c r="L217" s="192"/>
      <c r="M217" s="194"/>
      <c r="N217" s="192"/>
      <c r="O217" s="192"/>
      <c r="P217" s="194"/>
      <c r="Q217" s="192"/>
    </row>
    <row r="218" spans="6:17" x14ac:dyDescent="0.2">
      <c r="F218" s="192"/>
      <c r="G218" s="194"/>
      <c r="H218" s="192"/>
      <c r="I218" s="192"/>
      <c r="J218" s="194"/>
      <c r="K218" s="192"/>
      <c r="L218" s="192"/>
      <c r="M218" s="194"/>
      <c r="N218" s="192"/>
      <c r="O218" s="192"/>
      <c r="P218" s="194"/>
      <c r="Q218" s="192"/>
    </row>
    <row r="219" spans="6:17" x14ac:dyDescent="0.2">
      <c r="F219" s="192"/>
      <c r="G219" s="194"/>
      <c r="H219" s="192"/>
      <c r="I219" s="192"/>
      <c r="J219" s="194"/>
      <c r="K219" s="192"/>
      <c r="L219" s="192"/>
      <c r="M219" s="194"/>
      <c r="N219" s="192"/>
      <c r="O219" s="192"/>
      <c r="P219" s="194"/>
      <c r="Q219" s="192"/>
    </row>
    <row r="220" spans="6:17" x14ac:dyDescent="0.2">
      <c r="F220" s="192"/>
      <c r="G220" s="194"/>
      <c r="H220" s="192"/>
      <c r="I220" s="192"/>
      <c r="J220" s="194"/>
      <c r="K220" s="192"/>
      <c r="L220" s="192"/>
      <c r="M220" s="194"/>
      <c r="N220" s="192"/>
      <c r="O220" s="192"/>
      <c r="P220" s="194"/>
      <c r="Q220" s="192"/>
    </row>
    <row r="221" spans="6:17" x14ac:dyDescent="0.2">
      <c r="F221" s="192"/>
      <c r="G221" s="194"/>
      <c r="H221" s="192"/>
      <c r="I221" s="192"/>
      <c r="J221" s="194"/>
      <c r="K221" s="192"/>
      <c r="L221" s="192"/>
      <c r="M221" s="194"/>
      <c r="N221" s="192"/>
      <c r="O221" s="192"/>
      <c r="P221" s="194"/>
      <c r="Q221" s="192"/>
    </row>
    <row r="222" spans="6:17" x14ac:dyDescent="0.2">
      <c r="F222" s="192"/>
      <c r="G222" s="194"/>
      <c r="H222" s="192"/>
      <c r="I222" s="192"/>
      <c r="J222" s="194"/>
      <c r="K222" s="192"/>
      <c r="L222" s="192"/>
      <c r="M222" s="194"/>
      <c r="N222" s="192"/>
      <c r="O222" s="192"/>
      <c r="P222" s="194"/>
      <c r="Q222" s="192"/>
    </row>
    <row r="223" spans="6:17" x14ac:dyDescent="0.2">
      <c r="F223" s="192"/>
      <c r="G223" s="194"/>
      <c r="H223" s="192"/>
      <c r="I223" s="192"/>
      <c r="J223" s="194"/>
      <c r="K223" s="192"/>
      <c r="L223" s="192"/>
      <c r="M223" s="194"/>
      <c r="N223" s="192"/>
      <c r="O223" s="192"/>
      <c r="P223" s="194"/>
      <c r="Q223" s="192"/>
    </row>
    <row r="224" spans="6:17" x14ac:dyDescent="0.2">
      <c r="F224" s="192"/>
      <c r="G224" s="194"/>
      <c r="H224" s="192"/>
      <c r="I224" s="192"/>
      <c r="J224" s="194"/>
      <c r="K224" s="192"/>
      <c r="L224" s="192"/>
      <c r="M224" s="194"/>
      <c r="N224" s="192"/>
      <c r="O224" s="192"/>
      <c r="P224" s="194"/>
      <c r="Q224" s="192"/>
    </row>
    <row r="225" spans="6:17" x14ac:dyDescent="0.2">
      <c r="F225" s="192"/>
      <c r="G225" s="194"/>
      <c r="H225" s="192"/>
      <c r="I225" s="192"/>
      <c r="J225" s="194"/>
      <c r="K225" s="192"/>
      <c r="L225" s="192"/>
      <c r="M225" s="194"/>
      <c r="N225" s="192"/>
      <c r="O225" s="192"/>
      <c r="P225" s="194"/>
      <c r="Q225" s="192"/>
    </row>
    <row r="226" spans="6:17" x14ac:dyDescent="0.2">
      <c r="F226" s="192"/>
      <c r="G226" s="194"/>
      <c r="H226" s="192"/>
      <c r="I226" s="192"/>
      <c r="J226" s="194"/>
      <c r="K226" s="192"/>
      <c r="L226" s="192"/>
      <c r="M226" s="194"/>
      <c r="N226" s="192"/>
      <c r="O226" s="192"/>
      <c r="P226" s="194"/>
      <c r="Q226" s="192"/>
    </row>
    <row r="227" spans="6:17" x14ac:dyDescent="0.2">
      <c r="F227" s="192"/>
      <c r="G227" s="194"/>
      <c r="H227" s="192"/>
      <c r="I227" s="192"/>
      <c r="J227" s="194"/>
      <c r="K227" s="192"/>
      <c r="L227" s="192"/>
      <c r="M227" s="194"/>
      <c r="N227" s="192"/>
      <c r="O227" s="192"/>
      <c r="P227" s="194"/>
      <c r="Q227" s="192"/>
    </row>
    <row r="228" spans="6:17" x14ac:dyDescent="0.2">
      <c r="F228" s="192"/>
      <c r="G228" s="194"/>
      <c r="H228" s="192"/>
      <c r="I228" s="192"/>
      <c r="J228" s="194"/>
      <c r="K228" s="192"/>
      <c r="L228" s="192"/>
      <c r="M228" s="194"/>
      <c r="N228" s="192"/>
      <c r="O228" s="192"/>
      <c r="P228" s="194"/>
      <c r="Q228" s="192"/>
    </row>
    <row r="229" spans="6:17" x14ac:dyDescent="0.2">
      <c r="F229" s="192"/>
      <c r="G229" s="194"/>
      <c r="H229" s="192"/>
      <c r="I229" s="192"/>
      <c r="J229" s="194"/>
      <c r="K229" s="192"/>
      <c r="L229" s="192"/>
      <c r="M229" s="194"/>
      <c r="N229" s="192"/>
      <c r="O229" s="192"/>
      <c r="P229" s="194"/>
      <c r="Q229" s="192"/>
    </row>
    <row r="230" spans="6:17" x14ac:dyDescent="0.2">
      <c r="F230" s="192"/>
      <c r="G230" s="194"/>
      <c r="H230" s="192"/>
      <c r="I230" s="192"/>
      <c r="J230" s="194"/>
      <c r="K230" s="192"/>
      <c r="L230" s="192"/>
      <c r="M230" s="194"/>
      <c r="N230" s="192"/>
      <c r="O230" s="192"/>
      <c r="P230" s="194"/>
      <c r="Q230" s="192"/>
    </row>
    <row r="231" spans="6:17" x14ac:dyDescent="0.2">
      <c r="F231" s="192"/>
      <c r="G231" s="194"/>
      <c r="H231" s="192"/>
      <c r="I231" s="192"/>
      <c r="J231" s="194"/>
      <c r="K231" s="192"/>
      <c r="L231" s="192"/>
      <c r="M231" s="194"/>
      <c r="N231" s="192"/>
      <c r="O231" s="192"/>
      <c r="P231" s="194"/>
      <c r="Q231" s="192"/>
    </row>
    <row r="232" spans="6:17" x14ac:dyDescent="0.2">
      <c r="F232" s="192"/>
      <c r="G232" s="194"/>
      <c r="H232" s="192"/>
      <c r="I232" s="192"/>
      <c r="J232" s="194"/>
      <c r="K232" s="192"/>
      <c r="L232" s="192"/>
      <c r="M232" s="194"/>
      <c r="N232" s="192"/>
      <c r="O232" s="192"/>
      <c r="P232" s="194"/>
      <c r="Q232" s="192"/>
    </row>
    <row r="233" spans="6:17" x14ac:dyDescent="0.2">
      <c r="F233" s="192"/>
      <c r="G233" s="194"/>
      <c r="H233" s="192"/>
      <c r="I233" s="192"/>
      <c r="J233" s="194"/>
      <c r="K233" s="192"/>
      <c r="L233" s="192"/>
      <c r="M233" s="194"/>
      <c r="N233" s="192"/>
      <c r="O233" s="192"/>
      <c r="P233" s="194"/>
      <c r="Q233" s="192"/>
    </row>
    <row r="234" spans="6:17" x14ac:dyDescent="0.2">
      <c r="F234" s="192"/>
      <c r="G234" s="194"/>
      <c r="H234" s="192"/>
      <c r="I234" s="192"/>
      <c r="J234" s="194"/>
      <c r="K234" s="192"/>
      <c r="L234" s="192"/>
      <c r="M234" s="194"/>
      <c r="N234" s="192"/>
      <c r="O234" s="192"/>
      <c r="P234" s="194"/>
      <c r="Q234" s="192"/>
    </row>
    <row r="235" spans="6:17" x14ac:dyDescent="0.2">
      <c r="F235" s="192"/>
      <c r="G235" s="194"/>
      <c r="H235" s="192"/>
      <c r="I235" s="192"/>
      <c r="J235" s="194"/>
      <c r="K235" s="192"/>
      <c r="L235" s="192"/>
      <c r="M235" s="194"/>
      <c r="N235" s="192"/>
      <c r="O235" s="192"/>
      <c r="P235" s="194"/>
      <c r="Q235" s="192"/>
    </row>
    <row r="236" spans="6:17" x14ac:dyDescent="0.2">
      <c r="F236" s="192"/>
      <c r="G236" s="194"/>
      <c r="H236" s="192"/>
      <c r="I236" s="192"/>
      <c r="J236" s="194"/>
      <c r="K236" s="192"/>
      <c r="L236" s="192"/>
      <c r="M236" s="194"/>
      <c r="N236" s="192"/>
      <c r="O236" s="192"/>
      <c r="P236" s="194"/>
      <c r="Q236" s="192"/>
    </row>
    <row r="237" spans="6:17" x14ac:dyDescent="0.2">
      <c r="F237" s="192"/>
      <c r="G237" s="194"/>
      <c r="H237" s="192"/>
      <c r="I237" s="192"/>
      <c r="J237" s="194"/>
      <c r="K237" s="192"/>
      <c r="L237" s="192"/>
      <c r="M237" s="194"/>
      <c r="N237" s="192"/>
      <c r="O237" s="192"/>
      <c r="P237" s="194"/>
      <c r="Q237" s="192"/>
    </row>
    <row r="238" spans="6:17" x14ac:dyDescent="0.2">
      <c r="F238" s="192"/>
      <c r="G238" s="194"/>
      <c r="H238" s="192"/>
      <c r="I238" s="192"/>
      <c r="J238" s="194"/>
      <c r="K238" s="192"/>
      <c r="L238" s="192"/>
      <c r="M238" s="194"/>
      <c r="N238" s="192"/>
      <c r="O238" s="192"/>
      <c r="P238" s="194"/>
      <c r="Q238" s="192"/>
    </row>
    <row r="239" spans="6:17" x14ac:dyDescent="0.2">
      <c r="L239" s="192"/>
      <c r="M239" s="194"/>
      <c r="N239" s="192"/>
      <c r="O239" s="192"/>
      <c r="P239" s="194"/>
      <c r="Q239" s="192"/>
    </row>
    <row r="240" spans="6:17" x14ac:dyDescent="0.2">
      <c r="L240" s="192"/>
      <c r="M240" s="194"/>
      <c r="N240" s="192"/>
      <c r="O240" s="192"/>
      <c r="P240" s="194"/>
      <c r="Q240" s="192"/>
    </row>
    <row r="241" spans="12:17" x14ac:dyDescent="0.2">
      <c r="L241" s="192"/>
      <c r="M241" s="194"/>
      <c r="N241" s="192"/>
      <c r="O241" s="192"/>
      <c r="P241" s="194"/>
      <c r="Q241" s="192"/>
    </row>
    <row r="242" spans="12:17" x14ac:dyDescent="0.2">
      <c r="L242" s="192"/>
      <c r="M242" s="194"/>
      <c r="N242" s="192"/>
      <c r="O242" s="192"/>
      <c r="P242" s="194"/>
      <c r="Q242" s="192"/>
    </row>
    <row r="243" spans="12:17" x14ac:dyDescent="0.2">
      <c r="L243" s="192"/>
      <c r="M243" s="194"/>
      <c r="N243" s="192"/>
      <c r="O243" s="192"/>
      <c r="P243" s="194"/>
      <c r="Q243" s="192"/>
    </row>
    <row r="244" spans="12:17" x14ac:dyDescent="0.2">
      <c r="L244" s="192"/>
      <c r="M244" s="194"/>
      <c r="N244" s="192"/>
      <c r="O244" s="192"/>
      <c r="P244" s="194"/>
      <c r="Q244" s="192"/>
    </row>
  </sheetData>
  <sheetProtection sheet="1" selectLockedCells="1"/>
  <mergeCells count="12">
    <mergeCell ref="A1:P1"/>
    <mergeCell ref="A3:P3"/>
    <mergeCell ref="D9:E9"/>
    <mergeCell ref="G9:H9"/>
    <mergeCell ref="J9:K9"/>
    <mergeCell ref="M9:N9"/>
    <mergeCell ref="P9:Q9"/>
    <mergeCell ref="D47:E47"/>
    <mergeCell ref="G47:H47"/>
    <mergeCell ref="J47:K47"/>
    <mergeCell ref="M47:N47"/>
    <mergeCell ref="P47:Q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W255"/>
  <sheetViews>
    <sheetView workbookViewId="0">
      <selection activeCell="A12" sqref="A12"/>
    </sheetView>
  </sheetViews>
  <sheetFormatPr defaultRowHeight="12.75" x14ac:dyDescent="0.2"/>
  <cols>
    <col min="1" max="1" width="33.85546875" customWidth="1"/>
    <col min="2" max="2" width="15.140625" style="170" bestFit="1" customWidth="1"/>
    <col min="3" max="3" width="2.85546875" style="170" customWidth="1"/>
    <col min="4" max="4" width="10" style="173" bestFit="1" customWidth="1"/>
    <col min="5" max="5" width="8.7109375" style="173" bestFit="1" customWidth="1"/>
    <col min="6" max="6" width="15.7109375" customWidth="1"/>
    <col min="7" max="7" width="2.85546875" customWidth="1"/>
    <col min="8" max="8" width="10" style="173" bestFit="1" customWidth="1"/>
    <col min="9" max="9" width="8.7109375" style="173" bestFit="1" customWidth="1"/>
    <col min="10" max="10" width="15.7109375" customWidth="1"/>
    <col min="11" max="11" width="2.85546875" customWidth="1"/>
    <col min="12" max="12" width="10" style="173" bestFit="1" customWidth="1"/>
    <col min="13" max="13" width="8.7109375" style="173" bestFit="1" customWidth="1"/>
    <col min="14" max="14" width="15.7109375" customWidth="1"/>
    <col min="15" max="15" width="2.85546875" customWidth="1"/>
    <col min="16" max="16" width="10" style="173" bestFit="1" customWidth="1"/>
    <col min="17" max="17" width="8.7109375" style="173" bestFit="1" customWidth="1"/>
    <col min="18" max="18" width="15.7109375" customWidth="1"/>
    <col min="19" max="19" width="2.85546875" customWidth="1"/>
    <col min="20" max="20" width="10.42578125" style="173" customWidth="1"/>
    <col min="21" max="21" width="8.7109375" style="173" bestFit="1" customWidth="1"/>
    <col min="22" max="22" width="15.7109375" customWidth="1"/>
    <col min="23" max="23" width="10.28515625" bestFit="1" customWidth="1"/>
  </cols>
  <sheetData>
    <row r="1" spans="1:23" ht="57" customHeight="1" thickBot="1" x14ac:dyDescent="0.3">
      <c r="A1" s="310" t="s">
        <v>171</v>
      </c>
      <c r="B1" s="311"/>
      <c r="C1" s="311"/>
      <c r="D1" s="311"/>
      <c r="E1" s="311"/>
      <c r="F1" s="311"/>
      <c r="G1" s="311"/>
      <c r="H1" s="311"/>
      <c r="I1" s="311"/>
      <c r="J1" s="311"/>
      <c r="K1" s="311"/>
      <c r="L1" s="311"/>
      <c r="M1" s="311"/>
      <c r="N1" s="311"/>
      <c r="O1" s="311"/>
      <c r="P1" s="311"/>
      <c r="Q1" s="311"/>
      <c r="R1" s="311"/>
      <c r="S1" s="311"/>
      <c r="T1" s="312"/>
      <c r="U1" s="197"/>
      <c r="V1" s="187"/>
    </row>
    <row r="2" spans="1:23" s="169" customFormat="1" ht="15" thickBot="1" x14ac:dyDescent="0.25">
      <c r="A2" s="181"/>
      <c r="B2" s="181"/>
      <c r="C2" s="181"/>
      <c r="D2" s="181"/>
      <c r="E2" s="181"/>
      <c r="F2" s="181"/>
      <c r="G2" s="181"/>
      <c r="H2" s="181"/>
      <c r="I2" s="181"/>
      <c r="J2" s="181"/>
      <c r="K2" s="181"/>
      <c r="L2" s="181"/>
      <c r="M2" s="181"/>
      <c r="N2" s="181"/>
      <c r="O2" s="181"/>
      <c r="P2" s="181"/>
      <c r="Q2" s="181"/>
      <c r="R2" s="181"/>
      <c r="S2" s="181"/>
      <c r="T2" s="181"/>
      <c r="U2" s="198"/>
      <c r="V2" s="181"/>
      <c r="W2" s="181"/>
    </row>
    <row r="3" spans="1:23" s="169" customFormat="1" ht="108" customHeight="1" thickBot="1" x14ac:dyDescent="0.25">
      <c r="A3" s="313" t="s">
        <v>181</v>
      </c>
      <c r="B3" s="314"/>
      <c r="C3" s="314"/>
      <c r="D3" s="314"/>
      <c r="E3" s="314"/>
      <c r="F3" s="314"/>
      <c r="G3" s="314"/>
      <c r="H3" s="314"/>
      <c r="I3" s="314"/>
      <c r="J3" s="314"/>
      <c r="K3" s="314"/>
      <c r="L3" s="314"/>
      <c r="M3" s="314"/>
      <c r="N3" s="314"/>
      <c r="O3" s="314"/>
      <c r="P3" s="314"/>
      <c r="Q3" s="314"/>
      <c r="R3" s="314"/>
      <c r="S3" s="314"/>
      <c r="T3" s="315"/>
      <c r="U3" s="185"/>
      <c r="V3" s="181"/>
      <c r="W3" s="181"/>
    </row>
    <row r="4" spans="1:23" s="169" customFormat="1" ht="14.25" x14ac:dyDescent="0.2">
      <c r="A4" s="176"/>
      <c r="B4" s="176"/>
      <c r="C4" s="176"/>
      <c r="D4" s="176"/>
      <c r="E4" s="176"/>
      <c r="F4" s="176"/>
      <c r="G4" s="176"/>
      <c r="H4" s="176"/>
      <c r="I4" s="176"/>
      <c r="J4" s="176"/>
      <c r="K4" s="176"/>
      <c r="L4" s="176"/>
      <c r="M4" s="176"/>
      <c r="N4" s="176"/>
      <c r="O4" s="176"/>
      <c r="P4" s="176"/>
      <c r="Q4" s="176"/>
      <c r="R4" s="176"/>
      <c r="S4" s="176"/>
      <c r="T4" s="176"/>
      <c r="U4" s="176"/>
      <c r="V4" s="176"/>
      <c r="W4" s="176"/>
    </row>
    <row r="5" spans="1:23" s="169" customFormat="1" ht="14.25" x14ac:dyDescent="0.2">
      <c r="A5" s="176"/>
      <c r="B5" s="176"/>
      <c r="C5" s="176"/>
      <c r="D5" s="176"/>
      <c r="E5" s="176"/>
      <c r="F5" s="176"/>
      <c r="G5" s="176"/>
      <c r="H5" s="176"/>
      <c r="I5" s="176"/>
      <c r="J5" s="176"/>
      <c r="K5" s="176"/>
      <c r="L5" s="176"/>
      <c r="M5" s="176"/>
      <c r="N5" s="176"/>
      <c r="O5" s="176"/>
      <c r="P5" s="176"/>
      <c r="Q5" s="176"/>
      <c r="R5" s="176"/>
      <c r="S5" s="176"/>
      <c r="T5" s="176"/>
      <c r="U5" s="176"/>
      <c r="V5" s="176"/>
      <c r="W5" s="176"/>
    </row>
    <row r="6" spans="1:23" s="169" customFormat="1" ht="14.25" x14ac:dyDescent="0.2">
      <c r="A6" s="176"/>
      <c r="B6" s="176"/>
      <c r="C6" s="176"/>
      <c r="D6" s="176"/>
      <c r="E6" s="176"/>
      <c r="F6" s="176"/>
      <c r="G6" s="176"/>
      <c r="H6" s="176"/>
      <c r="I6" s="176"/>
      <c r="J6" s="176"/>
      <c r="K6" s="176"/>
      <c r="L6" s="176"/>
      <c r="M6" s="176"/>
      <c r="N6" s="176"/>
      <c r="O6" s="176"/>
      <c r="P6" s="176"/>
      <c r="Q6" s="176"/>
      <c r="R6" s="176"/>
      <c r="S6" s="176"/>
      <c r="T6" s="176"/>
      <c r="U6" s="176"/>
      <c r="V6" s="176"/>
      <c r="W6" s="176"/>
    </row>
    <row r="7" spans="1:23" s="169" customFormat="1" ht="15" x14ac:dyDescent="0.25">
      <c r="A7" s="186" t="s">
        <v>173</v>
      </c>
      <c r="B7" s="180"/>
      <c r="C7" s="180"/>
      <c r="D7" s="191"/>
      <c r="E7" s="191"/>
      <c r="F7" s="176"/>
      <c r="G7" s="176"/>
      <c r="H7" s="176"/>
      <c r="I7" s="176"/>
      <c r="J7" s="176"/>
      <c r="K7" s="176"/>
      <c r="L7" s="176"/>
      <c r="M7" s="176"/>
      <c r="N7" s="176"/>
      <c r="O7" s="176"/>
      <c r="P7" s="176"/>
      <c r="Q7" s="176"/>
      <c r="R7" s="176"/>
      <c r="S7" s="176"/>
      <c r="T7" s="176"/>
      <c r="U7" s="176"/>
      <c r="V7" s="176"/>
      <c r="W7" s="176"/>
    </row>
    <row r="8" spans="1:23" s="169" customFormat="1" ht="14.25" x14ac:dyDescent="0.2">
      <c r="B8" s="171"/>
      <c r="C8" s="171"/>
      <c r="D8" s="174"/>
      <c r="E8" s="174"/>
      <c r="G8" s="202"/>
      <c r="H8" s="203"/>
      <c r="I8" s="203"/>
      <c r="J8" s="202"/>
      <c r="K8" s="202"/>
      <c r="L8" s="203"/>
      <c r="M8" s="203"/>
      <c r="N8" s="202"/>
      <c r="P8" s="174"/>
      <c r="Q8" s="174"/>
      <c r="T8" s="174"/>
      <c r="U8" s="174"/>
    </row>
    <row r="9" spans="1:23" s="168" customFormat="1" x14ac:dyDescent="0.2">
      <c r="B9" s="172"/>
      <c r="C9" s="182"/>
      <c r="D9" s="308" t="s">
        <v>67</v>
      </c>
      <c r="E9" s="308"/>
      <c r="F9" s="308"/>
      <c r="G9" s="204"/>
      <c r="H9" s="309"/>
      <c r="I9" s="309"/>
      <c r="J9" s="309"/>
      <c r="K9" s="204"/>
      <c r="L9" s="309"/>
      <c r="M9" s="309"/>
      <c r="N9" s="309"/>
      <c r="O9" s="204"/>
      <c r="P9" s="309"/>
      <c r="Q9" s="309"/>
      <c r="R9" s="309"/>
      <c r="S9" s="204"/>
      <c r="T9" s="309"/>
      <c r="U9" s="309"/>
      <c r="V9" s="309"/>
    </row>
    <row r="10" spans="1:23" s="168" customFormat="1" ht="38.25" x14ac:dyDescent="0.2">
      <c r="A10" s="168" t="s">
        <v>165</v>
      </c>
      <c r="B10" s="172" t="s">
        <v>82</v>
      </c>
      <c r="C10" s="182"/>
      <c r="D10" s="195" t="s">
        <v>175</v>
      </c>
      <c r="E10" s="195" t="s">
        <v>176</v>
      </c>
      <c r="F10" s="168" t="s">
        <v>2</v>
      </c>
      <c r="G10" s="204"/>
      <c r="H10" s="209"/>
      <c r="I10" s="209"/>
      <c r="J10" s="204"/>
      <c r="K10" s="204"/>
      <c r="L10" s="209"/>
      <c r="M10" s="209"/>
      <c r="N10" s="204"/>
      <c r="O10" s="204"/>
      <c r="P10" s="209"/>
      <c r="Q10" s="209"/>
      <c r="R10" s="204"/>
      <c r="S10" s="204"/>
      <c r="T10" s="209"/>
      <c r="U10" s="209"/>
      <c r="V10" s="204"/>
    </row>
    <row r="11" spans="1:23" x14ac:dyDescent="0.2">
      <c r="A11" s="177" t="s">
        <v>167</v>
      </c>
      <c r="B11" s="178">
        <v>40000</v>
      </c>
      <c r="C11" s="183"/>
      <c r="D11" s="178">
        <v>2.25</v>
      </c>
      <c r="E11" s="178">
        <v>1.5</v>
      </c>
      <c r="F11" s="178">
        <f>ROUND((($B11/9)*(D11+E11)),0)</f>
        <v>16667</v>
      </c>
      <c r="G11" s="192"/>
      <c r="H11" s="207"/>
      <c r="I11" s="207"/>
      <c r="J11" s="207"/>
      <c r="K11" s="192"/>
      <c r="L11" s="207"/>
      <c r="M11" s="207"/>
      <c r="N11" s="207"/>
      <c r="O11" s="192"/>
      <c r="P11" s="207"/>
      <c r="Q11" s="207"/>
      <c r="R11" s="207"/>
      <c r="S11" s="192"/>
      <c r="T11" s="207"/>
      <c r="U11" s="207"/>
      <c r="V11" s="207"/>
    </row>
    <row r="12" spans="1:23" x14ac:dyDescent="0.2">
      <c r="A12" s="147"/>
      <c r="B12" s="199"/>
      <c r="C12" s="184"/>
      <c r="D12" s="199"/>
      <c r="E12" s="199"/>
      <c r="F12" s="189">
        <f>ROUND((($B12/9)*(D12+E12)),0)</f>
        <v>0</v>
      </c>
      <c r="G12" s="192"/>
      <c r="H12" s="210"/>
      <c r="I12" s="210"/>
      <c r="J12" s="207"/>
      <c r="K12" s="192"/>
      <c r="L12" s="210"/>
      <c r="M12" s="210"/>
      <c r="N12" s="207"/>
      <c r="O12" s="192"/>
      <c r="P12" s="210"/>
      <c r="Q12" s="210"/>
      <c r="R12" s="207"/>
      <c r="S12" s="192"/>
      <c r="T12" s="210"/>
      <c r="U12" s="210"/>
      <c r="V12" s="207"/>
    </row>
    <row r="13" spans="1:23" x14ac:dyDescent="0.2">
      <c r="A13" s="147"/>
      <c r="B13" s="199"/>
      <c r="C13" s="184"/>
      <c r="D13" s="199"/>
      <c r="E13" s="199"/>
      <c r="F13" s="189">
        <f t="shared" ref="F13:F36" si="0">ROUND((($B13/9)*(D13+E13)),0)</f>
        <v>0</v>
      </c>
      <c r="G13" s="192"/>
      <c r="H13" s="210"/>
      <c r="I13" s="210"/>
      <c r="J13" s="207"/>
      <c r="K13" s="192"/>
      <c r="L13" s="210"/>
      <c r="M13" s="210"/>
      <c r="N13" s="207"/>
      <c r="O13" s="192"/>
      <c r="P13" s="210"/>
      <c r="Q13" s="210"/>
      <c r="R13" s="207"/>
      <c r="S13" s="192"/>
      <c r="T13" s="210"/>
      <c r="U13" s="210"/>
      <c r="V13" s="207"/>
    </row>
    <row r="14" spans="1:23" x14ac:dyDescent="0.2">
      <c r="A14" s="147"/>
      <c r="B14" s="199"/>
      <c r="C14" s="184"/>
      <c r="D14" s="199"/>
      <c r="E14" s="199"/>
      <c r="F14" s="189">
        <f t="shared" si="0"/>
        <v>0</v>
      </c>
      <c r="G14" s="192"/>
      <c r="H14" s="210"/>
      <c r="I14" s="210"/>
      <c r="J14" s="207"/>
      <c r="K14" s="192"/>
      <c r="L14" s="210"/>
      <c r="M14" s="210"/>
      <c r="N14" s="207"/>
      <c r="O14" s="192"/>
      <c r="P14" s="210"/>
      <c r="Q14" s="210"/>
      <c r="R14" s="207"/>
      <c r="S14" s="192"/>
      <c r="T14" s="210"/>
      <c r="U14" s="210"/>
      <c r="V14" s="207"/>
    </row>
    <row r="15" spans="1:23" x14ac:dyDescent="0.2">
      <c r="A15" s="67"/>
      <c r="B15" s="199"/>
      <c r="C15" s="184"/>
      <c r="D15" s="199"/>
      <c r="E15" s="199"/>
      <c r="F15" s="189">
        <f t="shared" si="0"/>
        <v>0</v>
      </c>
      <c r="G15" s="192"/>
      <c r="H15" s="210"/>
      <c r="I15" s="210"/>
      <c r="J15" s="207"/>
      <c r="K15" s="192"/>
      <c r="L15" s="210"/>
      <c r="M15" s="210"/>
      <c r="N15" s="207"/>
      <c r="O15" s="192"/>
      <c r="P15" s="210"/>
      <c r="Q15" s="210"/>
      <c r="R15" s="207"/>
      <c r="S15" s="192"/>
      <c r="T15" s="210"/>
      <c r="U15" s="210"/>
      <c r="V15" s="207"/>
    </row>
    <row r="16" spans="1:23" x14ac:dyDescent="0.2">
      <c r="A16" s="147"/>
      <c r="B16" s="199"/>
      <c r="C16" s="184"/>
      <c r="D16" s="199"/>
      <c r="E16" s="199"/>
      <c r="F16" s="189">
        <f t="shared" si="0"/>
        <v>0</v>
      </c>
      <c r="G16" s="192"/>
      <c r="H16" s="210"/>
      <c r="I16" s="210"/>
      <c r="J16" s="207"/>
      <c r="K16" s="192"/>
      <c r="L16" s="210"/>
      <c r="M16" s="210"/>
      <c r="N16" s="207"/>
      <c r="O16" s="192"/>
      <c r="P16" s="210"/>
      <c r="Q16" s="210"/>
      <c r="R16" s="207"/>
      <c r="S16" s="192"/>
      <c r="T16" s="210"/>
      <c r="U16" s="210"/>
      <c r="V16" s="207"/>
    </row>
    <row r="17" spans="1:22" x14ac:dyDescent="0.2">
      <c r="A17" s="147"/>
      <c r="B17" s="199"/>
      <c r="C17" s="184"/>
      <c r="D17" s="199"/>
      <c r="E17" s="199"/>
      <c r="F17" s="189">
        <f t="shared" si="0"/>
        <v>0</v>
      </c>
      <c r="G17" s="192"/>
      <c r="H17" s="210"/>
      <c r="I17" s="210"/>
      <c r="J17" s="207"/>
      <c r="K17" s="192"/>
      <c r="L17" s="210"/>
      <c r="M17" s="210"/>
      <c r="N17" s="207"/>
      <c r="O17" s="192"/>
      <c r="P17" s="210"/>
      <c r="Q17" s="210"/>
      <c r="R17" s="207"/>
      <c r="S17" s="192"/>
      <c r="T17" s="210"/>
      <c r="U17" s="210"/>
      <c r="V17" s="207"/>
    </row>
    <row r="18" spans="1:22" x14ac:dyDescent="0.2">
      <c r="A18" s="147"/>
      <c r="B18" s="199"/>
      <c r="C18" s="184"/>
      <c r="D18" s="199"/>
      <c r="E18" s="199"/>
      <c r="F18" s="189">
        <f t="shared" si="0"/>
        <v>0</v>
      </c>
      <c r="G18" s="192"/>
      <c r="H18" s="210"/>
      <c r="I18" s="210"/>
      <c r="J18" s="207"/>
      <c r="K18" s="192"/>
      <c r="L18" s="210"/>
      <c r="M18" s="210"/>
      <c r="N18" s="207"/>
      <c r="O18" s="192"/>
      <c r="P18" s="210"/>
      <c r="Q18" s="210"/>
      <c r="R18" s="207"/>
      <c r="S18" s="192"/>
      <c r="T18" s="210"/>
      <c r="U18" s="210"/>
      <c r="V18" s="207"/>
    </row>
    <row r="19" spans="1:22" x14ac:dyDescent="0.2">
      <c r="A19" s="147"/>
      <c r="B19" s="199"/>
      <c r="C19" s="184"/>
      <c r="D19" s="199"/>
      <c r="E19" s="199"/>
      <c r="F19" s="189">
        <f t="shared" si="0"/>
        <v>0</v>
      </c>
      <c r="G19" s="192"/>
      <c r="H19" s="210"/>
      <c r="I19" s="210"/>
      <c r="J19" s="207"/>
      <c r="K19" s="192"/>
      <c r="L19" s="210"/>
      <c r="M19" s="210"/>
      <c r="N19" s="207"/>
      <c r="O19" s="192"/>
      <c r="P19" s="210"/>
      <c r="Q19" s="210"/>
      <c r="R19" s="207"/>
      <c r="S19" s="192"/>
      <c r="T19" s="210"/>
      <c r="U19" s="210"/>
      <c r="V19" s="207"/>
    </row>
    <row r="20" spans="1:22" x14ac:dyDescent="0.2">
      <c r="A20" s="147"/>
      <c r="B20" s="199"/>
      <c r="C20" s="184"/>
      <c r="D20" s="199"/>
      <c r="E20" s="199"/>
      <c r="F20" s="189">
        <f t="shared" si="0"/>
        <v>0</v>
      </c>
      <c r="G20" s="192"/>
      <c r="H20" s="210"/>
      <c r="I20" s="210"/>
      <c r="J20" s="207"/>
      <c r="K20" s="192"/>
      <c r="L20" s="210"/>
      <c r="M20" s="210"/>
      <c r="N20" s="207"/>
      <c r="O20" s="192"/>
      <c r="P20" s="210"/>
      <c r="Q20" s="210"/>
      <c r="R20" s="207"/>
      <c r="S20" s="192"/>
      <c r="T20" s="210"/>
      <c r="U20" s="210"/>
      <c r="V20" s="207"/>
    </row>
    <row r="21" spans="1:22" x14ac:dyDescent="0.2">
      <c r="A21" s="147"/>
      <c r="B21" s="199"/>
      <c r="C21" s="184"/>
      <c r="D21" s="199"/>
      <c r="E21" s="199"/>
      <c r="F21" s="189">
        <f t="shared" si="0"/>
        <v>0</v>
      </c>
      <c r="G21" s="192"/>
      <c r="H21" s="210"/>
      <c r="I21" s="210"/>
      <c r="J21" s="207"/>
      <c r="K21" s="192"/>
      <c r="L21" s="210"/>
      <c r="M21" s="210"/>
      <c r="N21" s="207"/>
      <c r="O21" s="192"/>
      <c r="P21" s="210"/>
      <c r="Q21" s="210"/>
      <c r="R21" s="207"/>
      <c r="S21" s="192"/>
      <c r="T21" s="210"/>
      <c r="U21" s="210"/>
      <c r="V21" s="207"/>
    </row>
    <row r="22" spans="1:22" x14ac:dyDescent="0.2">
      <c r="A22" s="147"/>
      <c r="B22" s="199"/>
      <c r="C22" s="184"/>
      <c r="D22" s="199"/>
      <c r="E22" s="199"/>
      <c r="F22" s="189">
        <f t="shared" si="0"/>
        <v>0</v>
      </c>
      <c r="G22" s="192"/>
      <c r="H22" s="210"/>
      <c r="I22" s="210"/>
      <c r="J22" s="207"/>
      <c r="K22" s="192"/>
      <c r="L22" s="210"/>
      <c r="M22" s="210"/>
      <c r="N22" s="207"/>
      <c r="O22" s="192"/>
      <c r="P22" s="210"/>
      <c r="Q22" s="210"/>
      <c r="R22" s="207"/>
      <c r="S22" s="192"/>
      <c r="T22" s="210"/>
      <c r="U22" s="210"/>
      <c r="V22" s="207"/>
    </row>
    <row r="23" spans="1:22" x14ac:dyDescent="0.2">
      <c r="A23" s="147"/>
      <c r="B23" s="199"/>
      <c r="C23" s="184"/>
      <c r="D23" s="199"/>
      <c r="E23" s="199"/>
      <c r="F23" s="189">
        <f t="shared" si="0"/>
        <v>0</v>
      </c>
      <c r="G23" s="192"/>
      <c r="H23" s="210"/>
      <c r="I23" s="210"/>
      <c r="J23" s="207"/>
      <c r="K23" s="192"/>
      <c r="L23" s="210"/>
      <c r="M23" s="210"/>
      <c r="N23" s="207"/>
      <c r="O23" s="192"/>
      <c r="P23" s="210"/>
      <c r="Q23" s="210"/>
      <c r="R23" s="207"/>
      <c r="S23" s="192"/>
      <c r="T23" s="210"/>
      <c r="U23" s="210"/>
      <c r="V23" s="207"/>
    </row>
    <row r="24" spans="1:22" x14ac:dyDescent="0.2">
      <c r="A24" s="147"/>
      <c r="B24" s="199"/>
      <c r="C24" s="184"/>
      <c r="D24" s="199"/>
      <c r="E24" s="199"/>
      <c r="F24" s="189">
        <f t="shared" si="0"/>
        <v>0</v>
      </c>
      <c r="G24" s="192"/>
      <c r="H24" s="210"/>
      <c r="I24" s="210"/>
      <c r="J24" s="207"/>
      <c r="K24" s="192"/>
      <c r="L24" s="210"/>
      <c r="M24" s="210"/>
      <c r="N24" s="207"/>
      <c r="O24" s="192"/>
      <c r="P24" s="210"/>
      <c r="Q24" s="210"/>
      <c r="R24" s="207"/>
      <c r="S24" s="192"/>
      <c r="T24" s="210"/>
      <c r="U24" s="210"/>
      <c r="V24" s="207"/>
    </row>
    <row r="25" spans="1:22" x14ac:dyDescent="0.2">
      <c r="A25" s="147"/>
      <c r="B25" s="199"/>
      <c r="C25" s="184"/>
      <c r="D25" s="199"/>
      <c r="E25" s="199"/>
      <c r="F25" s="189">
        <f t="shared" si="0"/>
        <v>0</v>
      </c>
      <c r="G25" s="192"/>
      <c r="H25" s="210"/>
      <c r="I25" s="210"/>
      <c r="J25" s="207"/>
      <c r="K25" s="192"/>
      <c r="L25" s="210"/>
      <c r="M25" s="210"/>
      <c r="N25" s="207"/>
      <c r="O25" s="192"/>
      <c r="P25" s="210"/>
      <c r="Q25" s="210"/>
      <c r="R25" s="207"/>
      <c r="S25" s="192"/>
      <c r="T25" s="210"/>
      <c r="U25" s="210"/>
      <c r="V25" s="207"/>
    </row>
    <row r="26" spans="1:22" x14ac:dyDescent="0.2">
      <c r="A26" s="147"/>
      <c r="B26" s="199"/>
      <c r="C26" s="184"/>
      <c r="D26" s="199"/>
      <c r="E26" s="199"/>
      <c r="F26" s="189">
        <f t="shared" si="0"/>
        <v>0</v>
      </c>
      <c r="G26" s="192"/>
      <c r="H26" s="210"/>
      <c r="I26" s="210"/>
      <c r="J26" s="207"/>
      <c r="K26" s="192"/>
      <c r="L26" s="210"/>
      <c r="M26" s="210"/>
      <c r="N26" s="207"/>
      <c r="O26" s="192"/>
      <c r="P26" s="210"/>
      <c r="Q26" s="210"/>
      <c r="R26" s="207"/>
      <c r="S26" s="192"/>
      <c r="T26" s="210"/>
      <c r="U26" s="210"/>
      <c r="V26" s="207"/>
    </row>
    <row r="27" spans="1:22" x14ac:dyDescent="0.2">
      <c r="A27" s="147"/>
      <c r="B27" s="199"/>
      <c r="C27" s="184"/>
      <c r="D27" s="199"/>
      <c r="E27" s="199"/>
      <c r="F27" s="189">
        <f t="shared" si="0"/>
        <v>0</v>
      </c>
      <c r="G27" s="192"/>
      <c r="H27" s="210"/>
      <c r="I27" s="210"/>
      <c r="J27" s="207"/>
      <c r="K27" s="192"/>
      <c r="L27" s="210"/>
      <c r="M27" s="210"/>
      <c r="N27" s="207"/>
      <c r="O27" s="192"/>
      <c r="P27" s="210"/>
      <c r="Q27" s="210"/>
      <c r="R27" s="207"/>
      <c r="S27" s="192"/>
      <c r="T27" s="210"/>
      <c r="U27" s="210"/>
      <c r="V27" s="207"/>
    </row>
    <row r="28" spans="1:22" x14ac:dyDescent="0.2">
      <c r="A28" s="147"/>
      <c r="B28" s="199"/>
      <c r="C28" s="184"/>
      <c r="D28" s="199"/>
      <c r="E28" s="199"/>
      <c r="F28" s="189">
        <f t="shared" si="0"/>
        <v>0</v>
      </c>
      <c r="G28" s="192"/>
      <c r="H28" s="210"/>
      <c r="I28" s="210"/>
      <c r="J28" s="207"/>
      <c r="K28" s="192"/>
      <c r="L28" s="210"/>
      <c r="M28" s="210"/>
      <c r="N28" s="207"/>
      <c r="O28" s="192"/>
      <c r="P28" s="210"/>
      <c r="Q28" s="210"/>
      <c r="R28" s="207"/>
      <c r="S28" s="192"/>
      <c r="T28" s="210"/>
      <c r="U28" s="210"/>
      <c r="V28" s="207"/>
    </row>
    <row r="29" spans="1:22" x14ac:dyDescent="0.2">
      <c r="A29" s="147"/>
      <c r="B29" s="199"/>
      <c r="C29" s="184"/>
      <c r="D29" s="199"/>
      <c r="E29" s="199"/>
      <c r="F29" s="189">
        <f t="shared" si="0"/>
        <v>0</v>
      </c>
      <c r="G29" s="192"/>
      <c r="H29" s="210"/>
      <c r="I29" s="210"/>
      <c r="J29" s="207"/>
      <c r="K29" s="192"/>
      <c r="L29" s="210"/>
      <c r="M29" s="210"/>
      <c r="N29" s="207"/>
      <c r="O29" s="192"/>
      <c r="P29" s="210"/>
      <c r="Q29" s="210"/>
      <c r="R29" s="207"/>
      <c r="S29" s="192"/>
      <c r="T29" s="210"/>
      <c r="U29" s="210"/>
      <c r="V29" s="207"/>
    </row>
    <row r="30" spans="1:22" x14ac:dyDescent="0.2">
      <c r="A30" s="147"/>
      <c r="B30" s="199"/>
      <c r="C30" s="184"/>
      <c r="D30" s="199"/>
      <c r="E30" s="199"/>
      <c r="F30" s="189">
        <f t="shared" si="0"/>
        <v>0</v>
      </c>
      <c r="G30" s="192"/>
      <c r="H30" s="210"/>
      <c r="I30" s="210"/>
      <c r="J30" s="207"/>
      <c r="K30" s="192"/>
      <c r="L30" s="210"/>
      <c r="M30" s="210"/>
      <c r="N30" s="207"/>
      <c r="O30" s="192"/>
      <c r="P30" s="210"/>
      <c r="Q30" s="210"/>
      <c r="R30" s="207"/>
      <c r="S30" s="192"/>
      <c r="T30" s="210"/>
      <c r="U30" s="210"/>
      <c r="V30" s="207"/>
    </row>
    <row r="31" spans="1:22" x14ac:dyDescent="0.2">
      <c r="A31" s="147"/>
      <c r="B31" s="199"/>
      <c r="C31" s="184"/>
      <c r="D31" s="199"/>
      <c r="E31" s="199"/>
      <c r="F31" s="189">
        <f t="shared" si="0"/>
        <v>0</v>
      </c>
      <c r="G31" s="192"/>
      <c r="H31" s="210"/>
      <c r="I31" s="210"/>
      <c r="J31" s="207"/>
      <c r="K31" s="192"/>
      <c r="L31" s="210"/>
      <c r="M31" s="210"/>
      <c r="N31" s="207"/>
      <c r="O31" s="192"/>
      <c r="P31" s="210"/>
      <c r="Q31" s="210"/>
      <c r="R31" s="207"/>
      <c r="S31" s="192"/>
      <c r="T31" s="210"/>
      <c r="U31" s="210"/>
      <c r="V31" s="207"/>
    </row>
    <row r="32" spans="1:22" x14ac:dyDescent="0.2">
      <c r="A32" s="147"/>
      <c r="B32" s="199"/>
      <c r="C32" s="184"/>
      <c r="D32" s="199"/>
      <c r="E32" s="199"/>
      <c r="F32" s="189">
        <f t="shared" si="0"/>
        <v>0</v>
      </c>
      <c r="G32" s="192"/>
      <c r="H32" s="210"/>
      <c r="I32" s="210"/>
      <c r="J32" s="207"/>
      <c r="K32" s="192"/>
      <c r="L32" s="210"/>
      <c r="M32" s="210"/>
      <c r="N32" s="207"/>
      <c r="O32" s="192"/>
      <c r="P32" s="210"/>
      <c r="Q32" s="210"/>
      <c r="R32" s="207"/>
      <c r="S32" s="192"/>
      <c r="T32" s="210"/>
      <c r="U32" s="210"/>
      <c r="V32" s="207"/>
    </row>
    <row r="33" spans="1:23" x14ac:dyDescent="0.2">
      <c r="A33" s="147"/>
      <c r="B33" s="199"/>
      <c r="C33" s="184"/>
      <c r="D33" s="199"/>
      <c r="E33" s="199"/>
      <c r="F33" s="189">
        <f t="shared" si="0"/>
        <v>0</v>
      </c>
      <c r="G33" s="192"/>
      <c r="H33" s="210"/>
      <c r="I33" s="210"/>
      <c r="J33" s="207"/>
      <c r="K33" s="192"/>
      <c r="L33" s="210"/>
      <c r="M33" s="210"/>
      <c r="N33" s="207"/>
      <c r="O33" s="192"/>
      <c r="P33" s="210"/>
      <c r="Q33" s="210"/>
      <c r="R33" s="207"/>
      <c r="S33" s="192"/>
      <c r="T33" s="210"/>
      <c r="U33" s="210"/>
      <c r="V33" s="207"/>
    </row>
    <row r="34" spans="1:23" x14ac:dyDescent="0.2">
      <c r="A34" s="147"/>
      <c r="B34" s="199"/>
      <c r="C34" s="184"/>
      <c r="D34" s="199"/>
      <c r="E34" s="199"/>
      <c r="F34" s="189">
        <f t="shared" si="0"/>
        <v>0</v>
      </c>
      <c r="G34" s="192"/>
      <c r="H34" s="210"/>
      <c r="I34" s="210"/>
      <c r="J34" s="207"/>
      <c r="K34" s="192"/>
      <c r="L34" s="210"/>
      <c r="M34" s="210"/>
      <c r="N34" s="207"/>
      <c r="O34" s="192"/>
      <c r="P34" s="210"/>
      <c r="Q34" s="210"/>
      <c r="R34" s="207"/>
      <c r="S34" s="192"/>
      <c r="T34" s="210"/>
      <c r="U34" s="210"/>
      <c r="V34" s="207"/>
    </row>
    <row r="35" spans="1:23" x14ac:dyDescent="0.2">
      <c r="A35" s="147"/>
      <c r="B35" s="199"/>
      <c r="C35" s="184"/>
      <c r="D35" s="199"/>
      <c r="E35" s="199"/>
      <c r="F35" s="189">
        <f t="shared" si="0"/>
        <v>0</v>
      </c>
      <c r="G35" s="192"/>
      <c r="H35" s="210"/>
      <c r="I35" s="210"/>
      <c r="J35" s="207"/>
      <c r="K35" s="192"/>
      <c r="L35" s="210"/>
      <c r="M35" s="210"/>
      <c r="N35" s="207"/>
      <c r="O35" s="192"/>
      <c r="P35" s="210"/>
      <c r="Q35" s="210"/>
      <c r="R35" s="207"/>
      <c r="S35" s="192"/>
      <c r="T35" s="210"/>
      <c r="U35" s="210"/>
      <c r="V35" s="207"/>
    </row>
    <row r="36" spans="1:23" x14ac:dyDescent="0.2">
      <c r="A36" s="147"/>
      <c r="B36" s="199"/>
      <c r="C36" s="184"/>
      <c r="D36" s="199"/>
      <c r="E36" s="199"/>
      <c r="F36" s="189">
        <f t="shared" si="0"/>
        <v>0</v>
      </c>
      <c r="G36" s="192"/>
      <c r="H36" s="210"/>
      <c r="I36" s="210"/>
      <c r="J36" s="207"/>
      <c r="K36" s="192"/>
      <c r="L36" s="210"/>
      <c r="M36" s="210"/>
      <c r="N36" s="207"/>
      <c r="O36" s="192"/>
      <c r="P36" s="210"/>
      <c r="Q36" s="210"/>
      <c r="R36" s="207"/>
      <c r="S36" s="192"/>
      <c r="T36" s="210"/>
      <c r="U36" s="210"/>
      <c r="V36" s="207"/>
    </row>
    <row r="37" spans="1:23" x14ac:dyDescent="0.2">
      <c r="C37" s="184"/>
      <c r="D37" s="170"/>
      <c r="G37" s="192"/>
      <c r="H37" s="194"/>
      <c r="I37" s="194"/>
      <c r="J37" s="192"/>
      <c r="K37" s="192"/>
      <c r="L37" s="194"/>
      <c r="M37" s="194"/>
      <c r="N37" s="192"/>
      <c r="O37" s="192"/>
      <c r="P37" s="194"/>
      <c r="Q37" s="194"/>
      <c r="R37" s="192"/>
      <c r="S37" s="192"/>
      <c r="T37" s="194"/>
      <c r="U37" s="194"/>
      <c r="V37" s="192"/>
    </row>
    <row r="38" spans="1:23" x14ac:dyDescent="0.2">
      <c r="A38" s="188" t="s">
        <v>158</v>
      </c>
      <c r="C38" s="184"/>
      <c r="F38" s="190">
        <f>SUM(F12:F37)</f>
        <v>0</v>
      </c>
      <c r="G38" s="192"/>
      <c r="H38" s="194"/>
      <c r="I38" s="194"/>
      <c r="J38" s="193"/>
      <c r="K38" s="192"/>
      <c r="L38" s="194"/>
      <c r="M38" s="194"/>
      <c r="N38" s="193"/>
      <c r="O38" s="192"/>
      <c r="P38" s="194"/>
      <c r="Q38" s="194"/>
      <c r="R38" s="193"/>
      <c r="S38" s="192"/>
      <c r="T38" s="194"/>
      <c r="U38" s="194"/>
      <c r="V38" s="193"/>
    </row>
    <row r="39" spans="1:23" s="192" customFormat="1" x14ac:dyDescent="0.2">
      <c r="B39" s="193"/>
      <c r="D39" s="194"/>
      <c r="E39" s="194"/>
      <c r="H39" s="194"/>
      <c r="I39" s="194"/>
      <c r="L39" s="194"/>
      <c r="M39" s="194"/>
      <c r="P39" s="194"/>
      <c r="Q39" s="194"/>
      <c r="T39" s="194"/>
      <c r="U39" s="194"/>
    </row>
    <row r="40" spans="1:23" s="192" customFormat="1" x14ac:dyDescent="0.2">
      <c r="B40" s="193"/>
      <c r="D40" s="194"/>
      <c r="E40" s="194"/>
      <c r="H40" s="194"/>
      <c r="I40" s="194"/>
      <c r="L40" s="194"/>
      <c r="M40" s="194"/>
      <c r="P40" s="194"/>
      <c r="Q40" s="194"/>
      <c r="T40" s="194"/>
      <c r="U40" s="194"/>
    </row>
    <row r="41" spans="1:23" s="192" customFormat="1" x14ac:dyDescent="0.2">
      <c r="B41" s="193"/>
      <c r="D41" s="194"/>
      <c r="E41" s="194"/>
      <c r="H41" s="194"/>
      <c r="I41" s="194"/>
      <c r="L41" s="194"/>
      <c r="M41" s="194"/>
      <c r="P41" s="194"/>
      <c r="Q41" s="194"/>
      <c r="T41" s="194"/>
      <c r="U41" s="194"/>
    </row>
    <row r="42" spans="1:23" s="192" customFormat="1" x14ac:dyDescent="0.2">
      <c r="B42" s="193"/>
      <c r="D42" s="194"/>
      <c r="E42" s="194"/>
      <c r="H42" s="194"/>
      <c r="I42" s="194"/>
      <c r="L42" s="194"/>
      <c r="M42" s="194"/>
      <c r="P42" s="194"/>
      <c r="Q42" s="194"/>
      <c r="T42" s="194"/>
      <c r="U42" s="194"/>
    </row>
    <row r="43" spans="1:23" s="169" customFormat="1" ht="15" x14ac:dyDescent="0.25">
      <c r="A43" s="186" t="s">
        <v>174</v>
      </c>
      <c r="B43" s="180"/>
      <c r="C43" s="180"/>
      <c r="D43" s="191"/>
      <c r="E43" s="191"/>
      <c r="F43" s="176"/>
      <c r="G43" s="191"/>
      <c r="H43" s="191"/>
      <c r="I43" s="191"/>
      <c r="J43" s="191"/>
      <c r="K43" s="191"/>
      <c r="L43" s="191"/>
      <c r="M43" s="191"/>
      <c r="N43" s="191"/>
      <c r="O43" s="191"/>
      <c r="P43" s="191"/>
      <c r="Q43" s="191"/>
      <c r="R43" s="191"/>
      <c r="S43" s="191"/>
      <c r="T43" s="191"/>
      <c r="U43" s="191"/>
      <c r="V43" s="191"/>
      <c r="W43" s="176"/>
    </row>
    <row r="44" spans="1:23" s="169" customFormat="1" ht="14.25" x14ac:dyDescent="0.2">
      <c r="B44" s="171"/>
      <c r="C44" s="171"/>
      <c r="D44" s="174"/>
      <c r="E44" s="174"/>
      <c r="G44" s="202"/>
      <c r="H44" s="203"/>
      <c r="I44" s="203"/>
      <c r="J44" s="202"/>
      <c r="K44" s="202"/>
      <c r="L44" s="203"/>
      <c r="M44" s="203"/>
      <c r="N44" s="202"/>
      <c r="O44" s="202"/>
      <c r="P44" s="203"/>
      <c r="Q44" s="203"/>
      <c r="R44" s="202"/>
      <c r="S44" s="202"/>
      <c r="T44" s="203"/>
      <c r="U44" s="203"/>
      <c r="V44" s="202"/>
    </row>
    <row r="45" spans="1:23" s="168" customFormat="1" x14ac:dyDescent="0.2">
      <c r="B45" s="172"/>
      <c r="C45" s="182"/>
      <c r="D45" s="308" t="s">
        <v>67</v>
      </c>
      <c r="E45" s="308"/>
      <c r="F45" s="308"/>
      <c r="G45" s="204"/>
      <c r="H45" s="309"/>
      <c r="I45" s="309"/>
      <c r="J45" s="309"/>
      <c r="K45" s="204"/>
      <c r="L45" s="309"/>
      <c r="M45" s="309"/>
      <c r="N45" s="309"/>
      <c r="O45" s="204"/>
      <c r="P45" s="309"/>
      <c r="Q45" s="309"/>
      <c r="R45" s="309"/>
      <c r="S45" s="204"/>
      <c r="T45" s="309"/>
      <c r="U45" s="309"/>
      <c r="V45" s="309"/>
    </row>
    <row r="46" spans="1:23" s="168" customFormat="1" x14ac:dyDescent="0.2">
      <c r="A46" s="168" t="s">
        <v>165</v>
      </c>
      <c r="B46" s="172" t="s">
        <v>82</v>
      </c>
      <c r="C46" s="182"/>
      <c r="D46" s="196" t="s">
        <v>172</v>
      </c>
      <c r="E46" s="175"/>
      <c r="F46" s="168" t="s">
        <v>2</v>
      </c>
      <c r="G46" s="204"/>
      <c r="H46" s="211"/>
      <c r="I46" s="205"/>
      <c r="J46" s="204"/>
      <c r="K46" s="204"/>
      <c r="L46" s="211"/>
      <c r="M46" s="205"/>
      <c r="N46" s="204"/>
      <c r="O46" s="204"/>
      <c r="P46" s="211"/>
      <c r="Q46" s="205"/>
      <c r="R46" s="204"/>
      <c r="S46" s="204"/>
      <c r="T46" s="211"/>
      <c r="U46" s="205"/>
      <c r="V46" s="204"/>
    </row>
    <row r="47" spans="1:23" x14ac:dyDescent="0.2">
      <c r="A47" s="177" t="s">
        <v>167</v>
      </c>
      <c r="B47" s="178">
        <v>40000</v>
      </c>
      <c r="C47" s="183"/>
      <c r="D47" s="178">
        <v>4</v>
      </c>
      <c r="E47" s="179"/>
      <c r="F47" s="178">
        <f>ROUND((($B47/12)*D47),0)</f>
        <v>13333</v>
      </c>
      <c r="G47" s="192"/>
      <c r="H47" s="207"/>
      <c r="I47" s="206"/>
      <c r="J47" s="207"/>
      <c r="K47" s="192"/>
      <c r="L47" s="207"/>
      <c r="M47" s="206"/>
      <c r="N47" s="207"/>
      <c r="O47" s="192"/>
      <c r="P47" s="207"/>
      <c r="Q47" s="206"/>
      <c r="R47" s="207"/>
      <c r="S47" s="192"/>
      <c r="T47" s="207"/>
      <c r="U47" s="206"/>
      <c r="V47" s="207"/>
    </row>
    <row r="48" spans="1:23" x14ac:dyDescent="0.2">
      <c r="A48" s="147"/>
      <c r="B48" s="199"/>
      <c r="C48" s="184"/>
      <c r="D48" s="199"/>
      <c r="F48" s="189">
        <f>ROUND((($B48/12)*D48),0)</f>
        <v>0</v>
      </c>
      <c r="G48" s="192"/>
      <c r="H48" s="210"/>
      <c r="I48" s="194"/>
      <c r="J48" s="207"/>
      <c r="K48" s="192"/>
      <c r="L48" s="210"/>
      <c r="M48" s="194"/>
      <c r="N48" s="207"/>
      <c r="O48" s="192"/>
      <c r="P48" s="210"/>
      <c r="Q48" s="194"/>
      <c r="R48" s="207"/>
      <c r="S48" s="192"/>
      <c r="T48" s="210"/>
      <c r="U48" s="194"/>
      <c r="V48" s="207"/>
    </row>
    <row r="49" spans="1:23" x14ac:dyDescent="0.2">
      <c r="A49" s="147"/>
      <c r="B49" s="199"/>
      <c r="C49" s="184"/>
      <c r="D49" s="199"/>
      <c r="F49" s="189">
        <f t="shared" ref="F49:F72" si="1">ROUND((($B49/12)*D49),0)</f>
        <v>0</v>
      </c>
      <c r="G49" s="192"/>
      <c r="H49" s="210"/>
      <c r="I49" s="194"/>
      <c r="J49" s="207"/>
      <c r="K49" s="192"/>
      <c r="L49" s="210"/>
      <c r="M49" s="194"/>
      <c r="N49" s="207"/>
      <c r="O49" s="192"/>
      <c r="P49" s="210"/>
      <c r="Q49" s="194"/>
      <c r="R49" s="207"/>
      <c r="S49" s="192"/>
      <c r="T49" s="210"/>
      <c r="U49" s="194"/>
      <c r="V49" s="207"/>
      <c r="W49" s="2"/>
    </row>
    <row r="50" spans="1:23" x14ac:dyDescent="0.2">
      <c r="A50" s="67"/>
      <c r="B50" s="199"/>
      <c r="C50" s="184"/>
      <c r="D50" s="199"/>
      <c r="F50" s="189">
        <f t="shared" si="1"/>
        <v>0</v>
      </c>
      <c r="G50" s="192"/>
      <c r="H50" s="210"/>
      <c r="I50" s="194"/>
      <c r="J50" s="207"/>
      <c r="K50" s="192"/>
      <c r="L50" s="210"/>
      <c r="M50" s="194"/>
      <c r="N50" s="207"/>
      <c r="O50" s="192"/>
      <c r="P50" s="210"/>
      <c r="Q50" s="194"/>
      <c r="R50" s="207"/>
      <c r="S50" s="192"/>
      <c r="T50" s="210"/>
      <c r="U50" s="194"/>
      <c r="V50" s="207"/>
      <c r="W50" s="2"/>
    </row>
    <row r="51" spans="1:23" x14ac:dyDescent="0.2">
      <c r="A51" s="147"/>
      <c r="B51" s="199"/>
      <c r="C51" s="184"/>
      <c r="D51" s="199"/>
      <c r="F51" s="189">
        <f t="shared" si="1"/>
        <v>0</v>
      </c>
      <c r="G51" s="192"/>
      <c r="H51" s="210"/>
      <c r="I51" s="194"/>
      <c r="J51" s="207"/>
      <c r="K51" s="192"/>
      <c r="L51" s="210"/>
      <c r="M51" s="194"/>
      <c r="N51" s="207"/>
      <c r="O51" s="192"/>
      <c r="P51" s="210"/>
      <c r="Q51" s="194"/>
      <c r="R51" s="207"/>
      <c r="S51" s="192"/>
      <c r="T51" s="210"/>
      <c r="U51" s="194"/>
      <c r="V51" s="207"/>
      <c r="W51" s="2"/>
    </row>
    <row r="52" spans="1:23" x14ac:dyDescent="0.2">
      <c r="A52" s="147"/>
      <c r="B52" s="199"/>
      <c r="C52" s="184"/>
      <c r="D52" s="199"/>
      <c r="F52" s="189">
        <f t="shared" si="1"/>
        <v>0</v>
      </c>
      <c r="G52" s="192"/>
      <c r="H52" s="210"/>
      <c r="I52" s="194"/>
      <c r="J52" s="207"/>
      <c r="K52" s="192"/>
      <c r="L52" s="210"/>
      <c r="M52" s="194"/>
      <c r="N52" s="207"/>
      <c r="O52" s="192"/>
      <c r="P52" s="210"/>
      <c r="Q52" s="194"/>
      <c r="R52" s="207"/>
      <c r="S52" s="192"/>
      <c r="T52" s="210"/>
      <c r="U52" s="194"/>
      <c r="V52" s="207"/>
      <c r="W52" s="2"/>
    </row>
    <row r="53" spans="1:23" x14ac:dyDescent="0.2">
      <c r="A53" s="147"/>
      <c r="B53" s="199"/>
      <c r="C53" s="184"/>
      <c r="D53" s="199"/>
      <c r="F53" s="189">
        <f t="shared" si="1"/>
        <v>0</v>
      </c>
      <c r="G53" s="192"/>
      <c r="H53" s="210"/>
      <c r="I53" s="194"/>
      <c r="J53" s="207"/>
      <c r="K53" s="192"/>
      <c r="L53" s="210"/>
      <c r="M53" s="194"/>
      <c r="N53" s="207"/>
      <c r="O53" s="192"/>
      <c r="P53" s="210"/>
      <c r="Q53" s="194"/>
      <c r="R53" s="207"/>
      <c r="S53" s="192"/>
      <c r="T53" s="210"/>
      <c r="U53" s="194"/>
      <c r="V53" s="207"/>
      <c r="W53" s="2"/>
    </row>
    <row r="54" spans="1:23" x14ac:dyDescent="0.2">
      <c r="A54" s="147"/>
      <c r="B54" s="199"/>
      <c r="C54" s="184"/>
      <c r="D54" s="199"/>
      <c r="F54" s="189">
        <f t="shared" si="1"/>
        <v>0</v>
      </c>
      <c r="G54" s="192"/>
      <c r="H54" s="210"/>
      <c r="I54" s="194"/>
      <c r="J54" s="207"/>
      <c r="K54" s="192"/>
      <c r="L54" s="210"/>
      <c r="M54" s="194"/>
      <c r="N54" s="207"/>
      <c r="O54" s="192"/>
      <c r="P54" s="210"/>
      <c r="Q54" s="194"/>
      <c r="R54" s="207"/>
      <c r="S54" s="192"/>
      <c r="T54" s="210"/>
      <c r="U54" s="194"/>
      <c r="V54" s="207"/>
    </row>
    <row r="55" spans="1:23" x14ac:dyDescent="0.2">
      <c r="A55" s="147"/>
      <c r="B55" s="199"/>
      <c r="C55" s="184"/>
      <c r="D55" s="199"/>
      <c r="F55" s="189">
        <f t="shared" si="1"/>
        <v>0</v>
      </c>
      <c r="G55" s="192"/>
      <c r="H55" s="210"/>
      <c r="I55" s="194"/>
      <c r="J55" s="207"/>
      <c r="K55" s="192"/>
      <c r="L55" s="210"/>
      <c r="M55" s="194"/>
      <c r="N55" s="207"/>
      <c r="O55" s="192"/>
      <c r="P55" s="210"/>
      <c r="Q55" s="194"/>
      <c r="R55" s="207"/>
      <c r="S55" s="192"/>
      <c r="T55" s="210"/>
      <c r="U55" s="194"/>
      <c r="V55" s="207"/>
    </row>
    <row r="56" spans="1:23" x14ac:dyDescent="0.2">
      <c r="A56" s="147"/>
      <c r="B56" s="199"/>
      <c r="C56" s="184"/>
      <c r="D56" s="199"/>
      <c r="F56" s="189">
        <f t="shared" si="1"/>
        <v>0</v>
      </c>
      <c r="G56" s="192"/>
      <c r="H56" s="210"/>
      <c r="I56" s="194"/>
      <c r="J56" s="207"/>
      <c r="K56" s="192"/>
      <c r="L56" s="210"/>
      <c r="M56" s="194"/>
      <c r="N56" s="207"/>
      <c r="O56" s="192"/>
      <c r="P56" s="210"/>
      <c r="Q56" s="194"/>
      <c r="R56" s="207"/>
      <c r="S56" s="192"/>
      <c r="T56" s="210"/>
      <c r="U56" s="194"/>
      <c r="V56" s="207"/>
    </row>
    <row r="57" spans="1:23" x14ac:dyDescent="0.2">
      <c r="A57" s="147"/>
      <c r="B57" s="199"/>
      <c r="C57" s="184"/>
      <c r="D57" s="199"/>
      <c r="F57" s="189">
        <f t="shared" si="1"/>
        <v>0</v>
      </c>
      <c r="G57" s="192"/>
      <c r="H57" s="210"/>
      <c r="I57" s="194"/>
      <c r="J57" s="207"/>
      <c r="K57" s="192"/>
      <c r="L57" s="210"/>
      <c r="M57" s="194"/>
      <c r="N57" s="207"/>
      <c r="O57" s="192"/>
      <c r="P57" s="210"/>
      <c r="Q57" s="194"/>
      <c r="R57" s="207"/>
      <c r="S57" s="192"/>
      <c r="T57" s="210"/>
      <c r="U57" s="194"/>
      <c r="V57" s="207"/>
    </row>
    <row r="58" spans="1:23" x14ac:dyDescent="0.2">
      <c r="A58" s="147"/>
      <c r="B58" s="199"/>
      <c r="C58" s="184"/>
      <c r="D58" s="199"/>
      <c r="F58" s="189">
        <f t="shared" si="1"/>
        <v>0</v>
      </c>
      <c r="G58" s="192"/>
      <c r="H58" s="210"/>
      <c r="I58" s="194"/>
      <c r="J58" s="207"/>
      <c r="K58" s="192"/>
      <c r="L58" s="210"/>
      <c r="M58" s="194"/>
      <c r="N58" s="207"/>
      <c r="O58" s="192"/>
      <c r="P58" s="210"/>
      <c r="Q58" s="194"/>
      <c r="R58" s="207"/>
      <c r="S58" s="192"/>
      <c r="T58" s="210"/>
      <c r="U58" s="194"/>
      <c r="V58" s="207"/>
    </row>
    <row r="59" spans="1:23" x14ac:dyDescent="0.2">
      <c r="A59" s="147"/>
      <c r="B59" s="199"/>
      <c r="C59" s="184"/>
      <c r="D59" s="199"/>
      <c r="F59" s="189">
        <f t="shared" si="1"/>
        <v>0</v>
      </c>
      <c r="G59" s="192"/>
      <c r="H59" s="210"/>
      <c r="I59" s="194"/>
      <c r="J59" s="207"/>
      <c r="K59" s="192"/>
      <c r="L59" s="210"/>
      <c r="M59" s="194"/>
      <c r="N59" s="207"/>
      <c r="O59" s="192"/>
      <c r="P59" s="210"/>
      <c r="Q59" s="194"/>
      <c r="R59" s="207"/>
      <c r="S59" s="192"/>
      <c r="T59" s="210"/>
      <c r="U59" s="194"/>
      <c r="V59" s="207"/>
    </row>
    <row r="60" spans="1:23" x14ac:dyDescent="0.2">
      <c r="A60" s="147"/>
      <c r="B60" s="199"/>
      <c r="C60" s="184"/>
      <c r="D60" s="199"/>
      <c r="F60" s="189">
        <f t="shared" si="1"/>
        <v>0</v>
      </c>
      <c r="G60" s="192"/>
      <c r="H60" s="210"/>
      <c r="I60" s="194"/>
      <c r="J60" s="207"/>
      <c r="K60" s="192"/>
      <c r="L60" s="210"/>
      <c r="M60" s="194"/>
      <c r="N60" s="207"/>
      <c r="O60" s="192"/>
      <c r="P60" s="210"/>
      <c r="Q60" s="194"/>
      <c r="R60" s="207"/>
      <c r="S60" s="192"/>
      <c r="T60" s="210"/>
      <c r="U60" s="194"/>
      <c r="V60" s="207"/>
    </row>
    <row r="61" spans="1:23" x14ac:dyDescent="0.2">
      <c r="A61" s="147"/>
      <c r="B61" s="199"/>
      <c r="C61" s="184"/>
      <c r="D61" s="199"/>
      <c r="F61" s="189">
        <f t="shared" si="1"/>
        <v>0</v>
      </c>
      <c r="G61" s="192"/>
      <c r="H61" s="210"/>
      <c r="I61" s="194"/>
      <c r="J61" s="207"/>
      <c r="K61" s="192"/>
      <c r="L61" s="210"/>
      <c r="M61" s="194"/>
      <c r="N61" s="207"/>
      <c r="O61" s="192"/>
      <c r="P61" s="210"/>
      <c r="Q61" s="194"/>
      <c r="R61" s="207"/>
      <c r="S61" s="192"/>
      <c r="T61" s="210"/>
      <c r="U61" s="194"/>
      <c r="V61" s="207"/>
    </row>
    <row r="62" spans="1:23" x14ac:dyDescent="0.2">
      <c r="A62" s="147"/>
      <c r="B62" s="199"/>
      <c r="C62" s="184"/>
      <c r="D62" s="199"/>
      <c r="F62" s="189">
        <f t="shared" si="1"/>
        <v>0</v>
      </c>
      <c r="G62" s="192"/>
      <c r="H62" s="210"/>
      <c r="I62" s="194"/>
      <c r="J62" s="207"/>
      <c r="K62" s="192"/>
      <c r="L62" s="210"/>
      <c r="M62" s="194"/>
      <c r="N62" s="207"/>
      <c r="O62" s="192"/>
      <c r="P62" s="210"/>
      <c r="Q62" s="194"/>
      <c r="R62" s="207"/>
      <c r="S62" s="192"/>
      <c r="T62" s="210"/>
      <c r="U62" s="194"/>
      <c r="V62" s="207"/>
    </row>
    <row r="63" spans="1:23" x14ac:dyDescent="0.2">
      <c r="A63" s="147"/>
      <c r="B63" s="199"/>
      <c r="C63" s="184"/>
      <c r="D63" s="199"/>
      <c r="F63" s="189">
        <f t="shared" si="1"/>
        <v>0</v>
      </c>
      <c r="G63" s="192"/>
      <c r="H63" s="210"/>
      <c r="I63" s="194"/>
      <c r="J63" s="207"/>
      <c r="K63" s="192"/>
      <c r="L63" s="210"/>
      <c r="M63" s="194"/>
      <c r="N63" s="207"/>
      <c r="O63" s="192"/>
      <c r="P63" s="210"/>
      <c r="Q63" s="194"/>
      <c r="R63" s="207"/>
      <c r="S63" s="192"/>
      <c r="T63" s="210"/>
      <c r="U63" s="194"/>
      <c r="V63" s="207"/>
    </row>
    <row r="64" spans="1:23" x14ac:dyDescent="0.2">
      <c r="A64" s="147"/>
      <c r="B64" s="199"/>
      <c r="C64" s="184"/>
      <c r="D64" s="199"/>
      <c r="F64" s="189">
        <f t="shared" si="1"/>
        <v>0</v>
      </c>
      <c r="G64" s="192"/>
      <c r="H64" s="210"/>
      <c r="I64" s="194"/>
      <c r="J64" s="207"/>
      <c r="K64" s="192"/>
      <c r="L64" s="210"/>
      <c r="M64" s="194"/>
      <c r="N64" s="207"/>
      <c r="O64" s="192"/>
      <c r="P64" s="210"/>
      <c r="Q64" s="194"/>
      <c r="R64" s="207"/>
      <c r="S64" s="192"/>
      <c r="T64" s="210"/>
      <c r="U64" s="194"/>
      <c r="V64" s="207"/>
    </row>
    <row r="65" spans="1:23" x14ac:dyDescent="0.2">
      <c r="A65" s="147"/>
      <c r="B65" s="199"/>
      <c r="C65" s="184"/>
      <c r="D65" s="199"/>
      <c r="F65" s="189">
        <f t="shared" si="1"/>
        <v>0</v>
      </c>
      <c r="G65" s="192"/>
      <c r="H65" s="210"/>
      <c r="I65" s="194"/>
      <c r="J65" s="207"/>
      <c r="K65" s="192"/>
      <c r="L65" s="210"/>
      <c r="M65" s="194"/>
      <c r="N65" s="207"/>
      <c r="O65" s="192"/>
      <c r="P65" s="210"/>
      <c r="Q65" s="194"/>
      <c r="R65" s="207"/>
      <c r="S65" s="192"/>
      <c r="T65" s="210"/>
      <c r="U65" s="194"/>
      <c r="V65" s="207"/>
    </row>
    <row r="66" spans="1:23" x14ac:dyDescent="0.2">
      <c r="A66" s="147"/>
      <c r="B66" s="199"/>
      <c r="C66" s="184"/>
      <c r="D66" s="199"/>
      <c r="F66" s="189">
        <f t="shared" si="1"/>
        <v>0</v>
      </c>
      <c r="G66" s="192"/>
      <c r="H66" s="210"/>
      <c r="I66" s="194"/>
      <c r="J66" s="207"/>
      <c r="K66" s="192"/>
      <c r="L66" s="210"/>
      <c r="M66" s="194"/>
      <c r="N66" s="207"/>
      <c r="O66" s="192"/>
      <c r="P66" s="210"/>
      <c r="Q66" s="194"/>
      <c r="R66" s="207"/>
      <c r="S66" s="192"/>
      <c r="T66" s="210"/>
      <c r="U66" s="194"/>
      <c r="V66" s="207"/>
    </row>
    <row r="67" spans="1:23" x14ac:dyDescent="0.2">
      <c r="A67" s="147"/>
      <c r="B67" s="199"/>
      <c r="C67" s="184"/>
      <c r="D67" s="199"/>
      <c r="F67" s="189">
        <f t="shared" si="1"/>
        <v>0</v>
      </c>
      <c r="G67" s="192"/>
      <c r="H67" s="210"/>
      <c r="I67" s="194"/>
      <c r="J67" s="207"/>
      <c r="K67" s="192"/>
      <c r="L67" s="210"/>
      <c r="M67" s="194"/>
      <c r="N67" s="207"/>
      <c r="O67" s="192"/>
      <c r="P67" s="210"/>
      <c r="Q67" s="194"/>
      <c r="R67" s="207"/>
      <c r="S67" s="192"/>
      <c r="T67" s="210"/>
      <c r="U67" s="194"/>
      <c r="V67" s="207"/>
    </row>
    <row r="68" spans="1:23" x14ac:dyDescent="0.2">
      <c r="A68" s="147"/>
      <c r="B68" s="199"/>
      <c r="C68" s="184"/>
      <c r="D68" s="199"/>
      <c r="F68" s="189">
        <f t="shared" si="1"/>
        <v>0</v>
      </c>
      <c r="G68" s="192"/>
      <c r="H68" s="210"/>
      <c r="I68" s="194"/>
      <c r="J68" s="207"/>
      <c r="K68" s="192"/>
      <c r="L68" s="210"/>
      <c r="M68" s="194"/>
      <c r="N68" s="207"/>
      <c r="O68" s="192"/>
      <c r="P68" s="210"/>
      <c r="Q68" s="194"/>
      <c r="R68" s="207"/>
      <c r="S68" s="192"/>
      <c r="T68" s="210"/>
      <c r="U68" s="194"/>
      <c r="V68" s="207"/>
    </row>
    <row r="69" spans="1:23" x14ac:dyDescent="0.2">
      <c r="A69" s="147"/>
      <c r="B69" s="199"/>
      <c r="C69" s="184"/>
      <c r="D69" s="199"/>
      <c r="F69" s="189">
        <f t="shared" si="1"/>
        <v>0</v>
      </c>
      <c r="G69" s="192"/>
      <c r="H69" s="210"/>
      <c r="I69" s="194"/>
      <c r="J69" s="207"/>
      <c r="K69" s="192"/>
      <c r="L69" s="210"/>
      <c r="M69" s="194"/>
      <c r="N69" s="207"/>
      <c r="O69" s="192"/>
      <c r="P69" s="210"/>
      <c r="Q69" s="194"/>
      <c r="R69" s="207"/>
      <c r="S69" s="192"/>
      <c r="T69" s="210"/>
      <c r="U69" s="194"/>
      <c r="V69" s="207"/>
    </row>
    <row r="70" spans="1:23" x14ac:dyDescent="0.2">
      <c r="A70" s="147"/>
      <c r="B70" s="199"/>
      <c r="C70" s="184"/>
      <c r="D70" s="199"/>
      <c r="F70" s="189">
        <f t="shared" si="1"/>
        <v>0</v>
      </c>
      <c r="G70" s="192"/>
      <c r="H70" s="210"/>
      <c r="I70" s="194"/>
      <c r="J70" s="207"/>
      <c r="K70" s="192"/>
      <c r="L70" s="210"/>
      <c r="M70" s="194"/>
      <c r="N70" s="207"/>
      <c r="O70" s="192"/>
      <c r="P70" s="210"/>
      <c r="Q70" s="194"/>
      <c r="R70" s="207"/>
      <c r="S70" s="192"/>
      <c r="T70" s="210"/>
      <c r="U70" s="194"/>
      <c r="V70" s="207"/>
    </row>
    <row r="71" spans="1:23" x14ac:dyDescent="0.2">
      <c r="A71" s="147"/>
      <c r="B71" s="199"/>
      <c r="C71" s="184"/>
      <c r="D71" s="199"/>
      <c r="F71" s="189">
        <f t="shared" si="1"/>
        <v>0</v>
      </c>
      <c r="G71" s="192"/>
      <c r="H71" s="210"/>
      <c r="I71" s="194"/>
      <c r="J71" s="207"/>
      <c r="K71" s="192"/>
      <c r="L71" s="210"/>
      <c r="M71" s="194"/>
      <c r="N71" s="207"/>
      <c r="O71" s="192"/>
      <c r="P71" s="210"/>
      <c r="Q71" s="194"/>
      <c r="R71" s="207"/>
      <c r="S71" s="192"/>
      <c r="T71" s="210"/>
      <c r="U71" s="194"/>
      <c r="V71" s="207"/>
    </row>
    <row r="72" spans="1:23" x14ac:dyDescent="0.2">
      <c r="A72" s="147"/>
      <c r="B72" s="199"/>
      <c r="C72" s="184"/>
      <c r="D72" s="199"/>
      <c r="F72" s="189">
        <f t="shared" si="1"/>
        <v>0</v>
      </c>
      <c r="G72" s="192"/>
      <c r="H72" s="210"/>
      <c r="I72" s="194"/>
      <c r="J72" s="207"/>
      <c r="K72" s="192"/>
      <c r="L72" s="210"/>
      <c r="M72" s="194"/>
      <c r="N72" s="207"/>
      <c r="O72" s="192"/>
      <c r="P72" s="210"/>
      <c r="Q72" s="194"/>
      <c r="R72" s="207"/>
      <c r="S72" s="192"/>
      <c r="T72" s="210"/>
      <c r="U72" s="194"/>
      <c r="V72" s="207"/>
    </row>
    <row r="73" spans="1:23" x14ac:dyDescent="0.2">
      <c r="A73" s="147"/>
      <c r="B73" s="199"/>
      <c r="C73" s="184"/>
      <c r="G73" s="192"/>
      <c r="H73" s="194"/>
      <c r="I73" s="194"/>
      <c r="J73" s="192"/>
      <c r="K73" s="192"/>
      <c r="L73" s="194"/>
      <c r="M73" s="194"/>
      <c r="N73" s="192"/>
      <c r="O73" s="192"/>
      <c r="P73" s="194"/>
      <c r="Q73" s="194"/>
      <c r="R73" s="192"/>
      <c r="S73" s="192"/>
      <c r="T73" s="194"/>
      <c r="U73" s="194"/>
      <c r="V73" s="192"/>
    </row>
    <row r="74" spans="1:23" x14ac:dyDescent="0.2">
      <c r="A74" s="188" t="s">
        <v>158</v>
      </c>
      <c r="C74" s="184"/>
      <c r="F74" s="190">
        <f>SUM(F48:F73)</f>
        <v>0</v>
      </c>
      <c r="G74" s="192"/>
      <c r="H74" s="194"/>
      <c r="I74" s="194"/>
      <c r="J74" s="193"/>
      <c r="K74" s="192"/>
      <c r="L74" s="194"/>
      <c r="M74" s="194"/>
      <c r="N74" s="193"/>
      <c r="O74" s="192"/>
      <c r="P74" s="194"/>
      <c r="Q74" s="194"/>
      <c r="R74" s="193"/>
      <c r="S74" s="192"/>
      <c r="T74" s="194"/>
      <c r="U74" s="194"/>
      <c r="V74" s="193"/>
    </row>
    <row r="75" spans="1:23" s="192" customFormat="1" x14ac:dyDescent="0.2">
      <c r="B75" s="193"/>
      <c r="D75" s="194"/>
      <c r="E75" s="194"/>
      <c r="H75" s="194"/>
      <c r="I75" s="194"/>
      <c r="L75" s="194"/>
      <c r="M75" s="194"/>
      <c r="P75" s="194"/>
      <c r="Q75" s="194"/>
      <c r="T75" s="194"/>
      <c r="U75" s="194"/>
    </row>
    <row r="76" spans="1:23" s="192" customFormat="1" x14ac:dyDescent="0.2">
      <c r="B76" s="193"/>
      <c r="D76" s="194"/>
      <c r="E76" s="194"/>
      <c r="H76" s="194"/>
      <c r="I76" s="194"/>
      <c r="L76" s="194"/>
      <c r="M76" s="194"/>
      <c r="P76" s="194"/>
      <c r="Q76" s="194"/>
      <c r="T76" s="194"/>
      <c r="U76" s="194"/>
    </row>
    <row r="77" spans="1:23" s="192" customFormat="1" x14ac:dyDescent="0.2">
      <c r="B77" s="193"/>
      <c r="D77" s="194"/>
      <c r="E77" s="194"/>
      <c r="H77" s="194"/>
      <c r="I77" s="194"/>
      <c r="L77" s="194"/>
      <c r="M77" s="194"/>
      <c r="P77" s="194"/>
      <c r="Q77" s="194"/>
      <c r="T77" s="194"/>
      <c r="U77" s="194"/>
    </row>
    <row r="78" spans="1:23" s="192" customFormat="1" x14ac:dyDescent="0.2">
      <c r="B78" s="193"/>
      <c r="D78" s="194"/>
      <c r="E78" s="194"/>
      <c r="H78" s="194"/>
      <c r="I78" s="194"/>
      <c r="L78" s="194"/>
      <c r="M78" s="194"/>
      <c r="P78" s="194"/>
      <c r="Q78" s="194"/>
      <c r="T78" s="194"/>
      <c r="U78" s="194"/>
    </row>
    <row r="79" spans="1:23" s="192" customFormat="1" x14ac:dyDescent="0.2">
      <c r="B79" s="193"/>
      <c r="D79" s="194"/>
      <c r="E79" s="194"/>
      <c r="H79" s="194"/>
      <c r="I79" s="194"/>
      <c r="L79" s="194"/>
      <c r="M79" s="194"/>
      <c r="P79" s="194"/>
      <c r="Q79" s="194"/>
      <c r="T79" s="194"/>
      <c r="U79" s="194"/>
    </row>
    <row r="80" spans="1:23" s="169" customFormat="1" ht="14.25" x14ac:dyDescent="0.2">
      <c r="A80" s="176"/>
      <c r="B80" s="176"/>
      <c r="C80" s="176"/>
      <c r="D80" s="176"/>
      <c r="E80" s="176"/>
      <c r="F80" s="176"/>
      <c r="G80" s="191"/>
      <c r="H80" s="191"/>
      <c r="I80" s="191"/>
      <c r="J80" s="191"/>
      <c r="K80" s="191"/>
      <c r="L80" s="191"/>
      <c r="M80" s="191"/>
      <c r="N80" s="191"/>
      <c r="O80" s="191"/>
      <c r="P80" s="191"/>
      <c r="Q80" s="191"/>
      <c r="R80" s="191"/>
      <c r="S80" s="191"/>
      <c r="T80" s="191"/>
      <c r="U80" s="191"/>
      <c r="V80" s="191"/>
      <c r="W80" s="176"/>
    </row>
    <row r="81" spans="1:23" s="169" customFormat="1" ht="15" x14ac:dyDescent="0.25">
      <c r="A81" s="186" t="s">
        <v>169</v>
      </c>
      <c r="B81" s="180"/>
      <c r="C81" s="180"/>
      <c r="D81" s="191"/>
      <c r="E81" s="191"/>
      <c r="F81" s="176"/>
      <c r="G81" s="191"/>
      <c r="H81" s="191"/>
      <c r="I81" s="191"/>
      <c r="J81" s="191"/>
      <c r="K81" s="191"/>
      <c r="L81" s="191"/>
      <c r="M81" s="191"/>
      <c r="N81" s="191"/>
      <c r="O81" s="191"/>
      <c r="P81" s="191"/>
      <c r="Q81" s="191"/>
      <c r="R81" s="191"/>
      <c r="S81" s="191"/>
      <c r="T81" s="191"/>
      <c r="U81" s="191"/>
      <c r="V81" s="191"/>
      <c r="W81" s="176"/>
    </row>
    <row r="82" spans="1:23" s="169" customFormat="1" ht="14.25" x14ac:dyDescent="0.2">
      <c r="B82" s="171"/>
      <c r="C82" s="171"/>
      <c r="D82" s="174"/>
      <c r="E82" s="174"/>
      <c r="G82" s="202"/>
      <c r="H82" s="203"/>
      <c r="I82" s="203"/>
      <c r="J82" s="202"/>
      <c r="K82" s="202"/>
      <c r="L82" s="203"/>
      <c r="M82" s="203"/>
      <c r="N82" s="202"/>
      <c r="O82" s="202"/>
      <c r="P82" s="203"/>
      <c r="Q82" s="203"/>
      <c r="R82" s="202"/>
      <c r="S82" s="202"/>
      <c r="T82" s="203"/>
      <c r="U82" s="203"/>
      <c r="V82" s="202"/>
    </row>
    <row r="83" spans="1:23" s="168" customFormat="1" x14ac:dyDescent="0.2">
      <c r="B83" s="172"/>
      <c r="C83" s="182"/>
      <c r="D83" s="308" t="s">
        <v>67</v>
      </c>
      <c r="E83" s="308"/>
      <c r="F83" s="308"/>
      <c r="G83" s="204"/>
      <c r="H83" s="309"/>
      <c r="I83" s="309"/>
      <c r="J83" s="309"/>
      <c r="K83" s="204"/>
      <c r="L83" s="309"/>
      <c r="M83" s="309"/>
      <c r="N83" s="309"/>
      <c r="O83" s="204"/>
      <c r="P83" s="309"/>
      <c r="Q83" s="309"/>
      <c r="R83" s="309"/>
      <c r="S83" s="204"/>
      <c r="T83" s="309"/>
      <c r="U83" s="309"/>
      <c r="V83" s="309"/>
    </row>
    <row r="84" spans="1:23" s="168" customFormat="1" x14ac:dyDescent="0.2">
      <c r="A84" s="168" t="s">
        <v>165</v>
      </c>
      <c r="B84" s="172" t="s">
        <v>82</v>
      </c>
      <c r="C84" s="182"/>
      <c r="D84" s="196" t="s">
        <v>172</v>
      </c>
      <c r="E84" s="175"/>
      <c r="F84" s="168" t="s">
        <v>2</v>
      </c>
      <c r="G84" s="204"/>
      <c r="H84" s="211"/>
      <c r="I84" s="205"/>
      <c r="J84" s="204"/>
      <c r="K84" s="204"/>
      <c r="L84" s="211"/>
      <c r="M84" s="205"/>
      <c r="N84" s="204"/>
      <c r="O84" s="204"/>
      <c r="P84" s="211"/>
      <c r="Q84" s="205"/>
      <c r="R84" s="204"/>
      <c r="S84" s="204"/>
      <c r="T84" s="211"/>
      <c r="U84" s="205"/>
      <c r="V84" s="204"/>
    </row>
    <row r="85" spans="1:23" x14ac:dyDescent="0.2">
      <c r="A85" s="177" t="s">
        <v>167</v>
      </c>
      <c r="B85" s="178">
        <v>40000</v>
      </c>
      <c r="C85" s="183"/>
      <c r="D85" s="178">
        <v>2</v>
      </c>
      <c r="E85" s="179"/>
      <c r="F85" s="178">
        <f>ROUND((($B85/12)*D85),0)</f>
        <v>6667</v>
      </c>
      <c r="G85" s="192"/>
      <c r="H85" s="207"/>
      <c r="I85" s="206"/>
      <c r="J85" s="207"/>
      <c r="K85" s="192"/>
      <c r="L85" s="207"/>
      <c r="M85" s="206"/>
      <c r="N85" s="207"/>
      <c r="O85" s="192"/>
      <c r="P85" s="207"/>
      <c r="Q85" s="206"/>
      <c r="R85" s="207"/>
      <c r="S85" s="192"/>
      <c r="T85" s="207"/>
      <c r="U85" s="206"/>
      <c r="V85" s="207"/>
    </row>
    <row r="86" spans="1:23" x14ac:dyDescent="0.2">
      <c r="A86" s="147"/>
      <c r="B86" s="199"/>
      <c r="C86" s="184"/>
      <c r="D86" s="199"/>
      <c r="F86" s="189">
        <f>ROUND((($B86/12)*D86),0)</f>
        <v>0</v>
      </c>
      <c r="G86" s="192"/>
      <c r="H86" s="210"/>
      <c r="I86" s="194"/>
      <c r="J86" s="207"/>
      <c r="K86" s="192"/>
      <c r="L86" s="210"/>
      <c r="M86" s="194"/>
      <c r="N86" s="207"/>
      <c r="O86" s="192"/>
      <c r="P86" s="210"/>
      <c r="Q86" s="194"/>
      <c r="R86" s="207"/>
      <c r="S86" s="192"/>
      <c r="T86" s="210"/>
      <c r="U86" s="194"/>
      <c r="V86" s="207"/>
    </row>
    <row r="87" spans="1:23" x14ac:dyDescent="0.2">
      <c r="A87" s="147"/>
      <c r="B87" s="199"/>
      <c r="C87" s="184"/>
      <c r="D87" s="199"/>
      <c r="F87" s="189">
        <f t="shared" ref="F87:F110" si="2">ROUND((($B87/12)*D87),0)</f>
        <v>0</v>
      </c>
      <c r="G87" s="192"/>
      <c r="H87" s="210"/>
      <c r="I87" s="194"/>
      <c r="J87" s="207"/>
      <c r="K87" s="192"/>
      <c r="L87" s="210"/>
      <c r="M87" s="194"/>
      <c r="N87" s="207"/>
      <c r="O87" s="192"/>
      <c r="P87" s="210"/>
      <c r="Q87" s="194"/>
      <c r="R87" s="207"/>
      <c r="S87" s="192"/>
      <c r="T87" s="210"/>
      <c r="U87" s="194"/>
      <c r="V87" s="207"/>
    </row>
    <row r="88" spans="1:23" x14ac:dyDescent="0.2">
      <c r="A88" s="147"/>
      <c r="B88" s="199"/>
      <c r="C88" s="184"/>
      <c r="D88" s="199"/>
      <c r="F88" s="189">
        <f t="shared" si="2"/>
        <v>0</v>
      </c>
      <c r="G88" s="192"/>
      <c r="H88" s="210"/>
      <c r="I88" s="194"/>
      <c r="J88" s="207"/>
      <c r="K88" s="192"/>
      <c r="L88" s="210"/>
      <c r="M88" s="194"/>
      <c r="N88" s="207"/>
      <c r="O88" s="192"/>
      <c r="P88" s="210"/>
      <c r="Q88" s="194"/>
      <c r="R88" s="207"/>
      <c r="S88" s="192"/>
      <c r="T88" s="210"/>
      <c r="U88" s="194"/>
      <c r="V88" s="207"/>
    </row>
    <row r="89" spans="1:23" x14ac:dyDescent="0.2">
      <c r="A89" s="147"/>
      <c r="B89" s="199"/>
      <c r="C89" s="184"/>
      <c r="D89" s="199"/>
      <c r="F89" s="189">
        <f t="shared" si="2"/>
        <v>0</v>
      </c>
      <c r="G89" s="192"/>
      <c r="H89" s="210"/>
      <c r="I89" s="194"/>
      <c r="J89" s="207"/>
      <c r="K89" s="192"/>
      <c r="L89" s="210"/>
      <c r="M89" s="194"/>
      <c r="N89" s="207"/>
      <c r="O89" s="192"/>
      <c r="P89" s="210"/>
      <c r="Q89" s="194"/>
      <c r="R89" s="207"/>
      <c r="S89" s="192"/>
      <c r="T89" s="210"/>
      <c r="U89" s="194"/>
      <c r="V89" s="207"/>
    </row>
    <row r="90" spans="1:23" x14ac:dyDescent="0.2">
      <c r="A90" s="147"/>
      <c r="B90" s="199"/>
      <c r="C90" s="184"/>
      <c r="D90" s="199"/>
      <c r="F90" s="189">
        <f t="shared" si="2"/>
        <v>0</v>
      </c>
      <c r="G90" s="192"/>
      <c r="H90" s="210"/>
      <c r="I90" s="194"/>
      <c r="J90" s="207"/>
      <c r="K90" s="192"/>
      <c r="L90" s="210"/>
      <c r="M90" s="194"/>
      <c r="N90" s="207"/>
      <c r="O90" s="192"/>
      <c r="P90" s="210"/>
      <c r="Q90" s="194"/>
      <c r="R90" s="207"/>
      <c r="S90" s="192"/>
      <c r="T90" s="210"/>
      <c r="U90" s="194"/>
      <c r="V90" s="207"/>
    </row>
    <row r="91" spans="1:23" x14ac:dyDescent="0.2">
      <c r="A91" s="147"/>
      <c r="B91" s="199"/>
      <c r="C91" s="184"/>
      <c r="D91" s="199"/>
      <c r="F91" s="189">
        <f t="shared" si="2"/>
        <v>0</v>
      </c>
      <c r="G91" s="192"/>
      <c r="H91" s="210"/>
      <c r="I91" s="194"/>
      <c r="J91" s="207"/>
      <c r="K91" s="192"/>
      <c r="L91" s="210"/>
      <c r="M91" s="194"/>
      <c r="N91" s="207"/>
      <c r="O91" s="192"/>
      <c r="P91" s="210"/>
      <c r="Q91" s="194"/>
      <c r="R91" s="207"/>
      <c r="S91" s="192"/>
      <c r="T91" s="210"/>
      <c r="U91" s="194"/>
      <c r="V91" s="207"/>
    </row>
    <row r="92" spans="1:23" x14ac:dyDescent="0.2">
      <c r="A92" s="147"/>
      <c r="B92" s="199"/>
      <c r="C92" s="184"/>
      <c r="D92" s="199"/>
      <c r="F92" s="189">
        <f t="shared" si="2"/>
        <v>0</v>
      </c>
      <c r="G92" s="192"/>
      <c r="H92" s="210"/>
      <c r="I92" s="194"/>
      <c r="J92" s="207"/>
      <c r="K92" s="192"/>
      <c r="L92" s="210"/>
      <c r="M92" s="194"/>
      <c r="N92" s="207"/>
      <c r="O92" s="192"/>
      <c r="P92" s="210"/>
      <c r="Q92" s="194"/>
      <c r="R92" s="207"/>
      <c r="S92" s="192"/>
      <c r="T92" s="210"/>
      <c r="U92" s="194"/>
      <c r="V92" s="207"/>
    </row>
    <row r="93" spans="1:23" x14ac:dyDescent="0.2">
      <c r="A93" s="147"/>
      <c r="B93" s="199"/>
      <c r="C93" s="184"/>
      <c r="D93" s="199"/>
      <c r="F93" s="189">
        <f t="shared" si="2"/>
        <v>0</v>
      </c>
      <c r="G93" s="192"/>
      <c r="H93" s="210"/>
      <c r="I93" s="194"/>
      <c r="J93" s="207"/>
      <c r="K93" s="192"/>
      <c r="L93" s="210"/>
      <c r="M93" s="194"/>
      <c r="N93" s="207"/>
      <c r="O93" s="192"/>
      <c r="P93" s="210"/>
      <c r="Q93" s="194"/>
      <c r="R93" s="207"/>
      <c r="S93" s="192"/>
      <c r="T93" s="210"/>
      <c r="U93" s="194"/>
      <c r="V93" s="207"/>
    </row>
    <row r="94" spans="1:23" x14ac:dyDescent="0.2">
      <c r="A94" s="147"/>
      <c r="B94" s="199"/>
      <c r="C94" s="184"/>
      <c r="D94" s="199"/>
      <c r="F94" s="189">
        <f t="shared" si="2"/>
        <v>0</v>
      </c>
      <c r="G94" s="192"/>
      <c r="H94" s="210"/>
      <c r="I94" s="194"/>
      <c r="J94" s="207"/>
      <c r="K94" s="192"/>
      <c r="L94" s="210"/>
      <c r="M94" s="194"/>
      <c r="N94" s="207"/>
      <c r="O94" s="192"/>
      <c r="P94" s="210"/>
      <c r="Q94" s="194"/>
      <c r="R94" s="207"/>
      <c r="S94" s="192"/>
      <c r="T94" s="210"/>
      <c r="U94" s="194"/>
      <c r="V94" s="207"/>
    </row>
    <row r="95" spans="1:23" x14ac:dyDescent="0.2">
      <c r="A95" s="147"/>
      <c r="B95" s="199"/>
      <c r="C95" s="184"/>
      <c r="D95" s="199"/>
      <c r="F95" s="189">
        <f t="shared" si="2"/>
        <v>0</v>
      </c>
      <c r="G95" s="192"/>
      <c r="H95" s="210"/>
      <c r="I95" s="194"/>
      <c r="J95" s="207"/>
      <c r="K95" s="192"/>
      <c r="L95" s="210"/>
      <c r="M95" s="194"/>
      <c r="N95" s="207"/>
      <c r="O95" s="192"/>
      <c r="P95" s="210"/>
      <c r="Q95" s="194"/>
      <c r="R95" s="207"/>
      <c r="S95" s="192"/>
      <c r="T95" s="210"/>
      <c r="U95" s="194"/>
      <c r="V95" s="207"/>
    </row>
    <row r="96" spans="1:23" x14ac:dyDescent="0.2">
      <c r="A96" s="67"/>
      <c r="B96" s="199"/>
      <c r="C96" s="184"/>
      <c r="D96" s="199"/>
      <c r="F96" s="189">
        <f t="shared" si="2"/>
        <v>0</v>
      </c>
      <c r="G96" s="192"/>
      <c r="H96" s="210"/>
      <c r="I96" s="194"/>
      <c r="J96" s="207"/>
      <c r="K96" s="192"/>
      <c r="L96" s="210"/>
      <c r="M96" s="194"/>
      <c r="N96" s="207"/>
      <c r="O96" s="192"/>
      <c r="P96" s="210"/>
      <c r="Q96" s="194"/>
      <c r="R96" s="207"/>
      <c r="S96" s="192"/>
      <c r="T96" s="210"/>
      <c r="U96" s="194"/>
      <c r="V96" s="207"/>
    </row>
    <row r="97" spans="1:22" x14ac:dyDescent="0.2">
      <c r="A97" s="147"/>
      <c r="B97" s="199"/>
      <c r="C97" s="184"/>
      <c r="D97" s="199"/>
      <c r="F97" s="189">
        <f t="shared" si="2"/>
        <v>0</v>
      </c>
      <c r="G97" s="192"/>
      <c r="H97" s="210"/>
      <c r="I97" s="194"/>
      <c r="J97" s="207"/>
      <c r="K97" s="192"/>
      <c r="L97" s="210"/>
      <c r="M97" s="194"/>
      <c r="N97" s="207"/>
      <c r="O97" s="192"/>
      <c r="P97" s="210"/>
      <c r="Q97" s="194"/>
      <c r="R97" s="207"/>
      <c r="S97" s="192"/>
      <c r="T97" s="210"/>
      <c r="U97" s="194"/>
      <c r="V97" s="207"/>
    </row>
    <row r="98" spans="1:22" x14ac:dyDescent="0.2">
      <c r="A98" s="147"/>
      <c r="B98" s="199"/>
      <c r="C98" s="184"/>
      <c r="D98" s="199"/>
      <c r="F98" s="189">
        <f t="shared" si="2"/>
        <v>0</v>
      </c>
      <c r="G98" s="192"/>
      <c r="H98" s="210"/>
      <c r="I98" s="194"/>
      <c r="J98" s="207"/>
      <c r="K98" s="192"/>
      <c r="L98" s="210"/>
      <c r="M98" s="194"/>
      <c r="N98" s="207"/>
      <c r="O98" s="192"/>
      <c r="P98" s="210"/>
      <c r="Q98" s="194"/>
      <c r="R98" s="207"/>
      <c r="S98" s="192"/>
      <c r="T98" s="210"/>
      <c r="U98" s="194"/>
      <c r="V98" s="207"/>
    </row>
    <row r="99" spans="1:22" x14ac:dyDescent="0.2">
      <c r="A99" s="147"/>
      <c r="B99" s="199"/>
      <c r="C99" s="184"/>
      <c r="D99" s="199"/>
      <c r="F99" s="189">
        <f t="shared" si="2"/>
        <v>0</v>
      </c>
      <c r="G99" s="192"/>
      <c r="H99" s="210"/>
      <c r="I99" s="194"/>
      <c r="J99" s="207"/>
      <c r="K99" s="192"/>
      <c r="L99" s="210"/>
      <c r="M99" s="194"/>
      <c r="N99" s="207"/>
      <c r="O99" s="192"/>
      <c r="P99" s="210"/>
      <c r="Q99" s="194"/>
      <c r="R99" s="207"/>
      <c r="S99" s="192"/>
      <c r="T99" s="210"/>
      <c r="U99" s="194"/>
      <c r="V99" s="207"/>
    </row>
    <row r="100" spans="1:22" x14ac:dyDescent="0.2">
      <c r="A100" s="147"/>
      <c r="B100" s="199"/>
      <c r="C100" s="184"/>
      <c r="D100" s="199"/>
      <c r="F100" s="189">
        <f t="shared" si="2"/>
        <v>0</v>
      </c>
      <c r="G100" s="192"/>
      <c r="H100" s="210"/>
      <c r="I100" s="194"/>
      <c r="J100" s="207"/>
      <c r="K100" s="192"/>
      <c r="L100" s="210"/>
      <c r="M100" s="194"/>
      <c r="N100" s="207"/>
      <c r="O100" s="192"/>
      <c r="P100" s="210"/>
      <c r="Q100" s="194"/>
      <c r="R100" s="207"/>
      <c r="S100" s="192"/>
      <c r="T100" s="210"/>
      <c r="U100" s="194"/>
      <c r="V100" s="207"/>
    </row>
    <row r="101" spans="1:22" x14ac:dyDescent="0.2">
      <c r="A101" s="147"/>
      <c r="B101" s="199"/>
      <c r="C101" s="184"/>
      <c r="D101" s="199"/>
      <c r="F101" s="189">
        <f t="shared" si="2"/>
        <v>0</v>
      </c>
      <c r="G101" s="192"/>
      <c r="H101" s="210"/>
      <c r="I101" s="194"/>
      <c r="J101" s="207"/>
      <c r="K101" s="192"/>
      <c r="L101" s="210"/>
      <c r="M101" s="194"/>
      <c r="N101" s="207"/>
      <c r="O101" s="192"/>
      <c r="P101" s="210"/>
      <c r="Q101" s="194"/>
      <c r="R101" s="207"/>
      <c r="S101" s="192"/>
      <c r="T101" s="210"/>
      <c r="U101" s="194"/>
      <c r="V101" s="207"/>
    </row>
    <row r="102" spans="1:22" x14ac:dyDescent="0.2">
      <c r="A102" s="147"/>
      <c r="B102" s="199"/>
      <c r="C102" s="184"/>
      <c r="D102" s="199"/>
      <c r="F102" s="189">
        <f t="shared" si="2"/>
        <v>0</v>
      </c>
      <c r="G102" s="192"/>
      <c r="H102" s="210"/>
      <c r="I102" s="194"/>
      <c r="J102" s="207"/>
      <c r="K102" s="192"/>
      <c r="L102" s="210"/>
      <c r="M102" s="194"/>
      <c r="N102" s="207"/>
      <c r="O102" s="192"/>
      <c r="P102" s="210"/>
      <c r="Q102" s="194"/>
      <c r="R102" s="207"/>
      <c r="S102" s="192"/>
      <c r="T102" s="210"/>
      <c r="U102" s="194"/>
      <c r="V102" s="207"/>
    </row>
    <row r="103" spans="1:22" x14ac:dyDescent="0.2">
      <c r="A103" s="147"/>
      <c r="B103" s="199"/>
      <c r="C103" s="184"/>
      <c r="D103" s="199"/>
      <c r="F103" s="189">
        <f t="shared" si="2"/>
        <v>0</v>
      </c>
      <c r="G103" s="192"/>
      <c r="H103" s="210"/>
      <c r="I103" s="194"/>
      <c r="J103" s="207"/>
      <c r="K103" s="192"/>
      <c r="L103" s="210"/>
      <c r="M103" s="194"/>
      <c r="N103" s="207"/>
      <c r="O103" s="192"/>
      <c r="P103" s="210"/>
      <c r="Q103" s="194"/>
      <c r="R103" s="207"/>
      <c r="S103" s="192"/>
      <c r="T103" s="210"/>
      <c r="U103" s="194"/>
      <c r="V103" s="207"/>
    </row>
    <row r="104" spans="1:22" x14ac:dyDescent="0.2">
      <c r="A104" s="147"/>
      <c r="B104" s="199"/>
      <c r="C104" s="184"/>
      <c r="D104" s="199"/>
      <c r="F104" s="189">
        <f t="shared" si="2"/>
        <v>0</v>
      </c>
      <c r="G104" s="192"/>
      <c r="H104" s="210"/>
      <c r="I104" s="194"/>
      <c r="J104" s="207"/>
      <c r="K104" s="192"/>
      <c r="L104" s="210"/>
      <c r="M104" s="194"/>
      <c r="N104" s="207"/>
      <c r="O104" s="192"/>
      <c r="P104" s="210"/>
      <c r="Q104" s="194"/>
      <c r="R104" s="207"/>
      <c r="S104" s="192"/>
      <c r="T104" s="210"/>
      <c r="U104" s="194"/>
      <c r="V104" s="207"/>
    </row>
    <row r="105" spans="1:22" x14ac:dyDescent="0.2">
      <c r="A105" s="147"/>
      <c r="B105" s="199"/>
      <c r="C105" s="184"/>
      <c r="D105" s="199"/>
      <c r="F105" s="189">
        <f t="shared" si="2"/>
        <v>0</v>
      </c>
      <c r="G105" s="192"/>
      <c r="H105" s="210"/>
      <c r="I105" s="194"/>
      <c r="J105" s="207"/>
      <c r="K105" s="192"/>
      <c r="L105" s="210"/>
      <c r="M105" s="194"/>
      <c r="N105" s="207"/>
      <c r="O105" s="192"/>
      <c r="P105" s="210"/>
      <c r="Q105" s="194"/>
      <c r="R105" s="207"/>
      <c r="S105" s="192"/>
      <c r="T105" s="210"/>
      <c r="U105" s="194"/>
      <c r="V105" s="207"/>
    </row>
    <row r="106" spans="1:22" x14ac:dyDescent="0.2">
      <c r="A106" s="147"/>
      <c r="B106" s="199"/>
      <c r="C106" s="184"/>
      <c r="D106" s="199"/>
      <c r="F106" s="189">
        <f t="shared" si="2"/>
        <v>0</v>
      </c>
      <c r="G106" s="192"/>
      <c r="H106" s="210"/>
      <c r="I106" s="194"/>
      <c r="J106" s="207"/>
      <c r="K106" s="192"/>
      <c r="L106" s="210"/>
      <c r="M106" s="194"/>
      <c r="N106" s="207"/>
      <c r="O106" s="192"/>
      <c r="P106" s="210"/>
      <c r="Q106" s="194"/>
      <c r="R106" s="207"/>
      <c r="S106" s="192"/>
      <c r="T106" s="210"/>
      <c r="U106" s="194"/>
      <c r="V106" s="207"/>
    </row>
    <row r="107" spans="1:22" x14ac:dyDescent="0.2">
      <c r="A107" s="147"/>
      <c r="B107" s="199"/>
      <c r="C107" s="184"/>
      <c r="D107" s="199"/>
      <c r="F107" s="189">
        <f t="shared" si="2"/>
        <v>0</v>
      </c>
      <c r="G107" s="192"/>
      <c r="H107" s="210"/>
      <c r="I107" s="194"/>
      <c r="J107" s="207"/>
      <c r="K107" s="192"/>
      <c r="L107" s="210"/>
      <c r="M107" s="194"/>
      <c r="N107" s="207"/>
      <c r="O107" s="192"/>
      <c r="P107" s="210"/>
      <c r="Q107" s="194"/>
      <c r="R107" s="207"/>
      <c r="S107" s="192"/>
      <c r="T107" s="210"/>
      <c r="U107" s="194"/>
      <c r="V107" s="207"/>
    </row>
    <row r="108" spans="1:22" x14ac:dyDescent="0.2">
      <c r="A108" s="147"/>
      <c r="B108" s="199"/>
      <c r="C108" s="184"/>
      <c r="D108" s="199"/>
      <c r="F108" s="189">
        <f t="shared" si="2"/>
        <v>0</v>
      </c>
      <c r="G108" s="192"/>
      <c r="H108" s="210"/>
      <c r="I108" s="194"/>
      <c r="J108" s="207"/>
      <c r="K108" s="192"/>
      <c r="L108" s="210"/>
      <c r="M108" s="194"/>
      <c r="N108" s="207"/>
      <c r="O108" s="192"/>
      <c r="P108" s="210"/>
      <c r="Q108" s="194"/>
      <c r="R108" s="207"/>
      <c r="S108" s="192"/>
      <c r="T108" s="210"/>
      <c r="U108" s="194"/>
      <c r="V108" s="207"/>
    </row>
    <row r="109" spans="1:22" x14ac:dyDescent="0.2">
      <c r="A109" s="147"/>
      <c r="B109" s="199"/>
      <c r="C109" s="184"/>
      <c r="D109" s="199"/>
      <c r="F109" s="189">
        <f t="shared" si="2"/>
        <v>0</v>
      </c>
      <c r="G109" s="192"/>
      <c r="H109" s="210"/>
      <c r="I109" s="194"/>
      <c r="J109" s="207"/>
      <c r="K109" s="192"/>
      <c r="L109" s="210"/>
      <c r="M109" s="194"/>
      <c r="N109" s="207"/>
      <c r="O109" s="192"/>
      <c r="P109" s="210"/>
      <c r="Q109" s="194"/>
      <c r="R109" s="207"/>
      <c r="S109" s="192"/>
      <c r="T109" s="210"/>
      <c r="U109" s="194"/>
      <c r="V109" s="207"/>
    </row>
    <row r="110" spans="1:22" x14ac:dyDescent="0.2">
      <c r="A110" s="147"/>
      <c r="B110" s="199"/>
      <c r="C110" s="184"/>
      <c r="D110" s="199"/>
      <c r="F110" s="189">
        <f t="shared" si="2"/>
        <v>0</v>
      </c>
      <c r="G110" s="192"/>
      <c r="H110" s="210"/>
      <c r="I110" s="194"/>
      <c r="J110" s="207"/>
      <c r="K110" s="192"/>
      <c r="L110" s="210"/>
      <c r="M110" s="194"/>
      <c r="N110" s="207"/>
      <c r="O110" s="192"/>
      <c r="P110" s="210"/>
      <c r="Q110" s="194"/>
      <c r="R110" s="207"/>
      <c r="S110" s="192"/>
      <c r="T110" s="210"/>
      <c r="U110" s="194"/>
      <c r="V110" s="207"/>
    </row>
    <row r="111" spans="1:22" x14ac:dyDescent="0.2">
      <c r="C111" s="184"/>
      <c r="G111" s="192"/>
      <c r="H111" s="194"/>
      <c r="I111" s="194"/>
      <c r="J111" s="192"/>
      <c r="K111" s="192"/>
      <c r="L111" s="194"/>
      <c r="M111" s="194"/>
      <c r="N111" s="192"/>
      <c r="O111" s="192"/>
      <c r="P111" s="194"/>
      <c r="Q111" s="194"/>
      <c r="R111" s="192"/>
      <c r="S111" s="192"/>
      <c r="T111" s="194"/>
      <c r="U111" s="194"/>
      <c r="V111" s="192"/>
    </row>
    <row r="112" spans="1:22" x14ac:dyDescent="0.2">
      <c r="A112" s="188" t="s">
        <v>158</v>
      </c>
      <c r="C112" s="184"/>
      <c r="F112" s="190">
        <f>SUM(F86:F111)</f>
        <v>0</v>
      </c>
      <c r="G112" s="192"/>
      <c r="H112" s="194"/>
      <c r="I112" s="194"/>
      <c r="J112" s="193"/>
      <c r="K112" s="192"/>
      <c r="L112" s="194"/>
      <c r="M112" s="194"/>
      <c r="N112" s="193"/>
      <c r="O112" s="192"/>
      <c r="P112" s="194"/>
      <c r="Q112" s="194"/>
      <c r="R112" s="193"/>
      <c r="S112" s="192"/>
      <c r="T112" s="194"/>
      <c r="U112" s="194"/>
      <c r="V112" s="193"/>
    </row>
    <row r="113" spans="7:22" x14ac:dyDescent="0.2">
      <c r="G113" s="192"/>
      <c r="H113" s="194"/>
      <c r="I113" s="194"/>
      <c r="J113" s="192"/>
      <c r="K113" s="192"/>
      <c r="L113" s="194"/>
      <c r="M113" s="194"/>
      <c r="N113" s="192"/>
      <c r="O113" s="192"/>
      <c r="P113" s="194"/>
      <c r="Q113" s="194"/>
      <c r="R113" s="192"/>
      <c r="S113" s="192"/>
      <c r="T113" s="194"/>
      <c r="U113" s="194"/>
      <c r="V113" s="192"/>
    </row>
    <row r="114" spans="7:22" x14ac:dyDescent="0.2">
      <c r="G114" s="192"/>
      <c r="H114" s="194"/>
      <c r="I114" s="194"/>
      <c r="J114" s="192"/>
      <c r="K114" s="192"/>
      <c r="L114" s="194"/>
      <c r="M114" s="194"/>
      <c r="N114" s="192"/>
      <c r="O114" s="192"/>
      <c r="P114" s="194"/>
      <c r="Q114" s="194"/>
      <c r="R114" s="192"/>
      <c r="S114" s="192"/>
      <c r="T114" s="194"/>
      <c r="U114" s="194"/>
      <c r="V114" s="192"/>
    </row>
    <row r="115" spans="7:22" x14ac:dyDescent="0.2">
      <c r="G115" s="192"/>
      <c r="H115" s="194"/>
      <c r="I115" s="194"/>
      <c r="J115" s="192"/>
      <c r="K115" s="192"/>
      <c r="L115" s="194"/>
      <c r="M115" s="194"/>
      <c r="N115" s="192"/>
      <c r="O115" s="192"/>
      <c r="P115" s="194"/>
      <c r="Q115" s="194"/>
      <c r="R115" s="192"/>
      <c r="S115" s="192"/>
      <c r="T115" s="194"/>
      <c r="U115" s="194"/>
      <c r="V115" s="192"/>
    </row>
    <row r="116" spans="7:22" x14ac:dyDescent="0.2">
      <c r="G116" s="192"/>
      <c r="H116" s="194"/>
      <c r="I116" s="194"/>
      <c r="J116" s="192"/>
      <c r="K116" s="192"/>
      <c r="L116" s="194"/>
      <c r="M116" s="194"/>
      <c r="N116" s="192"/>
      <c r="O116" s="192"/>
      <c r="P116" s="194"/>
      <c r="Q116" s="194"/>
      <c r="R116" s="192"/>
      <c r="S116" s="192"/>
      <c r="T116" s="194"/>
      <c r="U116" s="194"/>
      <c r="V116" s="192"/>
    </row>
    <row r="117" spans="7:22" x14ac:dyDescent="0.2">
      <c r="G117" s="192"/>
      <c r="H117" s="194"/>
      <c r="I117" s="194"/>
      <c r="J117" s="192"/>
      <c r="K117" s="192"/>
      <c r="L117" s="194"/>
      <c r="M117" s="194"/>
      <c r="N117" s="192"/>
      <c r="O117" s="192"/>
      <c r="P117" s="194"/>
      <c r="Q117" s="194"/>
      <c r="R117" s="192"/>
      <c r="S117" s="192"/>
      <c r="T117" s="194"/>
      <c r="U117" s="194"/>
      <c r="V117" s="192"/>
    </row>
    <row r="118" spans="7:22" x14ac:dyDescent="0.2">
      <c r="G118" s="192"/>
      <c r="H118" s="194"/>
      <c r="I118" s="194"/>
      <c r="J118" s="192"/>
      <c r="K118" s="192"/>
      <c r="L118" s="194"/>
      <c r="M118" s="194"/>
      <c r="N118" s="192"/>
      <c r="O118" s="192"/>
      <c r="P118" s="194"/>
      <c r="Q118" s="194"/>
      <c r="R118" s="192"/>
      <c r="S118" s="192"/>
      <c r="T118" s="194"/>
      <c r="U118" s="194"/>
      <c r="V118" s="192"/>
    </row>
    <row r="119" spans="7:22" x14ac:dyDescent="0.2">
      <c r="G119" s="192"/>
      <c r="H119" s="194"/>
      <c r="I119" s="194"/>
      <c r="J119" s="192"/>
      <c r="K119" s="192"/>
      <c r="L119" s="194"/>
      <c r="M119" s="194"/>
      <c r="N119" s="192"/>
      <c r="O119" s="192"/>
      <c r="P119" s="194"/>
      <c r="Q119" s="194"/>
      <c r="R119" s="192"/>
      <c r="S119" s="192"/>
      <c r="T119" s="194"/>
      <c r="U119" s="194"/>
      <c r="V119" s="192"/>
    </row>
    <row r="120" spans="7:22" x14ac:dyDescent="0.2">
      <c r="G120" s="192"/>
      <c r="H120" s="194"/>
      <c r="I120" s="194"/>
      <c r="J120" s="192"/>
      <c r="K120" s="192"/>
      <c r="L120" s="194"/>
      <c r="M120" s="194"/>
      <c r="N120" s="192"/>
      <c r="O120" s="192"/>
      <c r="P120" s="194"/>
      <c r="Q120" s="194"/>
      <c r="R120" s="192"/>
      <c r="S120" s="192"/>
      <c r="T120" s="194"/>
      <c r="U120" s="194"/>
      <c r="V120" s="192"/>
    </row>
    <row r="121" spans="7:22" x14ac:dyDescent="0.2">
      <c r="G121" s="192"/>
      <c r="H121" s="194"/>
      <c r="I121" s="194"/>
      <c r="J121" s="192"/>
      <c r="K121" s="192"/>
      <c r="L121" s="194"/>
      <c r="M121" s="194"/>
      <c r="N121" s="192"/>
      <c r="O121" s="192"/>
      <c r="P121" s="194"/>
      <c r="Q121" s="194"/>
      <c r="R121" s="192"/>
      <c r="S121" s="192"/>
      <c r="T121" s="194"/>
      <c r="U121" s="194"/>
      <c r="V121" s="192"/>
    </row>
    <row r="122" spans="7:22" x14ac:dyDescent="0.2">
      <c r="G122" s="192"/>
      <c r="H122" s="194"/>
      <c r="I122" s="194"/>
      <c r="J122" s="192"/>
      <c r="K122" s="192"/>
      <c r="L122" s="194"/>
      <c r="M122" s="194"/>
      <c r="N122" s="192"/>
      <c r="O122" s="192"/>
      <c r="P122" s="194"/>
      <c r="Q122" s="194"/>
      <c r="R122" s="192"/>
      <c r="S122" s="192"/>
      <c r="T122" s="194"/>
      <c r="U122" s="194"/>
      <c r="V122" s="192"/>
    </row>
    <row r="123" spans="7:22" x14ac:dyDescent="0.2">
      <c r="G123" s="192"/>
      <c r="H123" s="194"/>
      <c r="I123" s="194"/>
      <c r="J123" s="192"/>
      <c r="K123" s="192"/>
      <c r="L123" s="194"/>
      <c r="M123" s="194"/>
      <c r="N123" s="192"/>
      <c r="O123" s="192"/>
      <c r="P123" s="194"/>
      <c r="Q123" s="194"/>
      <c r="R123" s="192"/>
      <c r="S123" s="192"/>
      <c r="T123" s="194"/>
      <c r="U123" s="194"/>
      <c r="V123" s="192"/>
    </row>
    <row r="124" spans="7:22" x14ac:dyDescent="0.2">
      <c r="G124" s="192"/>
      <c r="H124" s="194"/>
      <c r="I124" s="194"/>
      <c r="J124" s="192"/>
      <c r="K124" s="192"/>
      <c r="L124" s="194"/>
      <c r="M124" s="194"/>
      <c r="N124" s="192"/>
      <c r="O124" s="192"/>
      <c r="P124" s="194"/>
      <c r="Q124" s="194"/>
      <c r="R124" s="192"/>
      <c r="S124" s="192"/>
      <c r="T124" s="194"/>
      <c r="U124" s="194"/>
      <c r="V124" s="192"/>
    </row>
    <row r="125" spans="7:22" x14ac:dyDescent="0.2">
      <c r="G125" s="192"/>
      <c r="H125" s="194"/>
      <c r="I125" s="194"/>
      <c r="J125" s="192"/>
      <c r="K125" s="192"/>
      <c r="L125" s="194"/>
      <c r="M125" s="194"/>
      <c r="N125" s="192"/>
      <c r="O125" s="192"/>
      <c r="P125" s="194"/>
      <c r="Q125" s="194"/>
      <c r="R125" s="192"/>
      <c r="S125" s="192"/>
      <c r="T125" s="194"/>
      <c r="U125" s="194"/>
      <c r="V125" s="192"/>
    </row>
    <row r="126" spans="7:22" x14ac:dyDescent="0.2">
      <c r="G126" s="192"/>
      <c r="H126" s="194"/>
      <c r="I126" s="194"/>
      <c r="J126" s="192"/>
      <c r="K126" s="192"/>
      <c r="L126" s="194"/>
      <c r="M126" s="194"/>
      <c r="N126" s="192"/>
      <c r="O126" s="192"/>
      <c r="P126" s="194"/>
      <c r="Q126" s="194"/>
      <c r="R126" s="192"/>
      <c r="S126" s="192"/>
      <c r="T126" s="194"/>
      <c r="U126" s="194"/>
      <c r="V126" s="192"/>
    </row>
    <row r="127" spans="7:22" x14ac:dyDescent="0.2">
      <c r="G127" s="192"/>
      <c r="H127" s="194"/>
      <c r="I127" s="194"/>
      <c r="J127" s="192"/>
      <c r="K127" s="192"/>
      <c r="L127" s="194"/>
      <c r="M127" s="194"/>
      <c r="N127" s="192"/>
      <c r="O127" s="192"/>
      <c r="P127" s="194"/>
      <c r="Q127" s="194"/>
      <c r="R127" s="192"/>
      <c r="S127" s="192"/>
      <c r="T127" s="194"/>
      <c r="U127" s="194"/>
      <c r="V127" s="192"/>
    </row>
    <row r="128" spans="7:22" x14ac:dyDescent="0.2">
      <c r="G128" s="192"/>
      <c r="H128" s="194"/>
      <c r="I128" s="194"/>
      <c r="J128" s="192"/>
      <c r="K128" s="192"/>
      <c r="L128" s="194"/>
      <c r="M128" s="194"/>
      <c r="N128" s="192"/>
      <c r="O128" s="192"/>
      <c r="P128" s="194"/>
      <c r="Q128" s="194"/>
      <c r="R128" s="192"/>
      <c r="S128" s="192"/>
      <c r="T128" s="194"/>
      <c r="U128" s="194"/>
      <c r="V128" s="192"/>
    </row>
    <row r="129" spans="7:22" x14ac:dyDescent="0.2">
      <c r="G129" s="192"/>
      <c r="H129" s="194"/>
      <c r="I129" s="194"/>
      <c r="J129" s="192"/>
      <c r="K129" s="192"/>
      <c r="L129" s="194"/>
      <c r="M129" s="194"/>
      <c r="N129" s="192"/>
      <c r="O129" s="192"/>
      <c r="P129" s="194"/>
      <c r="Q129" s="194"/>
      <c r="R129" s="192"/>
      <c r="S129" s="192"/>
      <c r="T129" s="194"/>
      <c r="U129" s="194"/>
      <c r="V129" s="192"/>
    </row>
    <row r="130" spans="7:22" x14ac:dyDescent="0.2">
      <c r="G130" s="192"/>
      <c r="H130" s="194"/>
      <c r="I130" s="194"/>
      <c r="J130" s="192"/>
      <c r="K130" s="192"/>
      <c r="L130" s="194"/>
      <c r="M130" s="194"/>
      <c r="N130" s="192"/>
      <c r="O130" s="192"/>
      <c r="P130" s="194"/>
      <c r="Q130" s="194"/>
      <c r="R130" s="192"/>
      <c r="S130" s="192"/>
      <c r="T130" s="194"/>
      <c r="U130" s="194"/>
      <c r="V130" s="192"/>
    </row>
    <row r="131" spans="7:22" x14ac:dyDescent="0.2">
      <c r="G131" s="192"/>
      <c r="H131" s="194"/>
      <c r="I131" s="194"/>
      <c r="J131" s="192"/>
      <c r="K131" s="192"/>
      <c r="L131" s="194"/>
      <c r="M131" s="194"/>
      <c r="N131" s="192"/>
      <c r="O131" s="192"/>
      <c r="P131" s="194"/>
      <c r="Q131" s="194"/>
      <c r="R131" s="192"/>
      <c r="S131" s="192"/>
      <c r="T131" s="194"/>
      <c r="U131" s="194"/>
      <c r="V131" s="192"/>
    </row>
    <row r="132" spans="7:22" x14ac:dyDescent="0.2">
      <c r="G132" s="192"/>
      <c r="H132" s="194"/>
      <c r="I132" s="194"/>
      <c r="J132" s="192"/>
      <c r="K132" s="192"/>
      <c r="L132" s="194"/>
      <c r="M132" s="194"/>
      <c r="N132" s="192"/>
      <c r="O132" s="192"/>
      <c r="P132" s="194"/>
      <c r="Q132" s="194"/>
      <c r="R132" s="192"/>
      <c r="S132" s="192"/>
      <c r="T132" s="194"/>
      <c r="U132" s="194"/>
      <c r="V132" s="192"/>
    </row>
    <row r="133" spans="7:22" x14ac:dyDescent="0.2">
      <c r="G133" s="192"/>
      <c r="H133" s="194"/>
      <c r="I133" s="194"/>
      <c r="J133" s="192"/>
      <c r="K133" s="192"/>
      <c r="L133" s="194"/>
      <c r="M133" s="194"/>
      <c r="N133" s="192"/>
      <c r="O133" s="192"/>
      <c r="P133" s="194"/>
      <c r="Q133" s="194"/>
      <c r="R133" s="192"/>
      <c r="S133" s="192"/>
      <c r="T133" s="194"/>
      <c r="U133" s="194"/>
      <c r="V133" s="192"/>
    </row>
    <row r="134" spans="7:22" x14ac:dyDescent="0.2">
      <c r="G134" s="192"/>
      <c r="H134" s="194"/>
      <c r="I134" s="194"/>
      <c r="J134" s="192"/>
      <c r="K134" s="192"/>
      <c r="L134" s="194"/>
      <c r="M134" s="194"/>
      <c r="N134" s="192"/>
      <c r="O134" s="192"/>
      <c r="P134" s="194"/>
      <c r="Q134" s="194"/>
      <c r="R134" s="192"/>
      <c r="S134" s="192"/>
      <c r="T134" s="194"/>
      <c r="U134" s="194"/>
      <c r="V134" s="192"/>
    </row>
    <row r="135" spans="7:22" x14ac:dyDescent="0.2">
      <c r="G135" s="192"/>
      <c r="H135" s="194"/>
      <c r="I135" s="194"/>
      <c r="J135" s="192"/>
      <c r="K135" s="192"/>
      <c r="L135" s="194"/>
      <c r="M135" s="194"/>
      <c r="N135" s="192"/>
      <c r="O135" s="192"/>
      <c r="P135" s="194"/>
      <c r="Q135" s="194"/>
      <c r="R135" s="192"/>
      <c r="S135" s="192"/>
      <c r="T135" s="194"/>
      <c r="U135" s="194"/>
      <c r="V135" s="192"/>
    </row>
    <row r="136" spans="7:22" x14ac:dyDescent="0.2">
      <c r="G136" s="192"/>
      <c r="H136" s="194"/>
      <c r="I136" s="194"/>
      <c r="J136" s="192"/>
      <c r="K136" s="192"/>
      <c r="L136" s="194"/>
      <c r="M136" s="194"/>
      <c r="N136" s="192"/>
      <c r="O136" s="192"/>
      <c r="P136" s="194"/>
      <c r="Q136" s="194"/>
      <c r="R136" s="192"/>
      <c r="S136" s="192"/>
      <c r="T136" s="194"/>
      <c r="U136" s="194"/>
      <c r="V136" s="192"/>
    </row>
    <row r="137" spans="7:22" x14ac:dyDescent="0.2">
      <c r="G137" s="192"/>
      <c r="H137" s="194"/>
      <c r="I137" s="194"/>
      <c r="J137" s="192"/>
      <c r="K137" s="192"/>
      <c r="L137" s="194"/>
      <c r="M137" s="194"/>
      <c r="N137" s="192"/>
      <c r="O137" s="192"/>
      <c r="P137" s="194"/>
      <c r="Q137" s="194"/>
      <c r="R137" s="192"/>
      <c r="S137" s="192"/>
      <c r="T137" s="194"/>
      <c r="U137" s="194"/>
      <c r="V137" s="192"/>
    </row>
    <row r="138" spans="7:22" x14ac:dyDescent="0.2">
      <c r="G138" s="192"/>
      <c r="H138" s="194"/>
      <c r="I138" s="194"/>
      <c r="J138" s="192"/>
      <c r="K138" s="192"/>
      <c r="L138" s="194"/>
      <c r="M138" s="194"/>
      <c r="N138" s="192"/>
      <c r="O138" s="192"/>
      <c r="P138" s="194"/>
      <c r="Q138" s="194"/>
      <c r="R138" s="192"/>
      <c r="S138" s="192"/>
      <c r="T138" s="194"/>
      <c r="U138" s="194"/>
      <c r="V138" s="192"/>
    </row>
    <row r="139" spans="7:22" x14ac:dyDescent="0.2">
      <c r="G139" s="192"/>
      <c r="H139" s="194"/>
      <c r="I139" s="194"/>
      <c r="J139" s="192"/>
      <c r="K139" s="192"/>
      <c r="L139" s="194"/>
      <c r="M139" s="194"/>
      <c r="N139" s="192"/>
      <c r="O139" s="192"/>
      <c r="P139" s="194"/>
      <c r="Q139" s="194"/>
      <c r="R139" s="192"/>
      <c r="S139" s="192"/>
      <c r="T139" s="194"/>
      <c r="U139" s="194"/>
      <c r="V139" s="192"/>
    </row>
    <row r="140" spans="7:22" x14ac:dyDescent="0.2">
      <c r="G140" s="192"/>
      <c r="H140" s="194"/>
      <c r="I140" s="194"/>
      <c r="J140" s="192"/>
      <c r="K140" s="192"/>
      <c r="L140" s="194"/>
      <c r="M140" s="194"/>
      <c r="N140" s="192"/>
      <c r="O140" s="192"/>
      <c r="P140" s="194"/>
      <c r="Q140" s="194"/>
      <c r="R140" s="192"/>
      <c r="S140" s="192"/>
      <c r="T140" s="194"/>
      <c r="U140" s="194"/>
      <c r="V140" s="192"/>
    </row>
    <row r="141" spans="7:22" x14ac:dyDescent="0.2">
      <c r="G141" s="192"/>
      <c r="H141" s="194"/>
      <c r="I141" s="194"/>
      <c r="J141" s="192"/>
      <c r="K141" s="192"/>
      <c r="L141" s="194"/>
      <c r="M141" s="194"/>
      <c r="N141" s="192"/>
      <c r="O141" s="192"/>
      <c r="P141" s="194"/>
      <c r="Q141" s="194"/>
      <c r="R141" s="192"/>
      <c r="S141" s="192"/>
      <c r="T141" s="194"/>
      <c r="U141" s="194"/>
      <c r="V141" s="192"/>
    </row>
    <row r="142" spans="7:22" x14ac:dyDescent="0.2">
      <c r="G142" s="192"/>
      <c r="H142" s="194"/>
      <c r="I142" s="194"/>
      <c r="J142" s="192"/>
      <c r="K142" s="192"/>
      <c r="L142" s="194"/>
      <c r="M142" s="194"/>
      <c r="N142" s="192"/>
      <c r="O142" s="192"/>
      <c r="P142" s="194"/>
      <c r="Q142" s="194"/>
      <c r="R142" s="192"/>
      <c r="S142" s="192"/>
      <c r="T142" s="194"/>
      <c r="U142" s="194"/>
      <c r="V142" s="192"/>
    </row>
    <row r="143" spans="7:22" x14ac:dyDescent="0.2">
      <c r="G143" s="192"/>
      <c r="H143" s="194"/>
      <c r="I143" s="194"/>
      <c r="J143" s="192"/>
      <c r="K143" s="192"/>
      <c r="L143" s="194"/>
      <c r="M143" s="194"/>
      <c r="N143" s="192"/>
      <c r="O143" s="192"/>
      <c r="P143" s="194"/>
      <c r="Q143" s="194"/>
      <c r="R143" s="192"/>
      <c r="S143" s="192"/>
      <c r="T143" s="194"/>
      <c r="U143" s="194"/>
      <c r="V143" s="192"/>
    </row>
    <row r="144" spans="7:22" x14ac:dyDescent="0.2">
      <c r="G144" s="192"/>
      <c r="H144" s="194"/>
      <c r="I144" s="194"/>
      <c r="J144" s="192"/>
      <c r="K144" s="192"/>
      <c r="L144" s="194"/>
      <c r="M144" s="194"/>
      <c r="N144" s="192"/>
      <c r="O144" s="192"/>
      <c r="P144" s="194"/>
      <c r="Q144" s="194"/>
      <c r="R144" s="192"/>
      <c r="S144" s="192"/>
      <c r="T144" s="194"/>
      <c r="U144" s="194"/>
      <c r="V144" s="192"/>
    </row>
    <row r="145" spans="7:22" x14ac:dyDescent="0.2">
      <c r="G145" s="192"/>
      <c r="H145" s="194"/>
      <c r="I145" s="194"/>
      <c r="J145" s="192"/>
      <c r="K145" s="192"/>
      <c r="L145" s="194"/>
      <c r="M145" s="194"/>
      <c r="N145" s="192"/>
      <c r="O145" s="192"/>
      <c r="P145" s="194"/>
      <c r="Q145" s="194"/>
      <c r="R145" s="192"/>
      <c r="S145" s="192"/>
      <c r="T145" s="194"/>
      <c r="U145" s="194"/>
      <c r="V145" s="192"/>
    </row>
    <row r="146" spans="7:22" x14ac:dyDescent="0.2">
      <c r="G146" s="192"/>
      <c r="H146" s="194"/>
      <c r="I146" s="194"/>
      <c r="J146" s="192"/>
      <c r="K146" s="192"/>
      <c r="L146" s="194"/>
      <c r="M146" s="194"/>
      <c r="N146" s="192"/>
      <c r="O146" s="192"/>
      <c r="P146" s="194"/>
      <c r="Q146" s="194"/>
      <c r="R146" s="192"/>
      <c r="S146" s="192"/>
      <c r="T146" s="194"/>
      <c r="U146" s="194"/>
      <c r="V146" s="192"/>
    </row>
    <row r="147" spans="7:22" x14ac:dyDescent="0.2">
      <c r="G147" s="192"/>
      <c r="H147" s="194"/>
      <c r="I147" s="194"/>
      <c r="J147" s="192"/>
      <c r="K147" s="192"/>
      <c r="L147" s="194"/>
      <c r="M147" s="194"/>
      <c r="N147" s="192"/>
      <c r="O147" s="192"/>
      <c r="P147" s="194"/>
      <c r="Q147" s="194"/>
      <c r="R147" s="192"/>
      <c r="S147" s="192"/>
      <c r="T147" s="194"/>
      <c r="U147" s="194"/>
      <c r="V147" s="192"/>
    </row>
    <row r="148" spans="7:22" x14ac:dyDescent="0.2">
      <c r="G148" s="192"/>
      <c r="H148" s="194"/>
      <c r="I148" s="194"/>
      <c r="J148" s="192"/>
      <c r="K148" s="192"/>
      <c r="L148" s="194"/>
      <c r="M148" s="194"/>
      <c r="N148" s="192"/>
      <c r="O148" s="192"/>
      <c r="P148" s="194"/>
      <c r="Q148" s="194"/>
      <c r="R148" s="192"/>
      <c r="S148" s="192"/>
      <c r="T148" s="194"/>
      <c r="U148" s="194"/>
      <c r="V148" s="192"/>
    </row>
    <row r="149" spans="7:22" x14ac:dyDescent="0.2">
      <c r="G149" s="192"/>
      <c r="H149" s="194"/>
      <c r="I149" s="194"/>
      <c r="J149" s="192"/>
      <c r="K149" s="192"/>
      <c r="L149" s="194"/>
      <c r="M149" s="194"/>
      <c r="N149" s="192"/>
      <c r="O149" s="192"/>
      <c r="P149" s="194"/>
      <c r="Q149" s="194"/>
      <c r="R149" s="192"/>
      <c r="S149" s="192"/>
      <c r="T149" s="194"/>
      <c r="U149" s="194"/>
      <c r="V149" s="192"/>
    </row>
    <row r="150" spans="7:22" x14ac:dyDescent="0.2">
      <c r="G150" s="192"/>
      <c r="H150" s="194"/>
      <c r="I150" s="194"/>
      <c r="J150" s="192"/>
      <c r="K150" s="192"/>
      <c r="L150" s="194"/>
      <c r="M150" s="194"/>
      <c r="N150" s="192"/>
      <c r="O150" s="192"/>
      <c r="P150" s="194"/>
      <c r="Q150" s="194"/>
      <c r="R150" s="192"/>
      <c r="S150" s="192"/>
      <c r="T150" s="194"/>
      <c r="U150" s="194"/>
      <c r="V150" s="192"/>
    </row>
    <row r="151" spans="7:22" x14ac:dyDescent="0.2">
      <c r="G151" s="192"/>
      <c r="H151" s="194"/>
      <c r="I151" s="194"/>
      <c r="J151" s="192"/>
      <c r="K151" s="192"/>
      <c r="L151" s="194"/>
      <c r="M151" s="194"/>
      <c r="N151" s="192"/>
      <c r="O151" s="192"/>
      <c r="P151" s="194"/>
      <c r="Q151" s="194"/>
      <c r="R151" s="192"/>
      <c r="S151" s="192"/>
      <c r="T151" s="194"/>
      <c r="U151" s="194"/>
      <c r="V151" s="192"/>
    </row>
    <row r="152" spans="7:22" x14ac:dyDescent="0.2">
      <c r="G152" s="192"/>
      <c r="H152" s="194"/>
      <c r="I152" s="194"/>
      <c r="J152" s="192"/>
      <c r="K152" s="192"/>
      <c r="L152" s="194"/>
      <c r="M152" s="194"/>
      <c r="N152" s="192"/>
      <c r="O152" s="192"/>
      <c r="P152" s="194"/>
      <c r="Q152" s="194"/>
      <c r="R152" s="192"/>
      <c r="S152" s="192"/>
      <c r="T152" s="194"/>
      <c r="U152" s="194"/>
      <c r="V152" s="192"/>
    </row>
    <row r="153" spans="7:22" x14ac:dyDescent="0.2">
      <c r="G153" s="192"/>
      <c r="H153" s="194"/>
      <c r="I153" s="194"/>
      <c r="J153" s="192"/>
      <c r="K153" s="192"/>
      <c r="L153" s="194"/>
      <c r="M153" s="194"/>
      <c r="N153" s="192"/>
      <c r="O153" s="192"/>
      <c r="P153" s="194"/>
      <c r="Q153" s="194"/>
      <c r="R153" s="192"/>
      <c r="S153" s="192"/>
      <c r="T153" s="194"/>
      <c r="U153" s="194"/>
      <c r="V153" s="192"/>
    </row>
    <row r="154" spans="7:22" x14ac:dyDescent="0.2">
      <c r="G154" s="192"/>
      <c r="H154" s="194"/>
      <c r="I154" s="194"/>
      <c r="J154" s="192"/>
      <c r="K154" s="192"/>
      <c r="L154" s="194"/>
      <c r="M154" s="194"/>
      <c r="N154" s="192"/>
      <c r="O154" s="192"/>
      <c r="P154" s="194"/>
      <c r="Q154" s="194"/>
      <c r="R154" s="192"/>
      <c r="S154" s="192"/>
      <c r="T154" s="194"/>
      <c r="U154" s="194"/>
      <c r="V154" s="192"/>
    </row>
    <row r="155" spans="7:22" x14ac:dyDescent="0.2">
      <c r="G155" s="192"/>
      <c r="H155" s="194"/>
      <c r="I155" s="194"/>
      <c r="J155" s="192"/>
      <c r="K155" s="192"/>
      <c r="L155" s="194"/>
      <c r="M155" s="194"/>
      <c r="N155" s="192"/>
      <c r="O155" s="192"/>
      <c r="P155" s="194"/>
      <c r="Q155" s="194"/>
      <c r="R155" s="192"/>
      <c r="S155" s="192"/>
      <c r="T155" s="194"/>
      <c r="U155" s="194"/>
      <c r="V155" s="192"/>
    </row>
    <row r="156" spans="7:22" x14ac:dyDescent="0.2">
      <c r="G156" s="192"/>
      <c r="H156" s="194"/>
      <c r="I156" s="194"/>
      <c r="J156" s="192"/>
      <c r="K156" s="192"/>
      <c r="L156" s="194"/>
      <c r="M156" s="194"/>
      <c r="N156" s="192"/>
      <c r="O156" s="192"/>
      <c r="P156" s="194"/>
      <c r="Q156" s="194"/>
      <c r="R156" s="192"/>
      <c r="S156" s="192"/>
      <c r="T156" s="194"/>
      <c r="U156" s="194"/>
      <c r="V156" s="192"/>
    </row>
    <row r="157" spans="7:22" x14ac:dyDescent="0.2">
      <c r="G157" s="192"/>
      <c r="H157" s="194"/>
      <c r="I157" s="194"/>
      <c r="J157" s="192"/>
      <c r="K157" s="192"/>
      <c r="L157" s="194"/>
      <c r="M157" s="194"/>
      <c r="N157" s="192"/>
      <c r="O157" s="192"/>
      <c r="P157" s="194"/>
      <c r="Q157" s="194"/>
      <c r="R157" s="192"/>
      <c r="S157" s="192"/>
      <c r="T157" s="194"/>
      <c r="U157" s="194"/>
      <c r="V157" s="192"/>
    </row>
    <row r="158" spans="7:22" x14ac:dyDescent="0.2">
      <c r="G158" s="192"/>
      <c r="H158" s="194"/>
      <c r="I158" s="194"/>
      <c r="J158" s="192"/>
      <c r="K158" s="192"/>
      <c r="L158" s="194"/>
      <c r="M158" s="194"/>
      <c r="N158" s="192"/>
      <c r="O158" s="192"/>
      <c r="P158" s="194"/>
      <c r="Q158" s="194"/>
      <c r="R158" s="192"/>
      <c r="S158" s="192"/>
      <c r="T158" s="194"/>
      <c r="U158" s="194"/>
      <c r="V158" s="192"/>
    </row>
    <row r="159" spans="7:22" x14ac:dyDescent="0.2">
      <c r="G159" s="192"/>
      <c r="H159" s="194"/>
      <c r="I159" s="194"/>
      <c r="J159" s="192"/>
      <c r="K159" s="192"/>
      <c r="L159" s="194"/>
      <c r="M159" s="194"/>
      <c r="N159" s="192"/>
      <c r="O159" s="192"/>
      <c r="P159" s="194"/>
      <c r="Q159" s="194"/>
      <c r="R159" s="192"/>
      <c r="S159" s="192"/>
      <c r="T159" s="194"/>
      <c r="U159" s="194"/>
      <c r="V159" s="192"/>
    </row>
    <row r="160" spans="7:22" x14ac:dyDescent="0.2">
      <c r="G160" s="192"/>
      <c r="H160" s="194"/>
      <c r="I160" s="194"/>
      <c r="J160" s="192"/>
      <c r="K160" s="192"/>
      <c r="L160" s="194"/>
      <c r="M160" s="194"/>
      <c r="N160" s="192"/>
      <c r="O160" s="192"/>
      <c r="P160" s="194"/>
      <c r="Q160" s="194"/>
      <c r="R160" s="192"/>
      <c r="S160" s="192"/>
      <c r="T160" s="194"/>
      <c r="U160" s="194"/>
      <c r="V160" s="192"/>
    </row>
    <row r="161" spans="7:22" x14ac:dyDescent="0.2">
      <c r="G161" s="192"/>
      <c r="H161" s="194"/>
      <c r="I161" s="194"/>
      <c r="J161" s="192"/>
      <c r="K161" s="192"/>
      <c r="L161" s="194"/>
      <c r="M161" s="194"/>
      <c r="N161" s="192"/>
      <c r="O161" s="192"/>
      <c r="P161" s="194"/>
      <c r="Q161" s="194"/>
      <c r="R161" s="192"/>
      <c r="S161" s="192"/>
      <c r="T161" s="194"/>
      <c r="U161" s="194"/>
      <c r="V161" s="192"/>
    </row>
    <row r="162" spans="7:22" x14ac:dyDescent="0.2">
      <c r="G162" s="192"/>
      <c r="H162" s="194"/>
      <c r="I162" s="194"/>
      <c r="J162" s="192"/>
      <c r="K162" s="192"/>
      <c r="L162" s="194"/>
      <c r="M162" s="194"/>
      <c r="N162" s="192"/>
      <c r="O162" s="192"/>
      <c r="P162" s="194"/>
      <c r="Q162" s="194"/>
      <c r="R162" s="192"/>
      <c r="S162" s="192"/>
      <c r="T162" s="194"/>
      <c r="U162" s="194"/>
      <c r="V162" s="192"/>
    </row>
    <row r="163" spans="7:22" x14ac:dyDescent="0.2">
      <c r="G163" s="192"/>
      <c r="H163" s="194"/>
      <c r="I163" s="194"/>
      <c r="J163" s="192"/>
      <c r="K163" s="192"/>
      <c r="L163" s="194"/>
      <c r="M163" s="194"/>
      <c r="N163" s="192"/>
      <c r="O163" s="192"/>
      <c r="P163" s="194"/>
      <c r="Q163" s="194"/>
      <c r="R163" s="192"/>
      <c r="S163" s="192"/>
      <c r="T163" s="194"/>
      <c r="U163" s="194"/>
      <c r="V163" s="192"/>
    </row>
    <row r="164" spans="7:22" x14ac:dyDescent="0.2">
      <c r="G164" s="192"/>
      <c r="H164" s="194"/>
      <c r="I164" s="194"/>
      <c r="J164" s="192"/>
      <c r="K164" s="192"/>
      <c r="L164" s="194"/>
      <c r="M164" s="194"/>
      <c r="N164" s="192"/>
      <c r="O164" s="192"/>
      <c r="P164" s="194"/>
      <c r="Q164" s="194"/>
      <c r="R164" s="192"/>
      <c r="S164" s="192"/>
      <c r="T164" s="194"/>
      <c r="U164" s="194"/>
      <c r="V164" s="192"/>
    </row>
    <row r="165" spans="7:22" x14ac:dyDescent="0.2">
      <c r="G165" s="192"/>
      <c r="H165" s="194"/>
      <c r="I165" s="194"/>
      <c r="J165" s="192"/>
      <c r="K165" s="192"/>
      <c r="L165" s="194"/>
      <c r="M165" s="194"/>
      <c r="N165" s="192"/>
      <c r="O165" s="192"/>
      <c r="P165" s="194"/>
      <c r="Q165" s="194"/>
      <c r="R165" s="192"/>
      <c r="S165" s="192"/>
      <c r="T165" s="194"/>
      <c r="U165" s="194"/>
      <c r="V165" s="192"/>
    </row>
    <row r="166" spans="7:22" x14ac:dyDescent="0.2">
      <c r="G166" s="192"/>
      <c r="H166" s="194"/>
      <c r="I166" s="194"/>
      <c r="J166" s="192"/>
      <c r="K166" s="192"/>
      <c r="L166" s="194"/>
      <c r="M166" s="194"/>
      <c r="N166" s="192"/>
      <c r="O166" s="192"/>
      <c r="P166" s="194"/>
      <c r="Q166" s="194"/>
      <c r="R166" s="192"/>
      <c r="S166" s="192"/>
      <c r="T166" s="194"/>
      <c r="U166" s="194"/>
      <c r="V166" s="192"/>
    </row>
    <row r="167" spans="7:22" x14ac:dyDescent="0.2">
      <c r="G167" s="192"/>
      <c r="H167" s="194"/>
      <c r="I167" s="194"/>
      <c r="J167" s="192"/>
      <c r="K167" s="192"/>
      <c r="L167" s="194"/>
      <c r="M167" s="194"/>
      <c r="N167" s="192"/>
      <c r="O167" s="192"/>
      <c r="P167" s="194"/>
      <c r="Q167" s="194"/>
      <c r="R167" s="192"/>
      <c r="S167" s="192"/>
      <c r="T167" s="194"/>
      <c r="U167" s="194"/>
      <c r="V167" s="192"/>
    </row>
    <row r="168" spans="7:22" x14ac:dyDescent="0.2">
      <c r="G168" s="192"/>
      <c r="H168" s="194"/>
      <c r="I168" s="194"/>
      <c r="J168" s="192"/>
      <c r="K168" s="192"/>
      <c r="L168" s="194"/>
      <c r="M168" s="194"/>
      <c r="N168" s="192"/>
      <c r="O168" s="192"/>
      <c r="P168" s="194"/>
      <c r="Q168" s="194"/>
      <c r="R168" s="192"/>
      <c r="S168" s="192"/>
      <c r="T168" s="194"/>
      <c r="U168" s="194"/>
      <c r="V168" s="192"/>
    </row>
    <row r="169" spans="7:22" x14ac:dyDescent="0.2">
      <c r="G169" s="192"/>
      <c r="H169" s="194"/>
      <c r="I169" s="194"/>
      <c r="J169" s="192"/>
      <c r="K169" s="192"/>
      <c r="L169" s="194"/>
      <c r="M169" s="194"/>
      <c r="N169" s="192"/>
      <c r="O169" s="192"/>
      <c r="P169" s="194"/>
      <c r="Q169" s="194"/>
      <c r="R169" s="192"/>
      <c r="S169" s="192"/>
      <c r="T169" s="194"/>
      <c r="U169" s="194"/>
      <c r="V169" s="192"/>
    </row>
    <row r="170" spans="7:22" x14ac:dyDescent="0.2">
      <c r="G170" s="192"/>
      <c r="H170" s="194"/>
      <c r="I170" s="194"/>
      <c r="J170" s="192"/>
      <c r="K170" s="192"/>
      <c r="L170" s="194"/>
      <c r="M170" s="194"/>
      <c r="N170" s="192"/>
      <c r="O170" s="192"/>
      <c r="P170" s="194"/>
      <c r="Q170" s="194"/>
      <c r="R170" s="192"/>
      <c r="S170" s="192"/>
      <c r="T170" s="194"/>
      <c r="U170" s="194"/>
      <c r="V170" s="192"/>
    </row>
    <row r="171" spans="7:22" x14ac:dyDescent="0.2">
      <c r="G171" s="192"/>
      <c r="H171" s="194"/>
      <c r="I171" s="194"/>
      <c r="J171" s="192"/>
      <c r="K171" s="192"/>
      <c r="L171" s="194"/>
      <c r="M171" s="194"/>
      <c r="N171" s="192"/>
      <c r="O171" s="192"/>
      <c r="P171" s="194"/>
      <c r="Q171" s="194"/>
      <c r="R171" s="192"/>
      <c r="S171" s="192"/>
      <c r="T171" s="194"/>
      <c r="U171" s="194"/>
      <c r="V171" s="192"/>
    </row>
    <row r="172" spans="7:22" x14ac:dyDescent="0.2">
      <c r="G172" s="192"/>
      <c r="H172" s="194"/>
      <c r="I172" s="194"/>
      <c r="J172" s="192"/>
      <c r="K172" s="192"/>
      <c r="L172" s="194"/>
      <c r="M172" s="194"/>
      <c r="N172" s="192"/>
      <c r="O172" s="192"/>
      <c r="P172" s="194"/>
      <c r="Q172" s="194"/>
      <c r="R172" s="192"/>
      <c r="S172" s="192"/>
      <c r="T172" s="194"/>
      <c r="U172" s="194"/>
      <c r="V172" s="192"/>
    </row>
    <row r="173" spans="7:22" x14ac:dyDescent="0.2">
      <c r="G173" s="192"/>
      <c r="H173" s="194"/>
      <c r="I173" s="194"/>
      <c r="J173" s="192"/>
      <c r="K173" s="192"/>
      <c r="L173" s="194"/>
      <c r="M173" s="194"/>
      <c r="N173" s="192"/>
      <c r="O173" s="192"/>
      <c r="P173" s="194"/>
      <c r="Q173" s="194"/>
      <c r="R173" s="192"/>
      <c r="S173" s="192"/>
      <c r="T173" s="194"/>
      <c r="U173" s="194"/>
      <c r="V173" s="192"/>
    </row>
    <row r="174" spans="7:22" x14ac:dyDescent="0.2">
      <c r="G174" s="192"/>
      <c r="H174" s="194"/>
      <c r="I174" s="194"/>
      <c r="J174" s="192"/>
      <c r="K174" s="192"/>
      <c r="L174" s="194"/>
      <c r="M174" s="194"/>
      <c r="N174" s="192"/>
      <c r="O174" s="192"/>
      <c r="P174" s="194"/>
      <c r="Q174" s="194"/>
      <c r="R174" s="192"/>
      <c r="S174" s="192"/>
      <c r="T174" s="194"/>
      <c r="U174" s="194"/>
      <c r="V174" s="192"/>
    </row>
    <row r="175" spans="7:22" x14ac:dyDescent="0.2">
      <c r="G175" s="192"/>
      <c r="H175" s="194"/>
      <c r="I175" s="194"/>
      <c r="J175" s="192"/>
      <c r="K175" s="192"/>
      <c r="L175" s="194"/>
      <c r="M175" s="194"/>
      <c r="N175" s="192"/>
      <c r="O175" s="192"/>
      <c r="P175" s="194"/>
      <c r="Q175" s="194"/>
      <c r="R175" s="192"/>
      <c r="S175" s="192"/>
      <c r="T175" s="194"/>
      <c r="U175" s="194"/>
      <c r="V175" s="192"/>
    </row>
    <row r="176" spans="7:22" x14ac:dyDescent="0.2">
      <c r="G176" s="192"/>
      <c r="H176" s="194"/>
      <c r="I176" s="194"/>
      <c r="J176" s="192"/>
      <c r="K176" s="192"/>
      <c r="L176" s="194"/>
      <c r="M176" s="194"/>
      <c r="N176" s="192"/>
      <c r="O176" s="192"/>
      <c r="P176" s="194"/>
      <c r="Q176" s="194"/>
      <c r="R176" s="192"/>
      <c r="S176" s="192"/>
      <c r="T176" s="194"/>
      <c r="U176" s="194"/>
      <c r="V176" s="192"/>
    </row>
    <row r="177" spans="7:22" x14ac:dyDescent="0.2">
      <c r="G177" s="192"/>
      <c r="H177" s="194"/>
      <c r="I177" s="194"/>
      <c r="J177" s="192"/>
      <c r="K177" s="192"/>
      <c r="L177" s="194"/>
      <c r="M177" s="194"/>
      <c r="N177" s="192"/>
      <c r="O177" s="192"/>
      <c r="P177" s="194"/>
      <c r="Q177" s="194"/>
      <c r="R177" s="192"/>
      <c r="S177" s="192"/>
      <c r="T177" s="194"/>
      <c r="U177" s="194"/>
      <c r="V177" s="192"/>
    </row>
    <row r="178" spans="7:22" x14ac:dyDescent="0.2">
      <c r="G178" s="192"/>
      <c r="H178" s="194"/>
      <c r="I178" s="194"/>
      <c r="J178" s="192"/>
      <c r="K178" s="192"/>
      <c r="L178" s="194"/>
      <c r="M178" s="194"/>
      <c r="N178" s="192"/>
      <c r="O178" s="192"/>
      <c r="P178" s="194"/>
      <c r="Q178" s="194"/>
      <c r="R178" s="192"/>
      <c r="S178" s="192"/>
      <c r="T178" s="194"/>
      <c r="U178" s="194"/>
      <c r="V178" s="192"/>
    </row>
    <row r="179" spans="7:22" x14ac:dyDescent="0.2">
      <c r="G179" s="192"/>
      <c r="H179" s="194"/>
      <c r="I179" s="194"/>
      <c r="J179" s="192"/>
      <c r="K179" s="192"/>
      <c r="L179" s="194"/>
      <c r="M179" s="194"/>
      <c r="N179" s="192"/>
      <c r="O179" s="192"/>
      <c r="P179" s="194"/>
      <c r="Q179" s="194"/>
      <c r="R179" s="192"/>
      <c r="S179" s="192"/>
      <c r="T179" s="194"/>
      <c r="U179" s="194"/>
      <c r="V179" s="192"/>
    </row>
    <row r="180" spans="7:22" x14ac:dyDescent="0.2">
      <c r="G180" s="192"/>
      <c r="H180" s="194"/>
      <c r="I180" s="194"/>
      <c r="J180" s="192"/>
      <c r="K180" s="192"/>
      <c r="L180" s="194"/>
      <c r="M180" s="194"/>
      <c r="N180" s="192"/>
      <c r="O180" s="192"/>
      <c r="P180" s="194"/>
      <c r="Q180" s="194"/>
      <c r="R180" s="192"/>
      <c r="S180" s="192"/>
      <c r="T180" s="194"/>
      <c r="U180" s="194"/>
      <c r="V180" s="192"/>
    </row>
    <row r="181" spans="7:22" x14ac:dyDescent="0.2">
      <c r="G181" s="192"/>
      <c r="H181" s="194"/>
      <c r="I181" s="194"/>
      <c r="J181" s="192"/>
      <c r="K181" s="192"/>
      <c r="L181" s="194"/>
      <c r="M181" s="194"/>
      <c r="N181" s="192"/>
      <c r="O181" s="192"/>
      <c r="P181" s="194"/>
      <c r="Q181" s="194"/>
      <c r="R181" s="192"/>
      <c r="S181" s="192"/>
      <c r="T181" s="194"/>
      <c r="U181" s="194"/>
      <c r="V181" s="192"/>
    </row>
    <row r="182" spans="7:22" x14ac:dyDescent="0.2">
      <c r="G182" s="192"/>
      <c r="H182" s="194"/>
      <c r="I182" s="194"/>
      <c r="J182" s="192"/>
      <c r="K182" s="192"/>
      <c r="L182" s="194"/>
      <c r="M182" s="194"/>
      <c r="N182" s="192"/>
      <c r="O182" s="192"/>
      <c r="P182" s="194"/>
      <c r="Q182" s="194"/>
      <c r="R182" s="192"/>
      <c r="S182" s="192"/>
      <c r="T182" s="194"/>
      <c r="U182" s="194"/>
      <c r="V182" s="192"/>
    </row>
    <row r="183" spans="7:22" x14ac:dyDescent="0.2">
      <c r="G183" s="192"/>
      <c r="H183" s="194"/>
      <c r="I183" s="194"/>
      <c r="J183" s="192"/>
      <c r="K183" s="192"/>
      <c r="L183" s="194"/>
      <c r="M183" s="194"/>
      <c r="N183" s="192"/>
      <c r="O183" s="192"/>
      <c r="P183" s="194"/>
      <c r="Q183" s="194"/>
      <c r="R183" s="192"/>
      <c r="S183" s="192"/>
      <c r="T183" s="194"/>
      <c r="U183" s="194"/>
      <c r="V183" s="192"/>
    </row>
    <row r="184" spans="7:22" x14ac:dyDescent="0.2">
      <c r="G184" s="192"/>
      <c r="H184" s="194"/>
      <c r="I184" s="194"/>
      <c r="J184" s="192"/>
      <c r="K184" s="192"/>
      <c r="L184" s="194"/>
      <c r="M184" s="194"/>
      <c r="N184" s="192"/>
      <c r="O184" s="192"/>
      <c r="P184" s="194"/>
      <c r="Q184" s="194"/>
      <c r="R184" s="192"/>
      <c r="S184" s="192"/>
      <c r="T184" s="194"/>
      <c r="U184" s="194"/>
      <c r="V184" s="192"/>
    </row>
    <row r="185" spans="7:22" x14ac:dyDescent="0.2">
      <c r="G185" s="192"/>
      <c r="H185" s="194"/>
      <c r="I185" s="194"/>
      <c r="J185" s="192"/>
      <c r="K185" s="192"/>
      <c r="L185" s="194"/>
      <c r="M185" s="194"/>
      <c r="N185" s="192"/>
      <c r="O185" s="192"/>
      <c r="P185" s="194"/>
      <c r="Q185" s="194"/>
      <c r="R185" s="192"/>
      <c r="S185" s="192"/>
      <c r="T185" s="194"/>
      <c r="U185" s="194"/>
      <c r="V185" s="192"/>
    </row>
    <row r="186" spans="7:22" x14ac:dyDescent="0.2">
      <c r="G186" s="192"/>
      <c r="H186" s="194"/>
      <c r="I186" s="194"/>
      <c r="J186" s="192"/>
      <c r="K186" s="192"/>
      <c r="L186" s="194"/>
      <c r="M186" s="194"/>
      <c r="N186" s="192"/>
      <c r="O186" s="192"/>
      <c r="P186" s="194"/>
      <c r="Q186" s="194"/>
      <c r="R186" s="192"/>
      <c r="S186" s="192"/>
      <c r="T186" s="194"/>
      <c r="U186" s="194"/>
      <c r="V186" s="192"/>
    </row>
    <row r="187" spans="7:22" x14ac:dyDescent="0.2">
      <c r="G187" s="192"/>
      <c r="H187" s="194"/>
      <c r="I187" s="194"/>
      <c r="J187" s="192"/>
      <c r="K187" s="192"/>
      <c r="L187" s="194"/>
      <c r="M187" s="194"/>
      <c r="N187" s="192"/>
      <c r="O187" s="192"/>
      <c r="P187" s="194"/>
      <c r="Q187" s="194"/>
      <c r="R187" s="192"/>
      <c r="S187" s="192"/>
      <c r="T187" s="194"/>
      <c r="U187" s="194"/>
      <c r="V187" s="192"/>
    </row>
    <row r="188" spans="7:22" x14ac:dyDescent="0.2">
      <c r="G188" s="192"/>
      <c r="H188" s="194"/>
      <c r="I188" s="194"/>
      <c r="J188" s="192"/>
      <c r="K188" s="192"/>
      <c r="L188" s="194"/>
      <c r="M188" s="194"/>
      <c r="N188" s="192"/>
      <c r="O188" s="192"/>
      <c r="P188" s="194"/>
      <c r="Q188" s="194"/>
      <c r="R188" s="192"/>
      <c r="S188" s="192"/>
      <c r="T188" s="194"/>
      <c r="U188" s="194"/>
      <c r="V188" s="192"/>
    </row>
    <row r="189" spans="7:22" x14ac:dyDescent="0.2">
      <c r="G189" s="192"/>
      <c r="H189" s="194"/>
      <c r="I189" s="194"/>
      <c r="J189" s="192"/>
      <c r="K189" s="192"/>
      <c r="L189" s="194"/>
      <c r="M189" s="194"/>
      <c r="N189" s="192"/>
      <c r="O189" s="192"/>
      <c r="P189" s="194"/>
      <c r="Q189" s="194"/>
      <c r="R189" s="192"/>
      <c r="S189" s="192"/>
      <c r="T189" s="194"/>
      <c r="U189" s="194"/>
      <c r="V189" s="192"/>
    </row>
    <row r="190" spans="7:22" x14ac:dyDescent="0.2">
      <c r="G190" s="192"/>
      <c r="H190" s="194"/>
      <c r="I190" s="194"/>
      <c r="J190" s="192"/>
      <c r="K190" s="192"/>
      <c r="L190" s="194"/>
      <c r="M190" s="194"/>
      <c r="N190" s="192"/>
      <c r="O190" s="192"/>
      <c r="P190" s="194"/>
      <c r="Q190" s="194"/>
      <c r="R190" s="192"/>
      <c r="S190" s="192"/>
      <c r="T190" s="194"/>
      <c r="U190" s="194"/>
      <c r="V190" s="192"/>
    </row>
    <row r="191" spans="7:22" x14ac:dyDescent="0.2">
      <c r="G191" s="192"/>
      <c r="H191" s="194"/>
      <c r="I191" s="194"/>
      <c r="J191" s="192"/>
      <c r="K191" s="192"/>
      <c r="L191" s="194"/>
      <c r="M191" s="194"/>
      <c r="N191" s="192"/>
      <c r="O191" s="192"/>
      <c r="P191" s="194"/>
      <c r="Q191" s="194"/>
      <c r="R191" s="192"/>
      <c r="S191" s="192"/>
      <c r="T191" s="194"/>
      <c r="U191" s="194"/>
      <c r="V191" s="192"/>
    </row>
    <row r="192" spans="7:22" x14ac:dyDescent="0.2">
      <c r="G192" s="192"/>
      <c r="H192" s="194"/>
      <c r="I192" s="194"/>
      <c r="J192" s="192"/>
      <c r="K192" s="192"/>
      <c r="L192" s="194"/>
      <c r="M192" s="194"/>
      <c r="N192" s="192"/>
      <c r="O192" s="192"/>
      <c r="P192" s="194"/>
      <c r="Q192" s="194"/>
      <c r="R192" s="192"/>
      <c r="S192" s="192"/>
      <c r="T192" s="194"/>
      <c r="U192" s="194"/>
      <c r="V192" s="192"/>
    </row>
    <row r="193" spans="7:22" x14ac:dyDescent="0.2">
      <c r="G193" s="192"/>
      <c r="H193" s="194"/>
      <c r="I193" s="194"/>
      <c r="J193" s="192"/>
      <c r="K193" s="192"/>
      <c r="L193" s="194"/>
      <c r="M193" s="194"/>
      <c r="N193" s="192"/>
      <c r="O193" s="192"/>
      <c r="P193" s="194"/>
      <c r="Q193" s="194"/>
      <c r="R193" s="192"/>
      <c r="S193" s="192"/>
      <c r="T193" s="194"/>
      <c r="U193" s="194"/>
      <c r="V193" s="192"/>
    </row>
    <row r="194" spans="7:22" x14ac:dyDescent="0.2">
      <c r="G194" s="192"/>
      <c r="H194" s="194"/>
      <c r="I194" s="194"/>
      <c r="J194" s="192"/>
      <c r="K194" s="192"/>
      <c r="L194" s="194"/>
      <c r="M194" s="194"/>
      <c r="N194" s="192"/>
      <c r="O194" s="192"/>
      <c r="P194" s="194"/>
      <c r="Q194" s="194"/>
      <c r="R194" s="192"/>
      <c r="S194" s="192"/>
      <c r="T194" s="194"/>
      <c r="U194" s="194"/>
      <c r="V194" s="192"/>
    </row>
    <row r="195" spans="7:22" x14ac:dyDescent="0.2">
      <c r="G195" s="192"/>
      <c r="H195" s="194"/>
      <c r="I195" s="194"/>
      <c r="J195" s="192"/>
      <c r="K195" s="192"/>
      <c r="L195" s="194"/>
      <c r="M195" s="194"/>
      <c r="N195" s="192"/>
      <c r="O195" s="192"/>
      <c r="P195" s="194"/>
      <c r="Q195" s="194"/>
      <c r="R195" s="192"/>
      <c r="S195" s="192"/>
      <c r="T195" s="194"/>
      <c r="U195" s="194"/>
      <c r="V195" s="192"/>
    </row>
    <row r="196" spans="7:22" x14ac:dyDescent="0.2">
      <c r="G196" s="192"/>
      <c r="H196" s="194"/>
      <c r="I196" s="194"/>
      <c r="J196" s="192"/>
      <c r="K196" s="192"/>
      <c r="L196" s="194"/>
      <c r="M196" s="194"/>
      <c r="N196" s="192"/>
      <c r="O196" s="192"/>
      <c r="P196" s="194"/>
      <c r="Q196" s="194"/>
      <c r="R196" s="192"/>
      <c r="S196" s="192"/>
      <c r="T196" s="194"/>
      <c r="U196" s="194"/>
      <c r="V196" s="192"/>
    </row>
    <row r="197" spans="7:22" x14ac:dyDescent="0.2">
      <c r="G197" s="192"/>
      <c r="H197" s="194"/>
      <c r="I197" s="194"/>
      <c r="J197" s="192"/>
      <c r="K197" s="192"/>
      <c r="L197" s="194"/>
      <c r="M197" s="194"/>
      <c r="N197" s="192"/>
      <c r="O197" s="192"/>
      <c r="P197" s="194"/>
      <c r="Q197" s="194"/>
      <c r="R197" s="192"/>
      <c r="S197" s="192"/>
      <c r="T197" s="194"/>
      <c r="U197" s="194"/>
      <c r="V197" s="192"/>
    </row>
    <row r="198" spans="7:22" x14ac:dyDescent="0.2">
      <c r="G198" s="192"/>
      <c r="H198" s="194"/>
      <c r="I198" s="194"/>
      <c r="J198" s="192"/>
      <c r="K198" s="192"/>
      <c r="L198" s="194"/>
      <c r="M198" s="194"/>
      <c r="N198" s="192"/>
      <c r="O198" s="192"/>
      <c r="P198" s="194"/>
      <c r="Q198" s="194"/>
      <c r="R198" s="192"/>
      <c r="S198" s="192"/>
      <c r="T198" s="194"/>
      <c r="U198" s="194"/>
      <c r="V198" s="192"/>
    </row>
    <row r="199" spans="7:22" x14ac:dyDescent="0.2">
      <c r="G199" s="192"/>
      <c r="H199" s="194"/>
      <c r="I199" s="194"/>
      <c r="J199" s="192"/>
      <c r="K199" s="192"/>
      <c r="L199" s="194"/>
      <c r="M199" s="194"/>
      <c r="N199" s="192"/>
      <c r="O199" s="192"/>
      <c r="P199" s="194"/>
      <c r="Q199" s="194"/>
      <c r="R199" s="192"/>
      <c r="S199" s="192"/>
      <c r="T199" s="194"/>
      <c r="U199" s="194"/>
      <c r="V199" s="192"/>
    </row>
    <row r="200" spans="7:22" x14ac:dyDescent="0.2">
      <c r="G200" s="192"/>
      <c r="H200" s="194"/>
      <c r="I200" s="194"/>
      <c r="J200" s="192"/>
      <c r="K200" s="192"/>
      <c r="L200" s="194"/>
      <c r="M200" s="194"/>
      <c r="N200" s="192"/>
      <c r="O200" s="192"/>
      <c r="P200" s="194"/>
      <c r="Q200" s="194"/>
      <c r="R200" s="192"/>
      <c r="S200" s="192"/>
      <c r="T200" s="194"/>
      <c r="U200" s="194"/>
      <c r="V200" s="192"/>
    </row>
    <row r="201" spans="7:22" x14ac:dyDescent="0.2">
      <c r="G201" s="192"/>
      <c r="H201" s="194"/>
      <c r="I201" s="194"/>
      <c r="J201" s="192"/>
      <c r="K201" s="192"/>
      <c r="L201" s="194"/>
      <c r="M201" s="194"/>
      <c r="N201" s="192"/>
      <c r="O201" s="192"/>
      <c r="P201" s="194"/>
      <c r="Q201" s="194"/>
      <c r="R201" s="192"/>
      <c r="S201" s="192"/>
      <c r="T201" s="194"/>
      <c r="U201" s="194"/>
      <c r="V201" s="192"/>
    </row>
    <row r="202" spans="7:22" x14ac:dyDescent="0.2">
      <c r="G202" s="192"/>
      <c r="H202" s="194"/>
      <c r="I202" s="194"/>
      <c r="J202" s="192"/>
      <c r="K202" s="192"/>
      <c r="L202" s="194"/>
      <c r="M202" s="194"/>
      <c r="N202" s="192"/>
      <c r="O202" s="192"/>
      <c r="P202" s="194"/>
      <c r="Q202" s="194"/>
      <c r="R202" s="192"/>
      <c r="S202" s="192"/>
      <c r="T202" s="194"/>
      <c r="U202" s="194"/>
      <c r="V202" s="192"/>
    </row>
    <row r="203" spans="7:22" x14ac:dyDescent="0.2">
      <c r="G203" s="192"/>
      <c r="H203" s="194"/>
      <c r="I203" s="194"/>
      <c r="J203" s="192"/>
      <c r="K203" s="192"/>
      <c r="L203" s="194"/>
      <c r="M203" s="194"/>
      <c r="N203" s="192"/>
      <c r="O203" s="192"/>
      <c r="P203" s="194"/>
      <c r="Q203" s="194"/>
      <c r="R203" s="192"/>
      <c r="S203" s="192"/>
      <c r="T203" s="194"/>
      <c r="U203" s="194"/>
      <c r="V203" s="192"/>
    </row>
    <row r="204" spans="7:22" x14ac:dyDescent="0.2">
      <c r="G204" s="192"/>
      <c r="H204" s="194"/>
      <c r="I204" s="194"/>
      <c r="J204" s="192"/>
      <c r="K204" s="192"/>
      <c r="L204" s="194"/>
      <c r="M204" s="194"/>
      <c r="N204" s="192"/>
      <c r="O204" s="192"/>
      <c r="P204" s="194"/>
      <c r="Q204" s="194"/>
      <c r="R204" s="192"/>
      <c r="S204" s="192"/>
      <c r="T204" s="194"/>
      <c r="U204" s="194"/>
      <c r="V204" s="192"/>
    </row>
    <row r="205" spans="7:22" x14ac:dyDescent="0.2">
      <c r="G205" s="192"/>
      <c r="H205" s="194"/>
      <c r="I205" s="194"/>
      <c r="J205" s="192"/>
      <c r="K205" s="192"/>
      <c r="L205" s="194"/>
      <c r="M205" s="194"/>
      <c r="N205" s="192"/>
      <c r="O205" s="192"/>
      <c r="P205" s="194"/>
      <c r="Q205" s="194"/>
      <c r="R205" s="192"/>
      <c r="S205" s="192"/>
      <c r="T205" s="194"/>
      <c r="U205" s="194"/>
      <c r="V205" s="192"/>
    </row>
    <row r="206" spans="7:22" x14ac:dyDescent="0.2">
      <c r="G206" s="192"/>
      <c r="H206" s="194"/>
      <c r="I206" s="194"/>
      <c r="J206" s="192"/>
      <c r="K206" s="192"/>
      <c r="L206" s="194"/>
      <c r="M206" s="194"/>
      <c r="N206" s="192"/>
      <c r="O206" s="192"/>
      <c r="P206" s="194"/>
      <c r="Q206" s="194"/>
      <c r="R206" s="192"/>
      <c r="S206" s="192"/>
      <c r="T206" s="194"/>
      <c r="U206" s="194"/>
      <c r="V206" s="192"/>
    </row>
    <row r="207" spans="7:22" x14ac:dyDescent="0.2">
      <c r="G207" s="192"/>
      <c r="H207" s="194"/>
      <c r="I207" s="194"/>
      <c r="J207" s="192"/>
      <c r="K207" s="192"/>
      <c r="L207" s="194"/>
      <c r="M207" s="194"/>
      <c r="N207" s="192"/>
      <c r="O207" s="192"/>
      <c r="P207" s="194"/>
      <c r="Q207" s="194"/>
      <c r="R207" s="192"/>
      <c r="S207" s="192"/>
      <c r="T207" s="194"/>
      <c r="U207" s="194"/>
      <c r="V207" s="192"/>
    </row>
    <row r="208" spans="7:22" x14ac:dyDescent="0.2">
      <c r="G208" s="192"/>
      <c r="H208" s="194"/>
      <c r="I208" s="194"/>
      <c r="J208" s="192"/>
      <c r="K208" s="192"/>
      <c r="L208" s="194"/>
      <c r="M208" s="194"/>
      <c r="N208" s="192"/>
      <c r="O208" s="192"/>
      <c r="P208" s="194"/>
      <c r="Q208" s="194"/>
      <c r="R208" s="192"/>
      <c r="S208" s="192"/>
      <c r="T208" s="194"/>
      <c r="U208" s="194"/>
      <c r="V208" s="192"/>
    </row>
    <row r="209" spans="7:22" x14ac:dyDescent="0.2">
      <c r="G209" s="192"/>
      <c r="H209" s="194"/>
      <c r="I209" s="194"/>
      <c r="J209" s="192"/>
      <c r="K209" s="192"/>
      <c r="L209" s="194"/>
      <c r="M209" s="194"/>
      <c r="N209" s="192"/>
      <c r="O209" s="192"/>
      <c r="P209" s="194"/>
      <c r="Q209" s="194"/>
      <c r="R209" s="192"/>
      <c r="S209" s="192"/>
      <c r="T209" s="194"/>
      <c r="U209" s="194"/>
      <c r="V209" s="192"/>
    </row>
    <row r="210" spans="7:22" x14ac:dyDescent="0.2">
      <c r="G210" s="192"/>
      <c r="H210" s="194"/>
      <c r="I210" s="194"/>
      <c r="J210" s="192"/>
      <c r="K210" s="192"/>
      <c r="L210" s="194"/>
      <c r="M210" s="194"/>
      <c r="N210" s="192"/>
      <c r="O210" s="192"/>
      <c r="P210" s="194"/>
      <c r="Q210" s="194"/>
      <c r="R210" s="192"/>
      <c r="S210" s="192"/>
      <c r="T210" s="194"/>
      <c r="U210" s="194"/>
      <c r="V210" s="192"/>
    </row>
    <row r="211" spans="7:22" x14ac:dyDescent="0.2">
      <c r="G211" s="192"/>
      <c r="H211" s="194"/>
      <c r="I211" s="194"/>
      <c r="J211" s="192"/>
      <c r="K211" s="192"/>
      <c r="L211" s="194"/>
      <c r="M211" s="194"/>
      <c r="N211" s="192"/>
      <c r="O211" s="192"/>
      <c r="P211" s="194"/>
      <c r="Q211" s="194"/>
      <c r="R211" s="192"/>
      <c r="S211" s="192"/>
      <c r="T211" s="194"/>
      <c r="U211" s="194"/>
      <c r="V211" s="192"/>
    </row>
    <row r="212" spans="7:22" x14ac:dyDescent="0.2">
      <c r="G212" s="192"/>
      <c r="H212" s="194"/>
      <c r="I212" s="194"/>
      <c r="J212" s="192"/>
      <c r="K212" s="192"/>
      <c r="L212" s="194"/>
      <c r="M212" s="194"/>
      <c r="N212" s="192"/>
      <c r="O212" s="192"/>
      <c r="P212" s="194"/>
      <c r="Q212" s="194"/>
      <c r="R212" s="192"/>
      <c r="S212" s="192"/>
      <c r="T212" s="194"/>
      <c r="U212" s="194"/>
      <c r="V212" s="192"/>
    </row>
    <row r="213" spans="7:22" x14ac:dyDescent="0.2">
      <c r="G213" s="192"/>
      <c r="H213" s="194"/>
      <c r="I213" s="194"/>
      <c r="J213" s="192"/>
      <c r="K213" s="192"/>
      <c r="L213" s="194"/>
      <c r="M213" s="194"/>
      <c r="N213" s="192"/>
      <c r="O213" s="192"/>
      <c r="P213" s="194"/>
      <c r="Q213" s="194"/>
      <c r="R213" s="192"/>
      <c r="S213" s="192"/>
      <c r="T213" s="194"/>
      <c r="U213" s="194"/>
      <c r="V213" s="192"/>
    </row>
    <row r="214" spans="7:22" x14ac:dyDescent="0.2">
      <c r="G214" s="192"/>
      <c r="H214" s="194"/>
      <c r="I214" s="194"/>
      <c r="J214" s="192"/>
      <c r="K214" s="192"/>
      <c r="L214" s="194"/>
      <c r="M214" s="194"/>
      <c r="N214" s="192"/>
      <c r="O214" s="192"/>
      <c r="P214" s="194"/>
      <c r="Q214" s="194"/>
      <c r="R214" s="192"/>
      <c r="S214" s="192"/>
      <c r="T214" s="194"/>
      <c r="U214" s="194"/>
      <c r="V214" s="192"/>
    </row>
    <row r="215" spans="7:22" x14ac:dyDescent="0.2">
      <c r="G215" s="192"/>
      <c r="H215" s="194"/>
      <c r="I215" s="194"/>
      <c r="J215" s="192"/>
      <c r="K215" s="192"/>
      <c r="L215" s="194"/>
      <c r="M215" s="194"/>
      <c r="N215" s="192"/>
      <c r="O215" s="192"/>
      <c r="P215" s="194"/>
      <c r="Q215" s="194"/>
      <c r="R215" s="192"/>
      <c r="S215" s="192"/>
      <c r="T215" s="194"/>
      <c r="U215" s="194"/>
      <c r="V215" s="192"/>
    </row>
    <row r="216" spans="7:22" x14ac:dyDescent="0.2">
      <c r="G216" s="192"/>
      <c r="H216" s="194"/>
      <c r="I216" s="194"/>
      <c r="J216" s="192"/>
      <c r="K216" s="192"/>
      <c r="L216" s="194"/>
      <c r="M216" s="194"/>
      <c r="N216" s="192"/>
      <c r="O216" s="192"/>
      <c r="P216" s="194"/>
      <c r="Q216" s="194"/>
      <c r="R216" s="192"/>
      <c r="S216" s="192"/>
      <c r="T216" s="194"/>
      <c r="U216" s="194"/>
      <c r="V216" s="192"/>
    </row>
    <row r="217" spans="7:22" x14ac:dyDescent="0.2">
      <c r="G217" s="192"/>
      <c r="H217" s="194"/>
      <c r="I217" s="194"/>
      <c r="J217" s="192"/>
      <c r="K217" s="192"/>
      <c r="L217" s="194"/>
      <c r="M217" s="194"/>
      <c r="N217" s="192"/>
      <c r="O217" s="192"/>
      <c r="P217" s="194"/>
      <c r="Q217" s="194"/>
      <c r="R217" s="192"/>
      <c r="S217" s="192"/>
      <c r="T217" s="194"/>
      <c r="U217" s="194"/>
      <c r="V217" s="192"/>
    </row>
    <row r="218" spans="7:22" x14ac:dyDescent="0.2">
      <c r="G218" s="192"/>
      <c r="H218" s="194"/>
      <c r="I218" s="194"/>
      <c r="J218" s="192"/>
      <c r="K218" s="192"/>
      <c r="L218" s="194"/>
      <c r="M218" s="194"/>
      <c r="N218" s="192"/>
      <c r="O218" s="192"/>
      <c r="P218" s="194"/>
      <c r="Q218" s="194"/>
      <c r="R218" s="192"/>
      <c r="S218" s="192"/>
      <c r="T218" s="194"/>
      <c r="U218" s="194"/>
      <c r="V218" s="192"/>
    </row>
    <row r="219" spans="7:22" x14ac:dyDescent="0.2">
      <c r="G219" s="192"/>
      <c r="H219" s="194"/>
      <c r="I219" s="194"/>
      <c r="J219" s="192"/>
      <c r="K219" s="192"/>
      <c r="L219" s="194"/>
      <c r="M219" s="194"/>
      <c r="N219" s="192"/>
      <c r="O219" s="192"/>
      <c r="P219" s="194"/>
      <c r="Q219" s="194"/>
      <c r="R219" s="192"/>
      <c r="S219" s="192"/>
      <c r="T219" s="194"/>
      <c r="U219" s="194"/>
      <c r="V219" s="192"/>
    </row>
    <row r="220" spans="7:22" x14ac:dyDescent="0.2">
      <c r="G220" s="192"/>
      <c r="H220" s="194"/>
      <c r="I220" s="194"/>
      <c r="J220" s="192"/>
      <c r="K220" s="192"/>
      <c r="L220" s="194"/>
      <c r="M220" s="194"/>
      <c r="N220" s="192"/>
      <c r="O220" s="192"/>
      <c r="P220" s="194"/>
      <c r="Q220" s="194"/>
      <c r="R220" s="192"/>
      <c r="S220" s="192"/>
      <c r="T220" s="194"/>
      <c r="U220" s="194"/>
      <c r="V220" s="192"/>
    </row>
    <row r="221" spans="7:22" x14ac:dyDescent="0.2">
      <c r="G221" s="192"/>
      <c r="H221" s="194"/>
      <c r="I221" s="194"/>
      <c r="J221" s="192"/>
      <c r="K221" s="192"/>
      <c r="L221" s="194"/>
      <c r="M221" s="194"/>
      <c r="N221" s="192"/>
      <c r="O221" s="192"/>
      <c r="P221" s="194"/>
      <c r="Q221" s="194"/>
      <c r="R221" s="192"/>
      <c r="S221" s="192"/>
      <c r="T221" s="194"/>
      <c r="U221" s="194"/>
      <c r="V221" s="192"/>
    </row>
    <row r="222" spans="7:22" x14ac:dyDescent="0.2">
      <c r="G222" s="192"/>
      <c r="H222" s="194"/>
      <c r="I222" s="194"/>
      <c r="J222" s="192"/>
      <c r="K222" s="192"/>
      <c r="L222" s="194"/>
      <c r="M222" s="194"/>
      <c r="N222" s="192"/>
      <c r="O222" s="192"/>
      <c r="P222" s="194"/>
      <c r="Q222" s="194"/>
      <c r="R222" s="192"/>
      <c r="S222" s="192"/>
      <c r="T222" s="194"/>
      <c r="U222" s="194"/>
      <c r="V222" s="192"/>
    </row>
    <row r="223" spans="7:22" x14ac:dyDescent="0.2">
      <c r="G223" s="192"/>
      <c r="H223" s="194"/>
      <c r="I223" s="194"/>
      <c r="J223" s="192"/>
      <c r="K223" s="192"/>
      <c r="L223" s="194"/>
      <c r="M223" s="194"/>
      <c r="N223" s="192"/>
      <c r="O223" s="192"/>
      <c r="P223" s="194"/>
      <c r="Q223" s="194"/>
      <c r="R223" s="192"/>
      <c r="S223" s="192"/>
      <c r="T223" s="194"/>
      <c r="U223" s="194"/>
      <c r="V223" s="192"/>
    </row>
    <row r="224" spans="7:22" x14ac:dyDescent="0.2">
      <c r="G224" s="192"/>
      <c r="H224" s="194"/>
      <c r="I224" s="194"/>
      <c r="J224" s="192"/>
      <c r="K224" s="192"/>
      <c r="L224" s="194"/>
      <c r="M224" s="194"/>
      <c r="N224" s="192"/>
      <c r="O224" s="192"/>
      <c r="P224" s="194"/>
      <c r="Q224" s="194"/>
      <c r="R224" s="192"/>
      <c r="S224" s="192"/>
      <c r="T224" s="194"/>
      <c r="U224" s="194"/>
      <c r="V224" s="192"/>
    </row>
    <row r="225" spans="7:22" x14ac:dyDescent="0.2">
      <c r="G225" s="192"/>
      <c r="H225" s="194"/>
      <c r="I225" s="194"/>
      <c r="J225" s="192"/>
      <c r="K225" s="192"/>
      <c r="L225" s="194"/>
      <c r="M225" s="194"/>
      <c r="N225" s="192"/>
      <c r="O225" s="192"/>
      <c r="P225" s="194"/>
      <c r="Q225" s="194"/>
      <c r="R225" s="192"/>
      <c r="S225" s="192"/>
      <c r="T225" s="194"/>
      <c r="U225" s="194"/>
      <c r="V225" s="192"/>
    </row>
    <row r="226" spans="7:22" x14ac:dyDescent="0.2">
      <c r="G226" s="192"/>
      <c r="H226" s="194"/>
      <c r="I226" s="194"/>
      <c r="J226" s="192"/>
      <c r="K226" s="192"/>
      <c r="L226" s="194"/>
      <c r="M226" s="194"/>
      <c r="N226" s="192"/>
      <c r="O226" s="192"/>
      <c r="P226" s="194"/>
      <c r="Q226" s="194"/>
      <c r="R226" s="192"/>
      <c r="S226" s="192"/>
      <c r="T226" s="194"/>
      <c r="U226" s="194"/>
      <c r="V226" s="192"/>
    </row>
    <row r="227" spans="7:22" x14ac:dyDescent="0.2">
      <c r="G227" s="192"/>
      <c r="H227" s="194"/>
      <c r="I227" s="194"/>
      <c r="J227" s="192"/>
      <c r="K227" s="192"/>
      <c r="L227" s="194"/>
      <c r="M227" s="194"/>
      <c r="N227" s="192"/>
      <c r="O227" s="192"/>
      <c r="P227" s="194"/>
      <c r="Q227" s="194"/>
      <c r="R227" s="192"/>
      <c r="S227" s="192"/>
      <c r="T227" s="194"/>
      <c r="U227" s="194"/>
      <c r="V227" s="192"/>
    </row>
    <row r="228" spans="7:22" x14ac:dyDescent="0.2">
      <c r="G228" s="192"/>
      <c r="H228" s="194"/>
      <c r="I228" s="194"/>
      <c r="J228" s="192"/>
      <c r="K228" s="192"/>
      <c r="L228" s="194"/>
      <c r="M228" s="194"/>
      <c r="N228" s="192"/>
      <c r="O228" s="192"/>
      <c r="P228" s="194"/>
      <c r="Q228" s="194"/>
      <c r="R228" s="192"/>
      <c r="S228" s="192"/>
      <c r="T228" s="194"/>
      <c r="U228" s="194"/>
      <c r="V228" s="192"/>
    </row>
    <row r="229" spans="7:22" x14ac:dyDescent="0.2">
      <c r="G229" s="192"/>
      <c r="H229" s="194"/>
      <c r="I229" s="194"/>
      <c r="J229" s="192"/>
      <c r="K229" s="192"/>
      <c r="L229" s="194"/>
      <c r="M229" s="194"/>
      <c r="N229" s="192"/>
      <c r="O229" s="192"/>
      <c r="P229" s="194"/>
      <c r="Q229" s="194"/>
      <c r="R229" s="192"/>
      <c r="S229" s="192"/>
      <c r="T229" s="194"/>
      <c r="U229" s="194"/>
      <c r="V229" s="192"/>
    </row>
    <row r="230" spans="7:22" x14ac:dyDescent="0.2">
      <c r="G230" s="192"/>
      <c r="H230" s="194"/>
      <c r="I230" s="194"/>
      <c r="J230" s="192"/>
      <c r="K230" s="192"/>
      <c r="L230" s="194"/>
      <c r="M230" s="194"/>
      <c r="N230" s="192"/>
      <c r="O230" s="192"/>
      <c r="P230" s="194"/>
      <c r="Q230" s="194"/>
      <c r="R230" s="192"/>
      <c r="S230" s="192"/>
      <c r="T230" s="194"/>
      <c r="U230" s="194"/>
      <c r="V230" s="192"/>
    </row>
    <row r="231" spans="7:22" x14ac:dyDescent="0.2">
      <c r="G231" s="192"/>
      <c r="H231" s="194"/>
      <c r="I231" s="194"/>
      <c r="J231" s="192"/>
      <c r="K231" s="192"/>
      <c r="L231" s="194"/>
      <c r="M231" s="194"/>
      <c r="N231" s="192"/>
      <c r="O231" s="192"/>
      <c r="P231" s="194"/>
      <c r="Q231" s="194"/>
      <c r="R231" s="192"/>
      <c r="S231" s="192"/>
      <c r="T231" s="194"/>
      <c r="U231" s="194"/>
      <c r="V231" s="192"/>
    </row>
    <row r="232" spans="7:22" x14ac:dyDescent="0.2">
      <c r="G232" s="192"/>
      <c r="H232" s="194"/>
      <c r="I232" s="194"/>
      <c r="J232" s="192"/>
      <c r="K232" s="192"/>
      <c r="L232" s="194"/>
      <c r="M232" s="194"/>
      <c r="N232" s="192"/>
      <c r="O232" s="192"/>
      <c r="P232" s="194"/>
      <c r="Q232" s="194"/>
      <c r="R232" s="192"/>
      <c r="S232" s="192"/>
      <c r="T232" s="194"/>
      <c r="U232" s="194"/>
      <c r="V232" s="192"/>
    </row>
    <row r="233" spans="7:22" x14ac:dyDescent="0.2">
      <c r="G233" s="192"/>
      <c r="H233" s="194"/>
      <c r="I233" s="194"/>
      <c r="J233" s="192"/>
      <c r="K233" s="192"/>
      <c r="L233" s="194"/>
      <c r="M233" s="194"/>
      <c r="N233" s="192"/>
      <c r="O233" s="192"/>
      <c r="P233" s="194"/>
      <c r="Q233" s="194"/>
      <c r="R233" s="192"/>
      <c r="S233" s="192"/>
      <c r="T233" s="194"/>
      <c r="U233" s="194"/>
      <c r="V233" s="192"/>
    </row>
    <row r="234" spans="7:22" x14ac:dyDescent="0.2">
      <c r="G234" s="192"/>
      <c r="H234" s="194"/>
      <c r="I234" s="194"/>
      <c r="J234" s="192"/>
      <c r="K234" s="192"/>
      <c r="L234" s="194"/>
      <c r="M234" s="194"/>
      <c r="N234" s="192"/>
      <c r="O234" s="192"/>
      <c r="P234" s="194"/>
      <c r="Q234" s="194"/>
      <c r="R234" s="192"/>
      <c r="S234" s="192"/>
      <c r="T234" s="194"/>
      <c r="U234" s="194"/>
      <c r="V234" s="192"/>
    </row>
    <row r="235" spans="7:22" x14ac:dyDescent="0.2">
      <c r="G235" s="192"/>
      <c r="H235" s="194"/>
      <c r="I235" s="194"/>
      <c r="J235" s="192"/>
      <c r="K235" s="192"/>
      <c r="L235" s="194"/>
      <c r="M235" s="194"/>
      <c r="N235" s="192"/>
      <c r="O235" s="192"/>
      <c r="P235" s="194"/>
      <c r="Q235" s="194"/>
      <c r="R235" s="192"/>
      <c r="S235" s="192"/>
      <c r="T235" s="194"/>
      <c r="U235" s="194"/>
      <c r="V235" s="192"/>
    </row>
    <row r="236" spans="7:22" x14ac:dyDescent="0.2">
      <c r="G236" s="192"/>
      <c r="H236" s="194"/>
      <c r="I236" s="194"/>
      <c r="J236" s="192"/>
      <c r="K236" s="192"/>
      <c r="L236" s="194"/>
      <c r="M236" s="194"/>
      <c r="N236" s="192"/>
      <c r="O236" s="192"/>
      <c r="P236" s="194"/>
      <c r="Q236" s="194"/>
      <c r="R236" s="192"/>
      <c r="S236" s="192"/>
      <c r="T236" s="194"/>
      <c r="U236" s="194"/>
      <c r="V236" s="192"/>
    </row>
    <row r="237" spans="7:22" x14ac:dyDescent="0.2">
      <c r="G237" s="192"/>
      <c r="H237" s="194"/>
      <c r="I237" s="194"/>
      <c r="J237" s="192"/>
      <c r="K237" s="192"/>
      <c r="L237" s="194"/>
      <c r="M237" s="194"/>
      <c r="N237" s="192"/>
      <c r="O237" s="192"/>
      <c r="P237" s="194"/>
      <c r="Q237" s="194"/>
      <c r="R237" s="192"/>
      <c r="S237" s="192"/>
      <c r="T237" s="194"/>
      <c r="U237" s="194"/>
      <c r="V237" s="192"/>
    </row>
    <row r="238" spans="7:22" x14ac:dyDescent="0.2">
      <c r="G238" s="192"/>
      <c r="H238" s="194"/>
      <c r="I238" s="194"/>
      <c r="J238" s="192"/>
      <c r="K238" s="192"/>
      <c r="L238" s="194"/>
      <c r="M238" s="194"/>
      <c r="N238" s="192"/>
      <c r="O238" s="192"/>
      <c r="P238" s="194"/>
      <c r="Q238" s="194"/>
      <c r="R238" s="192"/>
      <c r="S238" s="192"/>
      <c r="T238" s="194"/>
      <c r="U238" s="194"/>
      <c r="V238" s="192"/>
    </row>
    <row r="239" spans="7:22" x14ac:dyDescent="0.2">
      <c r="G239" s="192"/>
      <c r="H239" s="194"/>
      <c r="I239" s="194"/>
      <c r="J239" s="192"/>
      <c r="K239" s="192"/>
      <c r="L239" s="194"/>
      <c r="M239" s="194"/>
      <c r="N239" s="192"/>
      <c r="O239" s="192"/>
      <c r="P239" s="194"/>
      <c r="Q239" s="194"/>
      <c r="R239" s="192"/>
      <c r="S239" s="192"/>
      <c r="T239" s="194"/>
      <c r="U239" s="194"/>
      <c r="V239" s="192"/>
    </row>
    <row r="240" spans="7:22" x14ac:dyDescent="0.2">
      <c r="G240" s="192"/>
      <c r="H240" s="194"/>
      <c r="I240" s="194"/>
      <c r="J240" s="192"/>
      <c r="K240" s="192"/>
      <c r="L240" s="194"/>
      <c r="M240" s="194"/>
      <c r="N240" s="192"/>
      <c r="O240" s="192"/>
      <c r="P240" s="194"/>
      <c r="Q240" s="194"/>
      <c r="R240" s="192"/>
      <c r="S240" s="192"/>
      <c r="T240" s="194"/>
      <c r="U240" s="194"/>
      <c r="V240" s="192"/>
    </row>
    <row r="241" spans="7:22" x14ac:dyDescent="0.2">
      <c r="G241" s="192"/>
      <c r="H241" s="194"/>
      <c r="I241" s="194"/>
      <c r="J241" s="192"/>
      <c r="K241" s="192"/>
      <c r="L241" s="194"/>
      <c r="M241" s="194"/>
      <c r="N241" s="192"/>
      <c r="O241" s="192"/>
      <c r="P241" s="194"/>
      <c r="Q241" s="194"/>
      <c r="R241" s="192"/>
      <c r="S241" s="192"/>
      <c r="T241" s="194"/>
      <c r="U241" s="194"/>
      <c r="V241" s="192"/>
    </row>
    <row r="242" spans="7:22" x14ac:dyDescent="0.2">
      <c r="G242" s="192"/>
      <c r="H242" s="194"/>
      <c r="I242" s="194"/>
      <c r="J242" s="192"/>
      <c r="K242" s="192"/>
      <c r="L242" s="194"/>
      <c r="M242" s="194"/>
      <c r="N242" s="192"/>
      <c r="O242" s="192"/>
      <c r="P242" s="194"/>
      <c r="Q242" s="194"/>
      <c r="R242" s="192"/>
      <c r="S242" s="192"/>
      <c r="T242" s="194"/>
      <c r="U242" s="194"/>
      <c r="V242" s="192"/>
    </row>
    <row r="243" spans="7:22" x14ac:dyDescent="0.2">
      <c r="G243" s="192"/>
      <c r="H243" s="194"/>
      <c r="I243" s="194"/>
      <c r="J243" s="192"/>
      <c r="K243" s="192"/>
      <c r="L243" s="194"/>
      <c r="M243" s="194"/>
      <c r="N243" s="192"/>
      <c r="O243" s="192"/>
      <c r="P243" s="194"/>
      <c r="Q243" s="194"/>
      <c r="R243" s="192"/>
      <c r="S243" s="192"/>
      <c r="T243" s="194"/>
      <c r="U243" s="194"/>
      <c r="V243" s="192"/>
    </row>
    <row r="244" spans="7:22" x14ac:dyDescent="0.2">
      <c r="G244" s="192"/>
      <c r="H244" s="194"/>
      <c r="I244" s="194"/>
      <c r="J244" s="192"/>
      <c r="K244" s="192"/>
      <c r="L244" s="194"/>
      <c r="M244" s="194"/>
      <c r="N244" s="192"/>
      <c r="O244" s="192"/>
      <c r="P244" s="194"/>
      <c r="Q244" s="194"/>
      <c r="R244" s="192"/>
      <c r="S244" s="192"/>
      <c r="T244" s="194"/>
      <c r="U244" s="194"/>
      <c r="V244" s="192"/>
    </row>
    <row r="245" spans="7:22" x14ac:dyDescent="0.2">
      <c r="G245" s="192"/>
      <c r="H245" s="194"/>
      <c r="I245" s="194"/>
      <c r="J245" s="192"/>
      <c r="K245" s="192"/>
      <c r="L245" s="194"/>
      <c r="M245" s="194"/>
      <c r="N245" s="192"/>
      <c r="O245" s="192"/>
      <c r="P245" s="194"/>
      <c r="Q245" s="194"/>
      <c r="R245" s="192"/>
      <c r="S245" s="192"/>
      <c r="T245" s="194"/>
      <c r="U245" s="194"/>
      <c r="V245" s="192"/>
    </row>
    <row r="246" spans="7:22" x14ac:dyDescent="0.2">
      <c r="G246" s="192"/>
      <c r="H246" s="194"/>
      <c r="I246" s="194"/>
      <c r="J246" s="192"/>
      <c r="K246" s="192"/>
      <c r="L246" s="194"/>
      <c r="M246" s="194"/>
      <c r="N246" s="192"/>
      <c r="O246" s="192"/>
      <c r="P246" s="194"/>
      <c r="Q246" s="194"/>
      <c r="R246" s="192"/>
      <c r="S246" s="192"/>
      <c r="T246" s="194"/>
      <c r="U246" s="194"/>
      <c r="V246" s="192"/>
    </row>
    <row r="247" spans="7:22" x14ac:dyDescent="0.2">
      <c r="G247" s="192"/>
      <c r="H247" s="194"/>
      <c r="I247" s="194"/>
      <c r="J247" s="192"/>
      <c r="K247" s="192"/>
      <c r="L247" s="194"/>
      <c r="M247" s="194"/>
      <c r="N247" s="192"/>
      <c r="O247" s="192"/>
      <c r="P247" s="194"/>
      <c r="Q247" s="194"/>
      <c r="R247" s="192"/>
      <c r="S247" s="192"/>
      <c r="T247" s="194"/>
      <c r="U247" s="194"/>
      <c r="V247" s="192"/>
    </row>
    <row r="248" spans="7:22" x14ac:dyDescent="0.2">
      <c r="O248" s="192"/>
      <c r="P248" s="194"/>
      <c r="Q248" s="194"/>
      <c r="R248" s="192"/>
      <c r="S248" s="192"/>
      <c r="T248" s="194"/>
      <c r="U248" s="194"/>
      <c r="V248" s="192"/>
    </row>
    <row r="249" spans="7:22" x14ac:dyDescent="0.2">
      <c r="O249" s="192"/>
      <c r="P249" s="194"/>
      <c r="Q249" s="194"/>
      <c r="R249" s="192"/>
      <c r="S249" s="192"/>
      <c r="T249" s="194"/>
      <c r="U249" s="194"/>
      <c r="V249" s="192"/>
    </row>
    <row r="250" spans="7:22" x14ac:dyDescent="0.2">
      <c r="O250" s="192"/>
      <c r="P250" s="194"/>
      <c r="Q250" s="194"/>
      <c r="R250" s="192"/>
      <c r="S250" s="192"/>
      <c r="T250" s="194"/>
      <c r="U250" s="194"/>
      <c r="V250" s="192"/>
    </row>
    <row r="251" spans="7:22" x14ac:dyDescent="0.2">
      <c r="O251" s="192"/>
      <c r="P251" s="194"/>
      <c r="Q251" s="194"/>
      <c r="R251" s="192"/>
      <c r="S251" s="192"/>
      <c r="T251" s="194"/>
      <c r="U251" s="194"/>
      <c r="V251" s="192"/>
    </row>
    <row r="252" spans="7:22" x14ac:dyDescent="0.2">
      <c r="O252" s="192"/>
      <c r="P252" s="194"/>
      <c r="Q252" s="194"/>
      <c r="R252" s="192"/>
      <c r="S252" s="192"/>
      <c r="T252" s="194"/>
      <c r="U252" s="194"/>
      <c r="V252" s="192"/>
    </row>
    <row r="253" spans="7:22" x14ac:dyDescent="0.2">
      <c r="O253" s="192"/>
      <c r="P253" s="194"/>
      <c r="Q253" s="194"/>
      <c r="R253" s="192"/>
      <c r="S253" s="192"/>
      <c r="T253" s="194"/>
      <c r="U253" s="194"/>
      <c r="V253" s="192"/>
    </row>
    <row r="254" spans="7:22" x14ac:dyDescent="0.2">
      <c r="O254" s="192"/>
      <c r="P254" s="194"/>
      <c r="Q254" s="194"/>
      <c r="R254" s="192"/>
      <c r="S254" s="192"/>
      <c r="T254" s="194"/>
      <c r="U254" s="194"/>
      <c r="V254" s="192"/>
    </row>
    <row r="255" spans="7:22" x14ac:dyDescent="0.2">
      <c r="O255" s="192"/>
      <c r="P255" s="194"/>
      <c r="Q255" s="194"/>
      <c r="R255" s="192"/>
      <c r="S255" s="192"/>
      <c r="T255" s="194"/>
      <c r="U255" s="194"/>
      <c r="V255" s="192"/>
    </row>
  </sheetData>
  <sheetProtection sheet="1" objects="1" scenarios="1" selectLockedCells="1"/>
  <mergeCells count="17">
    <mergeCell ref="D83:F83"/>
    <mergeCell ref="H83:J83"/>
    <mergeCell ref="L83:N83"/>
    <mergeCell ref="P83:R83"/>
    <mergeCell ref="T83:V83"/>
    <mergeCell ref="D45:F45"/>
    <mergeCell ref="H45:J45"/>
    <mergeCell ref="L45:N45"/>
    <mergeCell ref="P45:R45"/>
    <mergeCell ref="T45:V45"/>
    <mergeCell ref="A1:T1"/>
    <mergeCell ref="A3:T3"/>
    <mergeCell ref="D9:F9"/>
    <mergeCell ref="H9:J9"/>
    <mergeCell ref="L9:N9"/>
    <mergeCell ref="P9:R9"/>
    <mergeCell ref="T9:V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171"/>
  <sheetViews>
    <sheetView zoomScale="90" zoomScaleNormal="90" workbookViewId="0">
      <selection activeCell="B24" sqref="B24"/>
    </sheetView>
  </sheetViews>
  <sheetFormatPr defaultRowHeight="12.75" x14ac:dyDescent="0.2"/>
  <cols>
    <col min="1" max="1" width="3.28515625" style="4" customWidth="1"/>
    <col min="2" max="2" width="37.140625" style="4" customWidth="1"/>
    <col min="3" max="3" width="10.7109375" style="69" customWidth="1"/>
    <col min="4" max="4" width="18.140625" style="69" hidden="1" customWidth="1"/>
    <col min="5" max="5" width="12.42578125" style="69" hidden="1" customWidth="1"/>
    <col min="6" max="6" width="10.7109375" style="4" hidden="1" customWidth="1"/>
    <col min="7" max="7" width="18.140625" style="4" hidden="1" customWidth="1"/>
    <col min="8" max="8" width="12.42578125" style="4" hidden="1" customWidth="1"/>
    <col min="9" max="9" width="10.7109375" style="4" hidden="1" customWidth="1"/>
    <col min="10" max="10" width="18.140625" style="4" hidden="1" customWidth="1"/>
    <col min="11" max="11" width="12.42578125" style="4" hidden="1" customWidth="1"/>
    <col min="12" max="12" width="15.7109375" style="4" hidden="1" customWidth="1"/>
    <col min="13" max="13" width="1.5703125" style="4" customWidth="1"/>
    <col min="14" max="15" width="15.7109375" style="4" customWidth="1"/>
    <col min="16" max="16384" width="9.140625" style="4"/>
  </cols>
  <sheetData>
    <row r="1" spans="1:15" ht="18" x14ac:dyDescent="0.25">
      <c r="B1" s="87" t="s">
        <v>231</v>
      </c>
      <c r="O1" s="87"/>
    </row>
    <row r="2" spans="1:15" ht="18" x14ac:dyDescent="0.25">
      <c r="B2" s="87" t="s">
        <v>98</v>
      </c>
      <c r="G2" s="125"/>
      <c r="N2" s="91"/>
      <c r="O2" s="92" t="str">
        <f>"= do not edit"</f>
        <v>= do not edit</v>
      </c>
    </row>
    <row r="3" spans="1:15" ht="18" x14ac:dyDescent="0.25">
      <c r="B3" s="87" t="s">
        <v>195</v>
      </c>
      <c r="G3" s="125"/>
      <c r="N3" s="6"/>
      <c r="O3" s="92"/>
    </row>
    <row r="4" spans="1:15" ht="18" x14ac:dyDescent="0.25">
      <c r="N4" s="87"/>
      <c r="O4" s="87"/>
    </row>
    <row r="5" spans="1:15" ht="25.5" x14ac:dyDescent="0.2">
      <c r="B5" s="126" t="s">
        <v>94</v>
      </c>
      <c r="C5" s="99" t="s">
        <v>67</v>
      </c>
      <c r="D5" s="73" t="s">
        <v>102</v>
      </c>
      <c r="E5" s="131" t="s">
        <v>101</v>
      </c>
      <c r="F5" s="99" t="s">
        <v>74</v>
      </c>
      <c r="G5" s="73" t="s">
        <v>102</v>
      </c>
      <c r="H5" s="131" t="s">
        <v>101</v>
      </c>
      <c r="I5" s="99" t="s">
        <v>75</v>
      </c>
      <c r="J5" s="73" t="s">
        <v>102</v>
      </c>
      <c r="K5" s="131" t="s">
        <v>101</v>
      </c>
      <c r="L5" s="132" t="s">
        <v>95</v>
      </c>
      <c r="M5" s="133"/>
      <c r="N5" s="32" t="s">
        <v>96</v>
      </c>
      <c r="O5" s="32" t="s">
        <v>97</v>
      </c>
    </row>
    <row r="6" spans="1:15" ht="20.100000000000001" customHeight="1" x14ac:dyDescent="0.2">
      <c r="A6" s="4">
        <v>1</v>
      </c>
      <c r="B6" s="10"/>
      <c r="C6" s="108"/>
      <c r="D6" s="29">
        <f t="shared" ref="D6:D11" si="0">IF(C6&gt;=25000,25000,C6)</f>
        <v>0</v>
      </c>
      <c r="E6" s="29">
        <f t="shared" ref="E6:E11" si="1">C6-D6</f>
        <v>0</v>
      </c>
      <c r="F6" s="108"/>
      <c r="G6" s="29">
        <f t="shared" ref="G6:G15" si="2">IF((C6+F6)&gt;=25000,(25000-D6),F6)</f>
        <v>0</v>
      </c>
      <c r="H6" s="29">
        <f t="shared" ref="H6:H11" si="3">IF(($D6+$G6)&lt;25000,0,($F6-$G6))</f>
        <v>0</v>
      </c>
      <c r="I6" s="108"/>
      <c r="J6" s="29">
        <f t="shared" ref="J6:J11" si="4">IF(($C6+$F6+$I6)&gt;=25000,(25000-$D6-$G6),$I6)</f>
        <v>0</v>
      </c>
      <c r="K6" s="29">
        <f t="shared" ref="K6:K11" si="5">IF(($D6+$G6+$I6)&lt;25000,0,($I6-$J6))</f>
        <v>0</v>
      </c>
      <c r="L6" s="29">
        <f>C6+F6+I6</f>
        <v>0</v>
      </c>
      <c r="M6" s="134"/>
      <c r="N6" s="29">
        <f>D6+G6+J6</f>
        <v>0</v>
      </c>
      <c r="O6" s="29">
        <f>E6+H6+K6</f>
        <v>0</v>
      </c>
    </row>
    <row r="7" spans="1:15" ht="20.100000000000001" customHeight="1" x14ac:dyDescent="0.2">
      <c r="A7" s="4">
        <v>2</v>
      </c>
      <c r="B7" s="10"/>
      <c r="C7" s="108"/>
      <c r="D7" s="29">
        <f t="shared" si="0"/>
        <v>0</v>
      </c>
      <c r="E7" s="29">
        <f t="shared" si="1"/>
        <v>0</v>
      </c>
      <c r="F7" s="108"/>
      <c r="G7" s="29">
        <f t="shared" si="2"/>
        <v>0</v>
      </c>
      <c r="H7" s="29">
        <f t="shared" si="3"/>
        <v>0</v>
      </c>
      <c r="I7" s="108"/>
      <c r="J7" s="29">
        <f t="shared" si="4"/>
        <v>0</v>
      </c>
      <c r="K7" s="29">
        <f t="shared" si="5"/>
        <v>0</v>
      </c>
      <c r="L7" s="29">
        <f t="shared" ref="L7:L15" si="6">C7+F7+I7</f>
        <v>0</v>
      </c>
      <c r="M7" s="135"/>
      <c r="N7" s="29">
        <f t="shared" ref="N7:N15" si="7">D7+G7+J7</f>
        <v>0</v>
      </c>
      <c r="O7" s="29">
        <f t="shared" ref="O7:O15" si="8">E7+H7+K7</f>
        <v>0</v>
      </c>
    </row>
    <row r="8" spans="1:15" ht="20.100000000000001" customHeight="1" x14ac:dyDescent="0.2">
      <c r="A8" s="4">
        <v>3</v>
      </c>
      <c r="B8" s="127"/>
      <c r="C8" s="108"/>
      <c r="D8" s="29">
        <f t="shared" si="0"/>
        <v>0</v>
      </c>
      <c r="E8" s="29">
        <f t="shared" si="1"/>
        <v>0</v>
      </c>
      <c r="F8" s="108"/>
      <c r="G8" s="29">
        <f t="shared" si="2"/>
        <v>0</v>
      </c>
      <c r="H8" s="29">
        <f t="shared" si="3"/>
        <v>0</v>
      </c>
      <c r="I8" s="108"/>
      <c r="J8" s="29">
        <f t="shared" si="4"/>
        <v>0</v>
      </c>
      <c r="K8" s="29">
        <f t="shared" si="5"/>
        <v>0</v>
      </c>
      <c r="L8" s="29">
        <f t="shared" si="6"/>
        <v>0</v>
      </c>
      <c r="M8" s="135"/>
      <c r="N8" s="29">
        <f t="shared" si="7"/>
        <v>0</v>
      </c>
      <c r="O8" s="29">
        <f t="shared" si="8"/>
        <v>0</v>
      </c>
    </row>
    <row r="9" spans="1:15" ht="20.100000000000001" customHeight="1" x14ac:dyDescent="0.2">
      <c r="A9" s="6">
        <v>4</v>
      </c>
      <c r="B9" s="127"/>
      <c r="C9" s="108"/>
      <c r="D9" s="29">
        <f t="shared" si="0"/>
        <v>0</v>
      </c>
      <c r="E9" s="29">
        <f t="shared" si="1"/>
        <v>0</v>
      </c>
      <c r="F9" s="108"/>
      <c r="G9" s="29">
        <f t="shared" si="2"/>
        <v>0</v>
      </c>
      <c r="H9" s="29">
        <f t="shared" si="3"/>
        <v>0</v>
      </c>
      <c r="I9" s="108"/>
      <c r="J9" s="29">
        <f t="shared" si="4"/>
        <v>0</v>
      </c>
      <c r="K9" s="29">
        <f t="shared" si="5"/>
        <v>0</v>
      </c>
      <c r="L9" s="29">
        <f t="shared" si="6"/>
        <v>0</v>
      </c>
      <c r="M9" s="135"/>
      <c r="N9" s="29">
        <f t="shared" si="7"/>
        <v>0</v>
      </c>
      <c r="O9" s="29">
        <f t="shared" si="8"/>
        <v>0</v>
      </c>
    </row>
    <row r="10" spans="1:15" ht="20.100000000000001" customHeight="1" x14ac:dyDescent="0.2">
      <c r="A10" s="6">
        <v>5</v>
      </c>
      <c r="B10" s="127"/>
      <c r="C10" s="108"/>
      <c r="D10" s="29">
        <f t="shared" si="0"/>
        <v>0</v>
      </c>
      <c r="E10" s="29">
        <f t="shared" si="1"/>
        <v>0</v>
      </c>
      <c r="F10" s="108"/>
      <c r="G10" s="29">
        <f t="shared" si="2"/>
        <v>0</v>
      </c>
      <c r="H10" s="29">
        <f t="shared" si="3"/>
        <v>0</v>
      </c>
      <c r="I10" s="108"/>
      <c r="J10" s="29">
        <f t="shared" si="4"/>
        <v>0</v>
      </c>
      <c r="K10" s="29">
        <f t="shared" si="5"/>
        <v>0</v>
      </c>
      <c r="L10" s="29">
        <f t="shared" si="6"/>
        <v>0</v>
      </c>
      <c r="M10" s="134"/>
      <c r="N10" s="29">
        <f t="shared" si="7"/>
        <v>0</v>
      </c>
      <c r="O10" s="29">
        <f t="shared" si="8"/>
        <v>0</v>
      </c>
    </row>
    <row r="11" spans="1:15" ht="20.100000000000001" customHeight="1" x14ac:dyDescent="0.2">
      <c r="A11" s="6">
        <v>6</v>
      </c>
      <c r="B11" s="127"/>
      <c r="C11" s="108"/>
      <c r="D11" s="29">
        <f t="shared" si="0"/>
        <v>0</v>
      </c>
      <c r="E11" s="29">
        <f t="shared" si="1"/>
        <v>0</v>
      </c>
      <c r="F11" s="108"/>
      <c r="G11" s="29">
        <f t="shared" si="2"/>
        <v>0</v>
      </c>
      <c r="H11" s="29">
        <f t="shared" si="3"/>
        <v>0</v>
      </c>
      <c r="I11" s="108"/>
      <c r="J11" s="29">
        <f t="shared" si="4"/>
        <v>0</v>
      </c>
      <c r="K11" s="29">
        <f t="shared" si="5"/>
        <v>0</v>
      </c>
      <c r="L11" s="29">
        <f t="shared" si="6"/>
        <v>0</v>
      </c>
      <c r="M11" s="135"/>
      <c r="N11" s="29">
        <f t="shared" si="7"/>
        <v>0</v>
      </c>
      <c r="O11" s="29">
        <f t="shared" si="8"/>
        <v>0</v>
      </c>
    </row>
    <row r="12" spans="1:15" ht="20.100000000000001" customHeight="1" x14ac:dyDescent="0.2">
      <c r="A12" s="6">
        <v>7</v>
      </c>
      <c r="B12" s="127"/>
      <c r="C12" s="108"/>
      <c r="D12" s="29">
        <f>IF(C12&gt;=25000,25000,C12)</f>
        <v>0</v>
      </c>
      <c r="E12" s="29">
        <f>C12-D12</f>
        <v>0</v>
      </c>
      <c r="F12" s="108"/>
      <c r="G12" s="29">
        <f t="shared" si="2"/>
        <v>0</v>
      </c>
      <c r="H12" s="29">
        <f>IF(($D12+$G12)&lt;25000,0,($F12-$G12))</f>
        <v>0</v>
      </c>
      <c r="I12" s="108"/>
      <c r="J12" s="29">
        <f>IF(($C12+$F12+$I12)&gt;=25000,(25000-$D12-$G12),$I12)</f>
        <v>0</v>
      </c>
      <c r="K12" s="29">
        <f>IF(($D12+$G12+$I12)&lt;25000,0,($I12-$J12))</f>
        <v>0</v>
      </c>
      <c r="L12" s="29">
        <f t="shared" si="6"/>
        <v>0</v>
      </c>
      <c r="M12" s="135"/>
      <c r="N12" s="29">
        <f t="shared" si="7"/>
        <v>0</v>
      </c>
      <c r="O12" s="29">
        <f t="shared" si="8"/>
        <v>0</v>
      </c>
    </row>
    <row r="13" spans="1:15" ht="20.100000000000001" customHeight="1" x14ac:dyDescent="0.2">
      <c r="A13" s="6">
        <v>8</v>
      </c>
      <c r="B13" s="127"/>
      <c r="C13" s="108"/>
      <c r="D13" s="29">
        <f>IF(C13&gt;=25000,25000,C13)</f>
        <v>0</v>
      </c>
      <c r="E13" s="29">
        <f>C13-D13</f>
        <v>0</v>
      </c>
      <c r="F13" s="108"/>
      <c r="G13" s="29">
        <f t="shared" si="2"/>
        <v>0</v>
      </c>
      <c r="H13" s="29">
        <f>IF(($D13+$G13)&lt;25000,0,($F13-$G13))</f>
        <v>0</v>
      </c>
      <c r="I13" s="108"/>
      <c r="J13" s="29">
        <f>IF(($C13+$F13+$I13)&gt;=25000,(25000-$D13-$G13),$I13)</f>
        <v>0</v>
      </c>
      <c r="K13" s="29">
        <f>IF(($D13+$G13+$I13)&lt;25000,0,($I13-$J13))</f>
        <v>0</v>
      </c>
      <c r="L13" s="29">
        <f t="shared" si="6"/>
        <v>0</v>
      </c>
      <c r="M13" s="135"/>
      <c r="N13" s="29">
        <f t="shared" si="7"/>
        <v>0</v>
      </c>
      <c r="O13" s="29">
        <f t="shared" si="8"/>
        <v>0</v>
      </c>
    </row>
    <row r="14" spans="1:15" ht="20.100000000000001" customHeight="1" x14ac:dyDescent="0.2">
      <c r="A14" s="6">
        <v>9</v>
      </c>
      <c r="B14" s="10"/>
      <c r="C14" s="108"/>
      <c r="D14" s="29">
        <f>IF(C14&gt;=25000,25000,C14)</f>
        <v>0</v>
      </c>
      <c r="E14" s="29">
        <f>C14-D14</f>
        <v>0</v>
      </c>
      <c r="F14" s="108"/>
      <c r="G14" s="29">
        <f t="shared" si="2"/>
        <v>0</v>
      </c>
      <c r="H14" s="29">
        <f>IF(($D14+$G14)&lt;25000,0,($F14-$G14))</f>
        <v>0</v>
      </c>
      <c r="I14" s="108"/>
      <c r="J14" s="29">
        <f>IF(($C14+$F14+$I14)&gt;=25000,(25000-$D14-$G14),$I14)</f>
        <v>0</v>
      </c>
      <c r="K14" s="29">
        <f>IF(($D14+$G14+$I14)&lt;25000,0,($I14-$J14))</f>
        <v>0</v>
      </c>
      <c r="L14" s="29">
        <f t="shared" si="6"/>
        <v>0</v>
      </c>
      <c r="M14" s="135"/>
      <c r="N14" s="29">
        <f t="shared" si="7"/>
        <v>0</v>
      </c>
      <c r="O14" s="29">
        <f t="shared" si="8"/>
        <v>0</v>
      </c>
    </row>
    <row r="15" spans="1:15" ht="20.100000000000001" customHeight="1" x14ac:dyDescent="0.2">
      <c r="A15" s="6">
        <v>10</v>
      </c>
      <c r="B15" s="128"/>
      <c r="C15" s="108"/>
      <c r="D15" s="29">
        <f>IF(C15&gt;=25000,25000,C15)</f>
        <v>0</v>
      </c>
      <c r="E15" s="29">
        <f>C15-D15</f>
        <v>0</v>
      </c>
      <c r="F15" s="108"/>
      <c r="G15" s="29">
        <f t="shared" si="2"/>
        <v>0</v>
      </c>
      <c r="H15" s="29">
        <f>IF(($D15+$G15)&lt;25000,0,($F15-$G15))</f>
        <v>0</v>
      </c>
      <c r="I15" s="108"/>
      <c r="J15" s="29">
        <f>IF(($C15+$F15+$I15)&gt;=25000,(25000-$D15-$G15),$I15)</f>
        <v>0</v>
      </c>
      <c r="K15" s="29">
        <f>IF(($D15+$G15+$I15)&lt;25000,0,($I15-$J15))</f>
        <v>0</v>
      </c>
      <c r="L15" s="29">
        <f t="shared" si="6"/>
        <v>0</v>
      </c>
      <c r="M15" s="135"/>
      <c r="N15" s="29">
        <f t="shared" si="7"/>
        <v>0</v>
      </c>
      <c r="O15" s="29">
        <f t="shared" si="8"/>
        <v>0</v>
      </c>
    </row>
    <row r="16" spans="1:15" ht="22.5" customHeight="1" x14ac:dyDescent="0.2">
      <c r="A16" s="6"/>
      <c r="B16" s="94"/>
      <c r="C16" s="6"/>
      <c r="D16" s="6"/>
      <c r="E16" s="6"/>
      <c r="F16" s="6"/>
      <c r="G16" s="6"/>
      <c r="H16" s="6"/>
      <c r="I16" s="6"/>
      <c r="J16" s="6"/>
      <c r="K16" s="6"/>
      <c r="L16" s="95"/>
      <c r="M16" s="95"/>
      <c r="N16" s="30">
        <f>SUM(N6:N15)</f>
        <v>0</v>
      </c>
      <c r="O16" s="31">
        <f>SUM(O6:O15)</f>
        <v>0</v>
      </c>
    </row>
    <row r="17" spans="1:15" ht="22.5" customHeight="1" x14ac:dyDescent="0.2">
      <c r="A17" s="6"/>
      <c r="B17" s="94"/>
      <c r="C17" s="6"/>
      <c r="D17" s="6"/>
      <c r="E17" s="6"/>
      <c r="F17" s="6"/>
      <c r="G17" s="6"/>
      <c r="H17" s="6"/>
      <c r="I17" s="6"/>
      <c r="J17" s="6"/>
      <c r="K17" s="6"/>
      <c r="L17" s="95"/>
      <c r="M17" s="95"/>
      <c r="N17" s="25"/>
      <c r="O17" s="129"/>
    </row>
    <row r="18" spans="1:15" ht="20.25" customHeight="1" x14ac:dyDescent="0.2">
      <c r="B18" s="96"/>
      <c r="G18" s="69"/>
      <c r="H18" s="69"/>
      <c r="J18" s="69"/>
      <c r="K18" s="69"/>
      <c r="L18" s="72" t="s">
        <v>95</v>
      </c>
      <c r="M18" s="98"/>
      <c r="N18" s="5"/>
      <c r="O18" s="65"/>
    </row>
    <row r="19" spans="1:15" s="100" customFormat="1" ht="17.25" customHeight="1" x14ac:dyDescent="0.2">
      <c r="B19" s="74"/>
      <c r="C19" s="138" t="s">
        <v>67</v>
      </c>
      <c r="D19" s="139"/>
      <c r="E19" s="139"/>
      <c r="F19" s="140" t="s">
        <v>74</v>
      </c>
      <c r="G19" s="139"/>
      <c r="H19" s="139"/>
      <c r="I19" s="140" t="s">
        <v>75</v>
      </c>
      <c r="J19" s="139"/>
      <c r="K19" s="139"/>
      <c r="L19" s="75" t="s">
        <v>2</v>
      </c>
      <c r="M19" s="102"/>
      <c r="N19" s="5"/>
      <c r="O19" s="65"/>
    </row>
    <row r="20" spans="1:15" ht="20.25" customHeight="1" x14ac:dyDescent="0.2">
      <c r="B20" s="76" t="s">
        <v>194</v>
      </c>
      <c r="C20" s="141">
        <f>SUM(D6:D15)</f>
        <v>0</v>
      </c>
      <c r="D20" s="142"/>
      <c r="E20" s="142"/>
      <c r="F20" s="142">
        <f>SUM(G6:G15)</f>
        <v>0</v>
      </c>
      <c r="G20" s="142"/>
      <c r="H20" s="142"/>
      <c r="I20" s="142">
        <f>SUM(J6:J15)</f>
        <v>0</v>
      </c>
      <c r="J20" s="142"/>
      <c r="K20" s="142"/>
      <c r="L20" s="136">
        <f>SUM(C20:K20)</f>
        <v>0</v>
      </c>
      <c r="M20" s="106"/>
      <c r="N20" s="5"/>
      <c r="O20" s="65"/>
    </row>
    <row r="21" spans="1:15" ht="20.25" customHeight="1" x14ac:dyDescent="0.2">
      <c r="B21" s="60" t="s">
        <v>149</v>
      </c>
      <c r="C21" s="143">
        <f>SUM(E6:E15)</f>
        <v>0</v>
      </c>
      <c r="D21" s="144"/>
      <c r="E21" s="144"/>
      <c r="F21" s="144">
        <f>SUM(H6:H15)</f>
        <v>0</v>
      </c>
      <c r="G21" s="144"/>
      <c r="H21" s="144"/>
      <c r="I21" s="144">
        <f>SUM(K6:K15)</f>
        <v>0</v>
      </c>
      <c r="J21" s="144"/>
      <c r="K21" s="144"/>
      <c r="L21" s="137">
        <f>SUM(C21:K21)</f>
        <v>0</v>
      </c>
      <c r="M21" s="130"/>
      <c r="N21" s="5"/>
      <c r="O21" s="65"/>
    </row>
    <row r="22" spans="1:15" s="93" customFormat="1" ht="20.25" customHeight="1" x14ac:dyDescent="0.2">
      <c r="C22" s="69"/>
      <c r="D22" s="69"/>
      <c r="E22" s="69"/>
      <c r="F22" s="4"/>
      <c r="G22" s="4"/>
      <c r="H22" s="4"/>
      <c r="I22" s="4"/>
      <c r="J22" s="4"/>
      <c r="K22" s="4"/>
      <c r="L22" s="114"/>
      <c r="M22" s="114"/>
      <c r="N22" s="4"/>
      <c r="O22" s="4"/>
    </row>
    <row r="23" spans="1:15" s="6" customFormat="1" ht="38.25" customHeight="1" x14ac:dyDescent="0.2">
      <c r="B23" s="316" t="s">
        <v>148</v>
      </c>
      <c r="C23" s="316"/>
      <c r="D23" s="316"/>
      <c r="E23" s="316"/>
      <c r="F23" s="316"/>
      <c r="G23" s="316"/>
      <c r="H23" s="316"/>
      <c r="I23" s="316"/>
      <c r="J23" s="316"/>
      <c r="K23" s="316"/>
      <c r="L23" s="316"/>
      <c r="M23" s="316"/>
      <c r="N23" s="316"/>
      <c r="O23" s="316"/>
    </row>
    <row r="24" spans="1:15" s="6" customFormat="1" x14ac:dyDescent="0.2">
      <c r="B24" s="214" t="s">
        <v>73</v>
      </c>
      <c r="N24" s="120"/>
      <c r="O24" s="121"/>
    </row>
    <row r="25" spans="1:15" s="6" customFormat="1" x14ac:dyDescent="0.2">
      <c r="N25" s="120"/>
      <c r="O25" s="121"/>
    </row>
    <row r="26" spans="1:15" s="6" customFormat="1" x14ac:dyDescent="0.2">
      <c r="N26" s="120"/>
      <c r="O26" s="121"/>
    </row>
    <row r="27" spans="1:15" s="6" customFormat="1" x14ac:dyDescent="0.2">
      <c r="N27" s="120"/>
      <c r="O27" s="121"/>
    </row>
    <row r="28" spans="1:15" s="6" customFormat="1" x14ac:dyDescent="0.2">
      <c r="B28" s="66"/>
      <c r="C28" s="4"/>
      <c r="D28" s="4"/>
      <c r="E28" s="4"/>
      <c r="F28" s="4"/>
      <c r="G28" s="4"/>
      <c r="H28" s="4"/>
      <c r="I28" s="4"/>
      <c r="J28" s="4"/>
      <c r="K28" s="4"/>
      <c r="L28" s="66"/>
      <c r="M28" s="66"/>
      <c r="N28" s="122"/>
      <c r="O28" s="123"/>
    </row>
    <row r="29" spans="1:15" s="6" customFormat="1" x14ac:dyDescent="0.2">
      <c r="B29" s="66"/>
      <c r="C29" s="4"/>
      <c r="D29" s="125"/>
      <c r="E29" s="4"/>
      <c r="F29" s="4"/>
      <c r="G29" s="4"/>
      <c r="H29" s="4"/>
      <c r="I29" s="4"/>
      <c r="J29" s="4"/>
      <c r="K29" s="4"/>
      <c r="L29" s="66"/>
      <c r="M29" s="66"/>
      <c r="N29" s="124"/>
      <c r="O29" s="69"/>
    </row>
    <row r="30" spans="1:15" s="6" customFormat="1" x14ac:dyDescent="0.2">
      <c r="C30" s="4"/>
      <c r="D30" s="4"/>
      <c r="E30" s="4"/>
      <c r="F30" s="4"/>
      <c r="G30" s="4"/>
      <c r="H30" s="4"/>
      <c r="I30" s="4"/>
      <c r="J30" s="4"/>
      <c r="K30" s="4"/>
      <c r="N30" s="124"/>
      <c r="O30" s="69"/>
    </row>
    <row r="31" spans="1:15" s="6" customFormat="1" x14ac:dyDescent="0.2">
      <c r="C31" s="4"/>
      <c r="D31" s="4"/>
      <c r="E31" s="4"/>
      <c r="F31" s="4"/>
      <c r="G31" s="4"/>
      <c r="H31" s="4"/>
      <c r="I31" s="4"/>
      <c r="J31" s="4"/>
      <c r="K31" s="4"/>
      <c r="L31" s="66"/>
      <c r="M31" s="66"/>
      <c r="N31" s="124"/>
      <c r="O31" s="69"/>
    </row>
    <row r="32" spans="1:15" s="6" customFormat="1" x14ac:dyDescent="0.2">
      <c r="C32" s="4"/>
      <c r="D32" s="4"/>
      <c r="E32" s="4"/>
      <c r="F32" s="4"/>
      <c r="G32" s="4"/>
      <c r="H32" s="4"/>
      <c r="I32" s="4"/>
      <c r="J32" s="4"/>
      <c r="K32" s="4"/>
      <c r="N32" s="124"/>
      <c r="O32" s="69"/>
    </row>
    <row r="33" spans="3:15" s="6" customFormat="1" x14ac:dyDescent="0.2">
      <c r="C33" s="4"/>
      <c r="D33" s="4"/>
      <c r="E33" s="4"/>
      <c r="F33" s="4"/>
      <c r="G33" s="4"/>
      <c r="H33" s="4"/>
      <c r="I33" s="4"/>
      <c r="J33" s="4"/>
      <c r="K33" s="4"/>
      <c r="N33" s="124"/>
      <c r="O33" s="69"/>
    </row>
    <row r="34" spans="3:15" s="6" customFormat="1" x14ac:dyDescent="0.2">
      <c r="C34" s="4"/>
      <c r="D34" s="4"/>
      <c r="E34" s="4"/>
      <c r="F34" s="4"/>
      <c r="G34" s="4"/>
      <c r="H34" s="4"/>
      <c r="I34" s="4"/>
      <c r="J34" s="4"/>
      <c r="K34" s="4"/>
      <c r="N34" s="124"/>
      <c r="O34" s="69"/>
    </row>
    <row r="35" spans="3:15" s="6" customFormat="1" x14ac:dyDescent="0.2">
      <c r="C35" s="4"/>
      <c r="D35" s="4"/>
      <c r="E35" s="4"/>
      <c r="F35" s="4"/>
      <c r="G35" s="4"/>
      <c r="H35" s="4"/>
      <c r="I35" s="4"/>
      <c r="J35" s="4"/>
      <c r="K35" s="4"/>
      <c r="N35" s="124"/>
      <c r="O35" s="69"/>
    </row>
    <row r="36" spans="3:15" x14ac:dyDescent="0.2">
      <c r="O36" s="124"/>
    </row>
    <row r="37" spans="3:15" x14ac:dyDescent="0.2">
      <c r="O37" s="124"/>
    </row>
    <row r="38" spans="3:15" x14ac:dyDescent="0.2">
      <c r="O38" s="124"/>
    </row>
    <row r="39" spans="3:15" x14ac:dyDescent="0.2">
      <c r="O39" s="124"/>
    </row>
    <row r="40" spans="3:15" x14ac:dyDescent="0.2">
      <c r="O40" s="124"/>
    </row>
    <row r="41" spans="3:15" x14ac:dyDescent="0.2">
      <c r="O41" s="124"/>
    </row>
    <row r="42" spans="3:15" x14ac:dyDescent="0.2">
      <c r="O42" s="124"/>
    </row>
    <row r="43" spans="3:15" x14ac:dyDescent="0.2">
      <c r="O43" s="124"/>
    </row>
    <row r="44" spans="3:15" x14ac:dyDescent="0.2">
      <c r="O44" s="124"/>
    </row>
    <row r="45" spans="3:15" x14ac:dyDescent="0.2">
      <c r="O45" s="124"/>
    </row>
    <row r="46" spans="3:15" x14ac:dyDescent="0.2">
      <c r="O46" s="124"/>
    </row>
    <row r="47" spans="3:15" x14ac:dyDescent="0.2">
      <c r="O47" s="124"/>
    </row>
    <row r="48" spans="3:15" x14ac:dyDescent="0.2">
      <c r="O48" s="124"/>
    </row>
    <row r="49" spans="15:15" x14ac:dyDescent="0.2">
      <c r="O49" s="124"/>
    </row>
    <row r="50" spans="15:15" x14ac:dyDescent="0.2">
      <c r="O50" s="124"/>
    </row>
    <row r="51" spans="15:15" x14ac:dyDescent="0.2">
      <c r="O51" s="124"/>
    </row>
    <row r="52" spans="15:15" x14ac:dyDescent="0.2">
      <c r="O52" s="124"/>
    </row>
    <row r="53" spans="15:15" x14ac:dyDescent="0.2">
      <c r="O53" s="124"/>
    </row>
    <row r="54" spans="15:15" x14ac:dyDescent="0.2">
      <c r="O54" s="124"/>
    </row>
    <row r="55" spans="15:15" x14ac:dyDescent="0.2">
      <c r="O55" s="124"/>
    </row>
    <row r="56" spans="15:15" x14ac:dyDescent="0.2">
      <c r="O56" s="124"/>
    </row>
    <row r="57" spans="15:15" x14ac:dyDescent="0.2">
      <c r="O57" s="124"/>
    </row>
    <row r="58" spans="15:15" x14ac:dyDescent="0.2">
      <c r="O58" s="124"/>
    </row>
    <row r="59" spans="15:15" x14ac:dyDescent="0.2">
      <c r="O59" s="124"/>
    </row>
    <row r="60" spans="15:15" x14ac:dyDescent="0.2">
      <c r="O60" s="124"/>
    </row>
    <row r="61" spans="15:15" x14ac:dyDescent="0.2">
      <c r="O61" s="124"/>
    </row>
    <row r="62" spans="15:15" x14ac:dyDescent="0.2">
      <c r="O62" s="124"/>
    </row>
    <row r="63" spans="15:15" x14ac:dyDescent="0.2">
      <c r="O63" s="124"/>
    </row>
    <row r="64" spans="15:15" x14ac:dyDescent="0.2">
      <c r="O64" s="124"/>
    </row>
    <row r="65" spans="15:15" x14ac:dyDescent="0.2">
      <c r="O65" s="124"/>
    </row>
    <row r="66" spans="15:15" x14ac:dyDescent="0.2">
      <c r="O66" s="124"/>
    </row>
    <row r="67" spans="15:15" x14ac:dyDescent="0.2">
      <c r="O67" s="124"/>
    </row>
    <row r="68" spans="15:15" x14ac:dyDescent="0.2">
      <c r="O68" s="124"/>
    </row>
    <row r="69" spans="15:15" x14ac:dyDescent="0.2">
      <c r="O69" s="124"/>
    </row>
    <row r="70" spans="15:15" x14ac:dyDescent="0.2">
      <c r="O70" s="124"/>
    </row>
    <row r="71" spans="15:15" x14ac:dyDescent="0.2">
      <c r="O71" s="124"/>
    </row>
    <row r="72" spans="15:15" x14ac:dyDescent="0.2">
      <c r="O72" s="124"/>
    </row>
    <row r="73" spans="15:15" x14ac:dyDescent="0.2">
      <c r="O73" s="124"/>
    </row>
    <row r="74" spans="15:15" x14ac:dyDescent="0.2">
      <c r="O74" s="124"/>
    </row>
    <row r="75" spans="15:15" x14ac:dyDescent="0.2">
      <c r="O75" s="124"/>
    </row>
    <row r="76" spans="15:15" x14ac:dyDescent="0.2">
      <c r="O76" s="124"/>
    </row>
    <row r="77" spans="15:15" x14ac:dyDescent="0.2">
      <c r="O77" s="124"/>
    </row>
    <row r="78" spans="15:15" x14ac:dyDescent="0.2">
      <c r="O78" s="124"/>
    </row>
    <row r="79" spans="15:15" x14ac:dyDescent="0.2">
      <c r="O79" s="124"/>
    </row>
    <row r="80" spans="15:15" x14ac:dyDescent="0.2">
      <c r="O80" s="124"/>
    </row>
    <row r="81" spans="15:15" x14ac:dyDescent="0.2">
      <c r="O81" s="124"/>
    </row>
    <row r="82" spans="15:15" x14ac:dyDescent="0.2">
      <c r="O82" s="124"/>
    </row>
    <row r="83" spans="15:15" x14ac:dyDescent="0.2">
      <c r="O83" s="124"/>
    </row>
    <row r="84" spans="15:15" x14ac:dyDescent="0.2">
      <c r="O84" s="124"/>
    </row>
    <row r="85" spans="15:15" x14ac:dyDescent="0.2">
      <c r="O85" s="124"/>
    </row>
    <row r="86" spans="15:15" x14ac:dyDescent="0.2">
      <c r="O86" s="124"/>
    </row>
    <row r="87" spans="15:15" x14ac:dyDescent="0.2">
      <c r="O87" s="124"/>
    </row>
    <row r="88" spans="15:15" x14ac:dyDescent="0.2">
      <c r="O88" s="124"/>
    </row>
    <row r="89" spans="15:15" x14ac:dyDescent="0.2">
      <c r="O89" s="124"/>
    </row>
    <row r="90" spans="15:15" x14ac:dyDescent="0.2">
      <c r="O90" s="124"/>
    </row>
    <row r="91" spans="15:15" x14ac:dyDescent="0.2">
      <c r="O91" s="124"/>
    </row>
    <row r="92" spans="15:15" x14ac:dyDescent="0.2">
      <c r="O92" s="124"/>
    </row>
    <row r="93" spans="15:15" x14ac:dyDescent="0.2">
      <c r="O93" s="124"/>
    </row>
    <row r="94" spans="15:15" x14ac:dyDescent="0.2">
      <c r="O94" s="124"/>
    </row>
    <row r="95" spans="15:15" x14ac:dyDescent="0.2">
      <c r="O95" s="124"/>
    </row>
    <row r="96" spans="15:15" x14ac:dyDescent="0.2">
      <c r="O96" s="124"/>
    </row>
    <row r="97" spans="15:15" x14ac:dyDescent="0.2">
      <c r="O97" s="124"/>
    </row>
    <row r="98" spans="15:15" x14ac:dyDescent="0.2">
      <c r="O98" s="124"/>
    </row>
    <row r="99" spans="15:15" x14ac:dyDescent="0.2">
      <c r="O99" s="124"/>
    </row>
    <row r="100" spans="15:15" x14ac:dyDescent="0.2">
      <c r="O100" s="124"/>
    </row>
    <row r="101" spans="15:15" x14ac:dyDescent="0.2">
      <c r="O101" s="124"/>
    </row>
    <row r="102" spans="15:15" x14ac:dyDescent="0.2">
      <c r="O102" s="124"/>
    </row>
    <row r="103" spans="15:15" x14ac:dyDescent="0.2">
      <c r="O103" s="124"/>
    </row>
    <row r="104" spans="15:15" x14ac:dyDescent="0.2">
      <c r="O104" s="124"/>
    </row>
    <row r="105" spans="15:15" x14ac:dyDescent="0.2">
      <c r="O105" s="124"/>
    </row>
    <row r="106" spans="15:15" x14ac:dyDescent="0.2">
      <c r="O106" s="124"/>
    </row>
    <row r="107" spans="15:15" x14ac:dyDescent="0.2">
      <c r="O107" s="124"/>
    </row>
    <row r="108" spans="15:15" x14ac:dyDescent="0.2">
      <c r="O108" s="124"/>
    </row>
    <row r="109" spans="15:15" x14ac:dyDescent="0.2">
      <c r="O109" s="124"/>
    </row>
    <row r="110" spans="15:15" x14ac:dyDescent="0.2">
      <c r="O110" s="124"/>
    </row>
    <row r="111" spans="15:15" x14ac:dyDescent="0.2">
      <c r="O111" s="124"/>
    </row>
    <row r="112" spans="15:15" x14ac:dyDescent="0.2">
      <c r="O112" s="124"/>
    </row>
    <row r="113" spans="15:15" x14ac:dyDescent="0.2">
      <c r="O113" s="124"/>
    </row>
    <row r="114" spans="15:15" x14ac:dyDescent="0.2">
      <c r="O114" s="124"/>
    </row>
    <row r="115" spans="15:15" x14ac:dyDescent="0.2">
      <c r="O115" s="124"/>
    </row>
    <row r="116" spans="15:15" x14ac:dyDescent="0.2">
      <c r="O116" s="124"/>
    </row>
    <row r="117" spans="15:15" x14ac:dyDescent="0.2">
      <c r="O117" s="124"/>
    </row>
    <row r="118" spans="15:15" x14ac:dyDescent="0.2">
      <c r="O118" s="124"/>
    </row>
    <row r="119" spans="15:15" x14ac:dyDescent="0.2">
      <c r="O119" s="124"/>
    </row>
    <row r="120" spans="15:15" x14ac:dyDescent="0.2">
      <c r="O120" s="124"/>
    </row>
    <row r="121" spans="15:15" x14ac:dyDescent="0.2">
      <c r="O121" s="124"/>
    </row>
    <row r="122" spans="15:15" x14ac:dyDescent="0.2">
      <c r="O122" s="124"/>
    </row>
    <row r="123" spans="15:15" x14ac:dyDescent="0.2">
      <c r="O123" s="124"/>
    </row>
    <row r="124" spans="15:15" x14ac:dyDescent="0.2">
      <c r="O124" s="124"/>
    </row>
    <row r="125" spans="15:15" x14ac:dyDescent="0.2">
      <c r="O125" s="124"/>
    </row>
    <row r="126" spans="15:15" x14ac:dyDescent="0.2">
      <c r="O126" s="124"/>
    </row>
    <row r="127" spans="15:15" x14ac:dyDescent="0.2">
      <c r="O127" s="124"/>
    </row>
    <row r="128" spans="15:15" x14ac:dyDescent="0.2">
      <c r="O128" s="124"/>
    </row>
    <row r="129" spans="15:15" x14ac:dyDescent="0.2">
      <c r="O129" s="124"/>
    </row>
    <row r="130" spans="15:15" x14ac:dyDescent="0.2">
      <c r="O130" s="124"/>
    </row>
    <row r="131" spans="15:15" x14ac:dyDescent="0.2">
      <c r="O131" s="124"/>
    </row>
    <row r="132" spans="15:15" x14ac:dyDescent="0.2">
      <c r="O132" s="124"/>
    </row>
    <row r="133" spans="15:15" x14ac:dyDescent="0.2">
      <c r="O133" s="124"/>
    </row>
    <row r="134" spans="15:15" x14ac:dyDescent="0.2">
      <c r="O134" s="124"/>
    </row>
    <row r="135" spans="15:15" x14ac:dyDescent="0.2">
      <c r="O135" s="124"/>
    </row>
    <row r="136" spans="15:15" x14ac:dyDescent="0.2">
      <c r="O136" s="124"/>
    </row>
    <row r="137" spans="15:15" x14ac:dyDescent="0.2">
      <c r="O137" s="124"/>
    </row>
    <row r="138" spans="15:15" x14ac:dyDescent="0.2">
      <c r="O138" s="124"/>
    </row>
    <row r="139" spans="15:15" x14ac:dyDescent="0.2">
      <c r="O139" s="124"/>
    </row>
    <row r="140" spans="15:15" x14ac:dyDescent="0.2">
      <c r="O140" s="124"/>
    </row>
    <row r="141" spans="15:15" x14ac:dyDescent="0.2">
      <c r="O141" s="124"/>
    </row>
    <row r="142" spans="15:15" x14ac:dyDescent="0.2">
      <c r="O142" s="124"/>
    </row>
    <row r="143" spans="15:15" x14ac:dyDescent="0.2">
      <c r="O143" s="124"/>
    </row>
    <row r="144" spans="15:15" x14ac:dyDescent="0.2">
      <c r="O144" s="124"/>
    </row>
    <row r="145" spans="15:15" x14ac:dyDescent="0.2">
      <c r="O145" s="124"/>
    </row>
    <row r="146" spans="15:15" x14ac:dyDescent="0.2">
      <c r="O146" s="124"/>
    </row>
    <row r="147" spans="15:15" x14ac:dyDescent="0.2">
      <c r="O147" s="124"/>
    </row>
    <row r="148" spans="15:15" x14ac:dyDescent="0.2">
      <c r="O148" s="124"/>
    </row>
    <row r="149" spans="15:15" x14ac:dyDescent="0.2">
      <c r="O149" s="124"/>
    </row>
    <row r="150" spans="15:15" x14ac:dyDescent="0.2">
      <c r="O150" s="124"/>
    </row>
    <row r="151" spans="15:15" x14ac:dyDescent="0.2">
      <c r="O151" s="124"/>
    </row>
    <row r="152" spans="15:15" x14ac:dyDescent="0.2">
      <c r="O152" s="124"/>
    </row>
    <row r="153" spans="15:15" x14ac:dyDescent="0.2">
      <c r="O153" s="124"/>
    </row>
    <row r="154" spans="15:15" x14ac:dyDescent="0.2">
      <c r="O154" s="124"/>
    </row>
    <row r="155" spans="15:15" x14ac:dyDescent="0.2">
      <c r="O155" s="124"/>
    </row>
    <row r="156" spans="15:15" x14ac:dyDescent="0.2">
      <c r="O156" s="124"/>
    </row>
    <row r="157" spans="15:15" x14ac:dyDescent="0.2">
      <c r="O157" s="124"/>
    </row>
    <row r="158" spans="15:15" x14ac:dyDescent="0.2">
      <c r="O158" s="124"/>
    </row>
    <row r="159" spans="15:15" x14ac:dyDescent="0.2">
      <c r="O159" s="124"/>
    </row>
    <row r="160" spans="15:15" x14ac:dyDescent="0.2">
      <c r="O160" s="124"/>
    </row>
    <row r="161" spans="15:15" x14ac:dyDescent="0.2">
      <c r="O161" s="124"/>
    </row>
    <row r="162" spans="15:15" x14ac:dyDescent="0.2">
      <c r="O162" s="124"/>
    </row>
    <row r="163" spans="15:15" x14ac:dyDescent="0.2">
      <c r="O163" s="124"/>
    </row>
    <row r="164" spans="15:15" x14ac:dyDescent="0.2">
      <c r="O164" s="124"/>
    </row>
    <row r="165" spans="15:15" x14ac:dyDescent="0.2">
      <c r="O165" s="124"/>
    </row>
    <row r="166" spans="15:15" x14ac:dyDescent="0.2">
      <c r="O166" s="124"/>
    </row>
    <row r="167" spans="15:15" x14ac:dyDescent="0.2">
      <c r="O167" s="124"/>
    </row>
    <row r="168" spans="15:15" x14ac:dyDescent="0.2">
      <c r="O168" s="124"/>
    </row>
    <row r="169" spans="15:15" x14ac:dyDescent="0.2">
      <c r="O169" s="124"/>
    </row>
    <row r="170" spans="15:15" x14ac:dyDescent="0.2">
      <c r="O170" s="124"/>
    </row>
    <row r="171" spans="15:15" x14ac:dyDescent="0.2">
      <c r="O171" s="124"/>
    </row>
  </sheetData>
  <sheetProtection sheet="1" objects="1" scenarios="1" selectLockedCells="1"/>
  <mergeCells count="1">
    <mergeCell ref="B23:O23"/>
  </mergeCells>
  <printOptions horizontalCentered="1"/>
  <pageMargins left="0.4" right="0.4" top="0.39" bottom="0.3" header="0.75" footer="0.25"/>
  <pageSetup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B31"/>
  <sheetViews>
    <sheetView zoomScale="80" zoomScaleNormal="80" workbookViewId="0">
      <selection sqref="A1:XFD1048576"/>
    </sheetView>
  </sheetViews>
  <sheetFormatPr defaultColWidth="9.140625" defaultRowHeight="12.75" x14ac:dyDescent="0.2"/>
  <cols>
    <col min="1" max="1" width="4.140625" style="240" customWidth="1"/>
    <col min="2" max="2" width="8.140625" style="240" customWidth="1"/>
    <col min="3" max="5" width="7.28515625" style="240" customWidth="1"/>
    <col min="6" max="6" width="7.7109375" style="240" bestFit="1" customWidth="1"/>
    <col min="7" max="7" width="6.85546875" style="240" customWidth="1"/>
    <col min="8" max="8" width="7.140625" style="240" customWidth="1"/>
    <col min="9" max="9" width="7.7109375" style="240" customWidth="1"/>
    <col min="10" max="10" width="7.140625" style="240" customWidth="1"/>
    <col min="11" max="11" width="8" style="240" customWidth="1"/>
    <col min="12" max="12" width="7.7109375" style="240" customWidth="1"/>
    <col min="13" max="13" width="7.28515625" style="240" customWidth="1"/>
    <col min="14" max="14" width="7.7109375" style="240" customWidth="1"/>
    <col min="15" max="15" width="7.5703125" style="240" customWidth="1"/>
    <col min="16" max="16" width="7" style="240" customWidth="1"/>
    <col min="17" max="17" width="7.5703125" style="240" customWidth="1"/>
    <col min="18" max="19" width="7.7109375" style="240" bestFit="1" customWidth="1"/>
    <col min="20" max="20" width="6.7109375" style="240" bestFit="1" customWidth="1"/>
    <col min="21" max="21" width="7" style="240" bestFit="1" customWidth="1"/>
    <col min="22" max="16384" width="9.140625" style="240"/>
  </cols>
  <sheetData>
    <row r="1" spans="1:28" ht="20.25" x14ac:dyDescent="0.3">
      <c r="A1" s="238" t="s">
        <v>248</v>
      </c>
      <c r="B1" s="239"/>
      <c r="C1" s="239"/>
      <c r="D1" s="239"/>
      <c r="E1" s="239"/>
      <c r="F1" s="239"/>
      <c r="G1" s="239"/>
      <c r="H1" s="239"/>
      <c r="I1" s="239"/>
      <c r="J1" s="239"/>
      <c r="K1" s="239"/>
      <c r="L1" s="239"/>
      <c r="M1" s="239"/>
      <c r="N1" s="239"/>
      <c r="O1" s="239"/>
      <c r="P1" s="239"/>
      <c r="Q1" s="239"/>
      <c r="R1" s="239"/>
      <c r="S1" s="239"/>
    </row>
    <row r="2" spans="1:28" ht="20.25" x14ac:dyDescent="0.3">
      <c r="A2" s="239"/>
      <c r="B2" s="239"/>
      <c r="C2" s="239"/>
      <c r="D2" s="239"/>
      <c r="E2" s="239"/>
      <c r="F2" s="239"/>
      <c r="G2" s="239"/>
      <c r="H2" s="239"/>
      <c r="I2" s="239"/>
      <c r="J2" s="239"/>
      <c r="K2" s="239"/>
      <c r="L2" s="239"/>
      <c r="M2" s="239"/>
      <c r="N2" s="239"/>
      <c r="O2" s="239"/>
      <c r="P2" s="239"/>
      <c r="Q2" s="239"/>
      <c r="R2" s="239"/>
      <c r="S2" s="239"/>
    </row>
    <row r="3" spans="1:28" x14ac:dyDescent="0.2">
      <c r="M3" s="241"/>
      <c r="P3" s="241"/>
      <c r="R3" s="241"/>
      <c r="S3" s="241"/>
    </row>
    <row r="4" spans="1:28" x14ac:dyDescent="0.2">
      <c r="A4" s="242"/>
      <c r="B4" s="243">
        <v>2018</v>
      </c>
      <c r="C4" s="244"/>
      <c r="D4" s="245"/>
      <c r="E4" s="243">
        <v>2019</v>
      </c>
      <c r="F4" s="246"/>
      <c r="G4" s="247"/>
      <c r="H4" s="243">
        <v>2020</v>
      </c>
      <c r="I4" s="246"/>
      <c r="J4" s="247"/>
      <c r="K4" s="243">
        <v>2021</v>
      </c>
      <c r="L4" s="246"/>
      <c r="M4" s="242"/>
      <c r="N4" s="243">
        <v>2022</v>
      </c>
      <c r="O4" s="246"/>
      <c r="P4" s="247"/>
      <c r="Q4" s="243">
        <v>2023</v>
      </c>
      <c r="R4" s="246"/>
      <c r="S4" s="247"/>
      <c r="T4" s="243">
        <v>2024</v>
      </c>
      <c r="U4" s="246"/>
      <c r="V4" s="247"/>
      <c r="W4" s="243">
        <v>2025</v>
      </c>
      <c r="X4" s="246"/>
      <c r="Y4" s="247"/>
    </row>
    <row r="5" spans="1:28" x14ac:dyDescent="0.2">
      <c r="B5" s="248" t="s">
        <v>108</v>
      </c>
      <c r="C5" s="248" t="s">
        <v>107</v>
      </c>
      <c r="D5" s="248" t="s">
        <v>106</v>
      </c>
      <c r="E5" s="248" t="s">
        <v>108</v>
      </c>
      <c r="F5" s="248" t="s">
        <v>107</v>
      </c>
      <c r="G5" s="248" t="s">
        <v>106</v>
      </c>
      <c r="H5" s="248" t="s">
        <v>108</v>
      </c>
      <c r="I5" s="248" t="s">
        <v>107</v>
      </c>
      <c r="J5" s="248" t="s">
        <v>106</v>
      </c>
      <c r="K5" s="248" t="s">
        <v>108</v>
      </c>
      <c r="L5" s="248" t="s">
        <v>107</v>
      </c>
      <c r="M5" s="248" t="s">
        <v>106</v>
      </c>
      <c r="N5" s="248" t="s">
        <v>108</v>
      </c>
      <c r="O5" s="248" t="s">
        <v>107</v>
      </c>
      <c r="P5" s="248" t="s">
        <v>106</v>
      </c>
      <c r="Q5" s="248" t="s">
        <v>108</v>
      </c>
      <c r="R5" s="248" t="s">
        <v>107</v>
      </c>
      <c r="S5" s="248" t="s">
        <v>106</v>
      </c>
      <c r="T5" s="248" t="s">
        <v>108</v>
      </c>
      <c r="U5" s="248" t="s">
        <v>107</v>
      </c>
      <c r="V5" s="248" t="s">
        <v>106</v>
      </c>
      <c r="W5" s="248" t="s">
        <v>108</v>
      </c>
      <c r="X5" s="248" t="s">
        <v>107</v>
      </c>
      <c r="Y5" s="248" t="s">
        <v>106</v>
      </c>
    </row>
    <row r="6" spans="1:28" x14ac:dyDescent="0.2">
      <c r="B6" s="249">
        <f t="shared" ref="B6:Y6" si="0">D18</f>
        <v>3914</v>
      </c>
      <c r="C6" s="249">
        <f t="shared" si="0"/>
        <v>1876</v>
      </c>
      <c r="D6" s="249">
        <f t="shared" si="0"/>
        <v>3914</v>
      </c>
      <c r="E6" s="249">
        <f t="shared" si="0"/>
        <v>3914</v>
      </c>
      <c r="F6" s="249">
        <f t="shared" si="0"/>
        <v>1876</v>
      </c>
      <c r="G6" s="249">
        <f t="shared" si="0"/>
        <v>3914</v>
      </c>
      <c r="H6" s="249">
        <f t="shared" si="0"/>
        <v>3914</v>
      </c>
      <c r="I6" s="249">
        <f t="shared" si="0"/>
        <v>2054</v>
      </c>
      <c r="J6" s="249">
        <f>L18</f>
        <v>4276</v>
      </c>
      <c r="K6" s="249">
        <f t="shared" si="0"/>
        <v>4276</v>
      </c>
      <c r="L6" s="249">
        <f t="shared" si="0"/>
        <v>2250</v>
      </c>
      <c r="M6" s="249">
        <f t="shared" si="0"/>
        <v>4674</v>
      </c>
      <c r="N6" s="249">
        <f t="shared" si="0"/>
        <v>4674</v>
      </c>
      <c r="O6" s="249">
        <f t="shared" si="0"/>
        <v>2465</v>
      </c>
      <c r="P6" s="249">
        <f t="shared" si="0"/>
        <v>5112</v>
      </c>
      <c r="Q6" s="249">
        <f t="shared" si="0"/>
        <v>5112</v>
      </c>
      <c r="R6" s="249">
        <f t="shared" si="0"/>
        <v>2702</v>
      </c>
      <c r="S6" s="249">
        <f t="shared" si="0"/>
        <v>5594</v>
      </c>
      <c r="T6" s="249">
        <f t="shared" si="0"/>
        <v>5594</v>
      </c>
      <c r="U6" s="249">
        <f t="shared" si="0"/>
        <v>2962</v>
      </c>
      <c r="V6" s="249">
        <f t="shared" si="0"/>
        <v>6124</v>
      </c>
      <c r="W6" s="249">
        <f t="shared" si="0"/>
        <v>6124</v>
      </c>
      <c r="X6" s="249">
        <f t="shared" si="0"/>
        <v>3248</v>
      </c>
      <c r="Y6" s="249">
        <f t="shared" si="0"/>
        <v>6707</v>
      </c>
    </row>
    <row r="7" spans="1:28" x14ac:dyDescent="0.2">
      <c r="A7" s="250" t="s">
        <v>105</v>
      </c>
      <c r="B7" s="250"/>
      <c r="C7" s="251"/>
      <c r="D7" s="252">
        <f>D6+E6+F6</f>
        <v>9704</v>
      </c>
      <c r="E7" s="253"/>
      <c r="F7" s="254"/>
      <c r="G7" s="252">
        <f>G6+H6+I6</f>
        <v>9882</v>
      </c>
      <c r="H7" s="253"/>
      <c r="I7" s="254"/>
      <c r="J7" s="252">
        <f>J6+K6+L6</f>
        <v>10802</v>
      </c>
      <c r="K7" s="253"/>
      <c r="L7" s="254"/>
      <c r="M7" s="252">
        <f>M6+N6+O6</f>
        <v>11813</v>
      </c>
      <c r="N7" s="253"/>
      <c r="O7" s="254"/>
      <c r="P7" s="252">
        <f>P6+Q6+R6</f>
        <v>12926</v>
      </c>
      <c r="Q7" s="253"/>
      <c r="R7" s="255"/>
      <c r="S7" s="252">
        <f>S6+T6+U6</f>
        <v>14150</v>
      </c>
      <c r="T7" s="253"/>
      <c r="U7" s="255"/>
      <c r="V7" s="252">
        <f>V6+W6+X6</f>
        <v>15496</v>
      </c>
      <c r="W7" s="253"/>
      <c r="X7" s="255"/>
    </row>
    <row r="8" spans="1:28" x14ac:dyDescent="0.2">
      <c r="A8" s="318" t="s">
        <v>104</v>
      </c>
      <c r="B8" s="318"/>
      <c r="C8" s="318"/>
      <c r="D8" s="318"/>
      <c r="E8" s="319"/>
      <c r="F8" s="252">
        <f>F6+G6+H6</f>
        <v>9704</v>
      </c>
      <c r="G8" s="253"/>
      <c r="H8" s="254"/>
      <c r="I8" s="252">
        <f>I6+J6+K6</f>
        <v>10606</v>
      </c>
      <c r="J8" s="253"/>
      <c r="K8" s="254"/>
      <c r="L8" s="252">
        <f>L6+M6+N6</f>
        <v>11598</v>
      </c>
      <c r="M8" s="253"/>
      <c r="N8" s="254"/>
      <c r="O8" s="252">
        <f>O6+P6+Q6</f>
        <v>12689</v>
      </c>
      <c r="P8" s="253"/>
      <c r="Q8" s="254"/>
      <c r="R8" s="252">
        <f>R6+S6+T6</f>
        <v>13890</v>
      </c>
      <c r="S8" s="253"/>
      <c r="T8" s="254"/>
      <c r="U8" s="252">
        <f>U6+V6+W6</f>
        <v>15210</v>
      </c>
      <c r="V8" s="253"/>
      <c r="W8" s="254"/>
    </row>
    <row r="9" spans="1:28" x14ac:dyDescent="0.2">
      <c r="A9" s="250" t="s">
        <v>103</v>
      </c>
      <c r="B9" s="250"/>
      <c r="C9" s="251"/>
      <c r="D9" s="252">
        <f>D6+E6</f>
        <v>7828</v>
      </c>
      <c r="E9" s="254"/>
      <c r="F9" s="256"/>
      <c r="G9" s="252">
        <f>G6+H6</f>
        <v>7828</v>
      </c>
      <c r="H9" s="254"/>
      <c r="I9" s="256"/>
      <c r="J9" s="252">
        <f>J6+K6</f>
        <v>8552</v>
      </c>
      <c r="K9" s="254"/>
      <c r="L9" s="256"/>
      <c r="M9" s="252">
        <f>M6+N6</f>
        <v>9348</v>
      </c>
      <c r="N9" s="254"/>
      <c r="O9" s="256"/>
      <c r="P9" s="252">
        <f>P6+Q6</f>
        <v>10224</v>
      </c>
      <c r="Q9" s="254"/>
      <c r="R9" s="257"/>
      <c r="S9" s="252">
        <f>S6+T6</f>
        <v>11188</v>
      </c>
      <c r="T9" s="254"/>
      <c r="V9" s="252">
        <f>V6+W6</f>
        <v>12248</v>
      </c>
      <c r="W9" s="254"/>
    </row>
    <row r="11" spans="1:28" x14ac:dyDescent="0.2">
      <c r="A11" s="240" t="s">
        <v>191</v>
      </c>
    </row>
    <row r="13" spans="1:28" x14ac:dyDescent="0.2">
      <c r="B13" s="258"/>
      <c r="D13" s="259"/>
      <c r="E13" s="259"/>
      <c r="F13" s="259"/>
      <c r="G13" s="259"/>
      <c r="H13" s="259"/>
      <c r="I13" s="259"/>
      <c r="J13" s="259"/>
      <c r="K13" s="259"/>
      <c r="L13" s="259"/>
      <c r="M13" s="259"/>
      <c r="N13" s="259"/>
      <c r="O13" s="259"/>
      <c r="P13" s="259"/>
      <c r="Q13" s="259"/>
      <c r="R13" s="259"/>
    </row>
    <row r="14" spans="1:28" x14ac:dyDescent="0.2">
      <c r="B14" s="260"/>
      <c r="C14" s="260"/>
      <c r="D14" s="261"/>
      <c r="E14" s="261"/>
      <c r="F14" s="261"/>
      <c r="G14" s="261"/>
      <c r="H14" s="261"/>
      <c r="I14" s="261"/>
      <c r="J14" s="261"/>
      <c r="K14" s="261"/>
      <c r="L14" s="261"/>
      <c r="M14" s="261"/>
      <c r="N14" s="261"/>
      <c r="O14" s="261"/>
      <c r="P14" s="261"/>
      <c r="Q14" s="261"/>
      <c r="R14" s="261"/>
    </row>
    <row r="15" spans="1:28" x14ac:dyDescent="0.2">
      <c r="B15" s="262"/>
      <c r="D15" s="241" t="s">
        <v>161</v>
      </c>
      <c r="E15" s="261" t="s">
        <v>163</v>
      </c>
      <c r="F15" s="241" t="s">
        <v>164</v>
      </c>
      <c r="G15" s="241" t="s">
        <v>222</v>
      </c>
      <c r="H15" s="261" t="s">
        <v>183</v>
      </c>
      <c r="I15" s="241" t="s">
        <v>184</v>
      </c>
      <c r="J15" s="241" t="s">
        <v>185</v>
      </c>
      <c r="K15" s="261" t="s">
        <v>186</v>
      </c>
      <c r="L15" s="241" t="s">
        <v>187</v>
      </c>
      <c r="M15" s="241" t="s">
        <v>249</v>
      </c>
      <c r="N15" s="240" t="s">
        <v>188</v>
      </c>
      <c r="O15" s="240" t="s">
        <v>189</v>
      </c>
      <c r="P15" s="240" t="s">
        <v>190</v>
      </c>
      <c r="Q15" s="240" t="s">
        <v>215</v>
      </c>
      <c r="R15" s="240" t="s">
        <v>216</v>
      </c>
      <c r="S15" s="240" t="s">
        <v>217</v>
      </c>
      <c r="T15" s="240" t="s">
        <v>223</v>
      </c>
      <c r="U15" s="240" t="s">
        <v>224</v>
      </c>
      <c r="V15" s="240" t="s">
        <v>225</v>
      </c>
      <c r="W15" s="263" t="s">
        <v>226</v>
      </c>
      <c r="X15" s="263" t="s">
        <v>227</v>
      </c>
      <c r="Y15" s="263" t="s">
        <v>228</v>
      </c>
      <c r="Z15" s="240" t="s">
        <v>250</v>
      </c>
      <c r="AA15" s="240" t="s">
        <v>251</v>
      </c>
      <c r="AB15" s="240" t="s">
        <v>252</v>
      </c>
    </row>
    <row r="16" spans="1:28" x14ac:dyDescent="0.2">
      <c r="B16" s="322" t="s">
        <v>112</v>
      </c>
      <c r="C16" s="322"/>
      <c r="D16" s="264">
        <v>3617</v>
      </c>
      <c r="E16" s="264">
        <v>1777</v>
      </c>
      <c r="F16" s="264">
        <v>3617</v>
      </c>
      <c r="G16" s="264">
        <v>3617</v>
      </c>
      <c r="H16" s="264">
        <v>1777</v>
      </c>
      <c r="I16" s="264">
        <v>3617</v>
      </c>
      <c r="J16" s="264">
        <v>3617</v>
      </c>
      <c r="K16" s="264">
        <f>ROUND((H16*1.1),0)</f>
        <v>1955</v>
      </c>
      <c r="L16" s="264">
        <f t="shared" ref="L16:AB16" si="1">ROUND((I16*1.1),0)</f>
        <v>3979</v>
      </c>
      <c r="M16" s="264">
        <f t="shared" si="1"/>
        <v>3979</v>
      </c>
      <c r="N16" s="264">
        <f t="shared" si="1"/>
        <v>2151</v>
      </c>
      <c r="O16" s="264">
        <f t="shared" si="1"/>
        <v>4377</v>
      </c>
      <c r="P16" s="264">
        <f t="shared" si="1"/>
        <v>4377</v>
      </c>
      <c r="Q16" s="264">
        <f>ROUND((N16*1.1),0)</f>
        <v>2366</v>
      </c>
      <c r="R16" s="264">
        <f t="shared" si="1"/>
        <v>4815</v>
      </c>
      <c r="S16" s="264">
        <f t="shared" si="1"/>
        <v>4815</v>
      </c>
      <c r="T16" s="264">
        <f t="shared" si="1"/>
        <v>2603</v>
      </c>
      <c r="U16" s="264">
        <f t="shared" si="1"/>
        <v>5297</v>
      </c>
      <c r="V16" s="264">
        <f t="shared" si="1"/>
        <v>5297</v>
      </c>
      <c r="W16" s="264">
        <f t="shared" si="1"/>
        <v>2863</v>
      </c>
      <c r="X16" s="264">
        <f t="shared" si="1"/>
        <v>5827</v>
      </c>
      <c r="Y16" s="264">
        <f t="shared" si="1"/>
        <v>5827</v>
      </c>
      <c r="Z16" s="264">
        <f t="shared" si="1"/>
        <v>3149</v>
      </c>
      <c r="AA16" s="264">
        <f t="shared" si="1"/>
        <v>6410</v>
      </c>
      <c r="AB16" s="264">
        <f t="shared" si="1"/>
        <v>6410</v>
      </c>
    </row>
    <row r="17" spans="1:28" x14ac:dyDescent="0.2">
      <c r="B17" s="323" t="s">
        <v>157</v>
      </c>
      <c r="C17" s="323"/>
      <c r="D17" s="265">
        <v>297</v>
      </c>
      <c r="E17" s="265">
        <v>99</v>
      </c>
      <c r="F17" s="265">
        <v>297</v>
      </c>
      <c r="G17" s="265">
        <v>297</v>
      </c>
      <c r="H17" s="265">
        <v>99</v>
      </c>
      <c r="I17" s="265">
        <v>297</v>
      </c>
      <c r="J17" s="265">
        <v>297</v>
      </c>
      <c r="K17" s="265">
        <v>99</v>
      </c>
      <c r="L17" s="265">
        <v>297</v>
      </c>
      <c r="M17" s="265">
        <v>297</v>
      </c>
      <c r="N17" s="265">
        <v>99</v>
      </c>
      <c r="O17" s="265">
        <v>297</v>
      </c>
      <c r="P17" s="265">
        <v>297</v>
      </c>
      <c r="Q17" s="265">
        <v>99</v>
      </c>
      <c r="R17" s="265">
        <v>297</v>
      </c>
      <c r="S17" s="265">
        <v>297</v>
      </c>
      <c r="T17" s="265">
        <v>99</v>
      </c>
      <c r="U17" s="265">
        <v>297</v>
      </c>
      <c r="V17" s="265">
        <v>297</v>
      </c>
      <c r="W17" s="265">
        <v>99</v>
      </c>
      <c r="X17" s="265">
        <v>297</v>
      </c>
      <c r="Y17" s="265">
        <v>297</v>
      </c>
      <c r="Z17" s="265">
        <v>99</v>
      </c>
      <c r="AA17" s="265">
        <v>297</v>
      </c>
      <c r="AB17" s="265">
        <v>297</v>
      </c>
    </row>
    <row r="18" spans="1:28" ht="13.5" thickBot="1" x14ac:dyDescent="0.25">
      <c r="B18" s="320" t="s">
        <v>158</v>
      </c>
      <c r="C18" s="320"/>
      <c r="D18" s="266">
        <f>SUM(D16:D17)</f>
        <v>3914</v>
      </c>
      <c r="E18" s="266">
        <f t="shared" ref="E18:AB18" si="2">SUM(E16:E17)</f>
        <v>1876</v>
      </c>
      <c r="F18" s="266">
        <f t="shared" si="2"/>
        <v>3914</v>
      </c>
      <c r="G18" s="266">
        <f t="shared" si="2"/>
        <v>3914</v>
      </c>
      <c r="H18" s="266">
        <f t="shared" si="2"/>
        <v>1876</v>
      </c>
      <c r="I18" s="266">
        <f t="shared" si="2"/>
        <v>3914</v>
      </c>
      <c r="J18" s="266">
        <f t="shared" si="2"/>
        <v>3914</v>
      </c>
      <c r="K18" s="266">
        <f t="shared" si="2"/>
        <v>2054</v>
      </c>
      <c r="L18" s="266">
        <f>SUM(L16:L17)</f>
        <v>4276</v>
      </c>
      <c r="M18" s="266">
        <f t="shared" si="2"/>
        <v>4276</v>
      </c>
      <c r="N18" s="266">
        <f t="shared" si="2"/>
        <v>2250</v>
      </c>
      <c r="O18" s="266">
        <f t="shared" si="2"/>
        <v>4674</v>
      </c>
      <c r="P18" s="266">
        <f t="shared" si="2"/>
        <v>4674</v>
      </c>
      <c r="Q18" s="266">
        <f t="shared" si="2"/>
        <v>2465</v>
      </c>
      <c r="R18" s="266">
        <f t="shared" si="2"/>
        <v>5112</v>
      </c>
      <c r="S18" s="266">
        <f t="shared" si="2"/>
        <v>5112</v>
      </c>
      <c r="T18" s="266">
        <f t="shared" si="2"/>
        <v>2702</v>
      </c>
      <c r="U18" s="266">
        <f t="shared" si="2"/>
        <v>5594</v>
      </c>
      <c r="V18" s="266">
        <f t="shared" si="2"/>
        <v>5594</v>
      </c>
      <c r="W18" s="266">
        <f t="shared" si="2"/>
        <v>2962</v>
      </c>
      <c r="X18" s="266">
        <f t="shared" si="2"/>
        <v>6124</v>
      </c>
      <c r="Y18" s="266">
        <f t="shared" si="2"/>
        <v>6124</v>
      </c>
      <c r="Z18" s="266">
        <f t="shared" si="2"/>
        <v>3248</v>
      </c>
      <c r="AA18" s="266">
        <f t="shared" si="2"/>
        <v>6707</v>
      </c>
      <c r="AB18" s="266">
        <f t="shared" si="2"/>
        <v>6707</v>
      </c>
    </row>
    <row r="19" spans="1:28" ht="13.5" thickTop="1" x14ac:dyDescent="0.2">
      <c r="B19" s="258"/>
      <c r="C19" s="258"/>
      <c r="D19" s="258"/>
      <c r="E19" s="258"/>
      <c r="F19" s="258"/>
      <c r="G19" s="258"/>
      <c r="H19" s="258"/>
      <c r="I19" s="258"/>
      <c r="J19" s="258"/>
      <c r="K19" s="258"/>
      <c r="L19" s="258"/>
      <c r="M19" s="258"/>
      <c r="N19" s="258"/>
      <c r="O19" s="258"/>
      <c r="P19" s="258"/>
      <c r="Q19" s="258"/>
      <c r="R19" s="258"/>
      <c r="S19" s="258"/>
    </row>
    <row r="20" spans="1:28" ht="20.25" x14ac:dyDescent="0.3">
      <c r="A20" s="239"/>
      <c r="B20" s="239"/>
      <c r="C20" s="239"/>
      <c r="D20" s="239"/>
      <c r="E20" s="239"/>
      <c r="F20" s="239"/>
      <c r="G20" s="239"/>
      <c r="H20" s="239"/>
      <c r="I20" s="239"/>
      <c r="J20" s="239"/>
      <c r="K20" s="239"/>
      <c r="L20" s="239"/>
      <c r="M20" s="239"/>
      <c r="N20" s="239"/>
      <c r="O20" s="239"/>
      <c r="P20" s="239"/>
      <c r="Q20" s="239"/>
      <c r="R20" s="239"/>
      <c r="S20" s="239"/>
    </row>
    <row r="21" spans="1:28" ht="27.75" customHeight="1" x14ac:dyDescent="0.2">
      <c r="B21" s="321" t="s">
        <v>192</v>
      </c>
      <c r="C21" s="321"/>
      <c r="D21" s="321"/>
      <c r="E21" s="321"/>
      <c r="F21" s="321"/>
      <c r="G21" s="321"/>
      <c r="H21" s="321"/>
      <c r="I21" s="321"/>
      <c r="J21" s="321"/>
      <c r="K21" s="321"/>
      <c r="L21" s="321"/>
      <c r="M21" s="321"/>
      <c r="N21" s="321"/>
      <c r="O21" s="321"/>
      <c r="P21" s="321"/>
      <c r="Q21" s="321"/>
      <c r="R21" s="321"/>
      <c r="S21" s="321"/>
      <c r="T21" s="321"/>
    </row>
    <row r="23" spans="1:28" x14ac:dyDescent="0.2">
      <c r="B23" s="321" t="s">
        <v>220</v>
      </c>
      <c r="C23" s="321"/>
      <c r="D23" s="321"/>
      <c r="E23" s="321"/>
      <c r="F23" s="321"/>
      <c r="G23" s="321"/>
      <c r="H23" s="321"/>
      <c r="I23" s="321"/>
      <c r="J23" s="321"/>
      <c r="K23" s="321"/>
      <c r="L23" s="321"/>
      <c r="M23" s="321"/>
      <c r="N23" s="321"/>
      <c r="O23" s="321"/>
      <c r="P23" s="321"/>
      <c r="Q23" s="321"/>
      <c r="R23" s="321"/>
      <c r="S23" s="321"/>
      <c r="T23" s="321"/>
    </row>
    <row r="25" spans="1:28" ht="27.75" customHeight="1" x14ac:dyDescent="0.2">
      <c r="B25" s="321" t="s">
        <v>221</v>
      </c>
      <c r="C25" s="321"/>
      <c r="D25" s="321"/>
      <c r="E25" s="321"/>
      <c r="F25" s="321"/>
      <c r="G25" s="321"/>
      <c r="H25" s="321"/>
      <c r="I25" s="321"/>
      <c r="J25" s="321"/>
      <c r="K25" s="321"/>
      <c r="L25" s="321"/>
      <c r="M25" s="321"/>
      <c r="N25" s="321"/>
      <c r="O25" s="321"/>
      <c r="P25" s="321"/>
      <c r="Q25" s="321"/>
      <c r="R25" s="321"/>
      <c r="S25" s="321"/>
      <c r="T25" s="321"/>
      <c r="V25" s="267"/>
    </row>
    <row r="27" spans="1:28" ht="24.75" customHeight="1" x14ac:dyDescent="0.2">
      <c r="B27" s="321" t="s">
        <v>253</v>
      </c>
      <c r="C27" s="321"/>
      <c r="D27" s="321"/>
      <c r="E27" s="321"/>
      <c r="F27" s="321"/>
      <c r="G27" s="321"/>
      <c r="H27" s="321"/>
      <c r="I27" s="321"/>
      <c r="J27" s="321"/>
      <c r="K27" s="321"/>
      <c r="L27" s="321"/>
      <c r="M27" s="321"/>
      <c r="N27" s="321"/>
      <c r="O27" s="321"/>
      <c r="P27" s="321"/>
      <c r="Q27" s="321"/>
      <c r="R27" s="321"/>
      <c r="S27" s="321"/>
      <c r="T27" s="321"/>
    </row>
    <row r="29" spans="1:28" x14ac:dyDescent="0.2">
      <c r="B29" s="317" t="s">
        <v>162</v>
      </c>
      <c r="C29" s="317"/>
      <c r="D29" s="317"/>
      <c r="E29" s="317"/>
      <c r="F29" s="317"/>
      <c r="G29" s="317"/>
      <c r="H29" s="317"/>
      <c r="I29" s="317"/>
      <c r="J29" s="317"/>
      <c r="K29" s="317"/>
      <c r="L29" s="317"/>
      <c r="M29" s="317"/>
      <c r="N29" s="317"/>
      <c r="O29" s="317"/>
      <c r="P29" s="317"/>
      <c r="Q29" s="317"/>
      <c r="R29" s="317"/>
      <c r="S29" s="317"/>
      <c r="T29" s="317"/>
    </row>
    <row r="31" spans="1:28" x14ac:dyDescent="0.2">
      <c r="B31" s="317" t="s">
        <v>254</v>
      </c>
      <c r="C31" s="317"/>
      <c r="D31" s="317"/>
      <c r="E31" s="317"/>
      <c r="F31" s="317"/>
      <c r="G31" s="317"/>
      <c r="H31" s="317"/>
      <c r="I31" s="317"/>
      <c r="J31" s="317"/>
      <c r="K31" s="317"/>
      <c r="L31" s="317"/>
      <c r="M31" s="317"/>
      <c r="N31" s="317"/>
      <c r="O31" s="317"/>
      <c r="P31" s="317"/>
      <c r="Q31" s="317"/>
      <c r="R31" s="317"/>
      <c r="S31" s="317"/>
      <c r="T31" s="317"/>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G24"/>
  <sheetViews>
    <sheetView workbookViewId="0">
      <selection activeCell="C14" sqref="C14"/>
    </sheetView>
  </sheetViews>
  <sheetFormatPr defaultRowHeight="12.75" x14ac:dyDescent="0.2"/>
  <cols>
    <col min="1" max="1" width="23.28515625" style="147" customWidth="1"/>
    <col min="2" max="2" width="14.28515625" style="147" customWidth="1"/>
    <col min="3" max="7" width="15.7109375" style="147" customWidth="1"/>
    <col min="8" max="16384" width="9.140625" style="147"/>
  </cols>
  <sheetData>
    <row r="1" spans="1:7" x14ac:dyDescent="0.2">
      <c r="A1" s="145" t="s">
        <v>76</v>
      </c>
      <c r="B1" s="145"/>
      <c r="C1" s="146"/>
    </row>
    <row r="2" spans="1:7" x14ac:dyDescent="0.2">
      <c r="A2" s="145"/>
      <c r="B2" s="145"/>
      <c r="C2" s="146"/>
    </row>
    <row r="3" spans="1:7" x14ac:dyDescent="0.2">
      <c r="A3" s="145"/>
      <c r="B3" s="148" t="s">
        <v>91</v>
      </c>
      <c r="C3" s="149" t="s">
        <v>77</v>
      </c>
      <c r="D3" s="67" t="s">
        <v>78</v>
      </c>
      <c r="E3" s="67" t="s">
        <v>79</v>
      </c>
      <c r="F3" s="67" t="s">
        <v>80</v>
      </c>
      <c r="G3" s="67" t="s">
        <v>81</v>
      </c>
    </row>
    <row r="4" spans="1:7" x14ac:dyDescent="0.2">
      <c r="A4" s="150" t="s">
        <v>82</v>
      </c>
      <c r="B4" s="151">
        <v>60000</v>
      </c>
      <c r="C4" s="152"/>
      <c r="D4" s="152"/>
      <c r="E4" s="152"/>
      <c r="F4" s="152"/>
      <c r="G4" s="152"/>
    </row>
    <row r="5" spans="1:7" x14ac:dyDescent="0.2">
      <c r="A5" s="85" t="s">
        <v>83</v>
      </c>
      <c r="B5" s="153">
        <f t="shared" ref="B5:G5" si="0">ROUND((B4/180),2)</f>
        <v>333.33</v>
      </c>
      <c r="C5" s="154">
        <f t="shared" si="0"/>
        <v>0</v>
      </c>
      <c r="D5" s="154">
        <f t="shared" si="0"/>
        <v>0</v>
      </c>
      <c r="E5" s="154">
        <f t="shared" si="0"/>
        <v>0</v>
      </c>
      <c r="F5" s="154">
        <f t="shared" si="0"/>
        <v>0</v>
      </c>
      <c r="G5" s="154">
        <f t="shared" si="0"/>
        <v>0</v>
      </c>
    </row>
    <row r="6" spans="1:7" x14ac:dyDescent="0.2">
      <c r="A6" s="85" t="s">
        <v>84</v>
      </c>
      <c r="B6" s="153">
        <f t="shared" ref="B6:G6" si="1">ROUND((B4/36),2)</f>
        <v>1666.67</v>
      </c>
      <c r="C6" s="154">
        <f t="shared" si="1"/>
        <v>0</v>
      </c>
      <c r="D6" s="154">
        <f t="shared" si="1"/>
        <v>0</v>
      </c>
      <c r="E6" s="154">
        <f t="shared" si="1"/>
        <v>0</v>
      </c>
      <c r="F6" s="154">
        <f t="shared" si="1"/>
        <v>0</v>
      </c>
      <c r="G6" s="154">
        <f t="shared" si="1"/>
        <v>0</v>
      </c>
    </row>
    <row r="7" spans="1:7" x14ac:dyDescent="0.2">
      <c r="A7" s="85" t="s">
        <v>85</v>
      </c>
      <c r="B7" s="153">
        <f t="shared" ref="B7:G7" si="2">ROUND((B4/9),2)</f>
        <v>6666.67</v>
      </c>
      <c r="C7" s="154">
        <f t="shared" si="2"/>
        <v>0</v>
      </c>
      <c r="D7" s="154">
        <f t="shared" si="2"/>
        <v>0</v>
      </c>
      <c r="E7" s="154">
        <f t="shared" si="2"/>
        <v>0</v>
      </c>
      <c r="F7" s="154">
        <f t="shared" si="2"/>
        <v>0</v>
      </c>
      <c r="G7" s="154">
        <f t="shared" si="2"/>
        <v>0</v>
      </c>
    </row>
    <row r="8" spans="1:7" x14ac:dyDescent="0.2">
      <c r="B8" s="146"/>
      <c r="C8" s="146"/>
    </row>
    <row r="9" spans="1:7" ht="27" customHeight="1" x14ac:dyDescent="0.2">
      <c r="A9" s="324" t="s">
        <v>182</v>
      </c>
      <c r="B9" s="324"/>
      <c r="C9" s="324"/>
      <c r="D9" s="324"/>
      <c r="E9" s="324"/>
      <c r="F9" s="324"/>
      <c r="G9" s="324"/>
    </row>
    <row r="10" spans="1:7" ht="14.25" customHeight="1" x14ac:dyDescent="0.2">
      <c r="A10" s="212"/>
      <c r="B10" s="212"/>
      <c r="C10" s="212"/>
      <c r="D10" s="212"/>
      <c r="E10" s="212"/>
      <c r="F10" s="212"/>
      <c r="G10" s="212"/>
    </row>
    <row r="11" spans="1:7" x14ac:dyDescent="0.2">
      <c r="B11" s="146"/>
      <c r="C11" s="146"/>
    </row>
    <row r="12" spans="1:7" x14ac:dyDescent="0.2">
      <c r="A12" s="145" t="s">
        <v>86</v>
      </c>
      <c r="B12" s="146"/>
      <c r="C12" s="146"/>
    </row>
    <row r="13" spans="1:7" x14ac:dyDescent="0.2">
      <c r="A13" s="145"/>
      <c r="B13" s="146"/>
      <c r="C13" s="146"/>
    </row>
    <row r="14" spans="1:7" x14ac:dyDescent="0.2">
      <c r="B14" s="148" t="s">
        <v>91</v>
      </c>
      <c r="C14" s="149" t="s">
        <v>77</v>
      </c>
      <c r="D14" s="67" t="s">
        <v>78</v>
      </c>
      <c r="E14" s="67" t="s">
        <v>79</v>
      </c>
      <c r="F14" s="67" t="s">
        <v>80</v>
      </c>
      <c r="G14" s="67" t="s">
        <v>81</v>
      </c>
    </row>
    <row r="15" spans="1:7" x14ac:dyDescent="0.2">
      <c r="A15" s="150" t="s">
        <v>150</v>
      </c>
      <c r="B15" s="151">
        <v>75000</v>
      </c>
      <c r="C15" s="152"/>
      <c r="D15" s="152"/>
      <c r="E15" s="152"/>
      <c r="F15" s="152"/>
      <c r="G15" s="152"/>
    </row>
    <row r="16" spans="1:7" x14ac:dyDescent="0.2">
      <c r="A16" s="85" t="s">
        <v>87</v>
      </c>
      <c r="B16" s="153">
        <f t="shared" ref="B16:G16" si="3">ROUND((B15/260),2)</f>
        <v>288.45999999999998</v>
      </c>
      <c r="C16" s="154">
        <f t="shared" si="3"/>
        <v>0</v>
      </c>
      <c r="D16" s="154">
        <f t="shared" si="3"/>
        <v>0</v>
      </c>
      <c r="E16" s="154">
        <f t="shared" si="3"/>
        <v>0</v>
      </c>
      <c r="F16" s="154">
        <f t="shared" si="3"/>
        <v>0</v>
      </c>
      <c r="G16" s="154">
        <f t="shared" si="3"/>
        <v>0</v>
      </c>
    </row>
    <row r="17" spans="1:7" x14ac:dyDescent="0.2">
      <c r="A17" s="85" t="s">
        <v>88</v>
      </c>
      <c r="B17" s="153">
        <f t="shared" ref="B17:G17" si="4">ROUND((B15/52),2)</f>
        <v>1442.31</v>
      </c>
      <c r="C17" s="154">
        <f t="shared" si="4"/>
        <v>0</v>
      </c>
      <c r="D17" s="154">
        <f t="shared" si="4"/>
        <v>0</v>
      </c>
      <c r="E17" s="154">
        <f t="shared" si="4"/>
        <v>0</v>
      </c>
      <c r="F17" s="154">
        <f t="shared" si="4"/>
        <v>0</v>
      </c>
      <c r="G17" s="154">
        <f t="shared" si="4"/>
        <v>0</v>
      </c>
    </row>
    <row r="18" spans="1:7" x14ac:dyDescent="0.2">
      <c r="A18" s="85" t="s">
        <v>89</v>
      </c>
      <c r="B18" s="153">
        <f t="shared" ref="B18:G18" si="5">ROUND((B15/12),2)</f>
        <v>6250</v>
      </c>
      <c r="C18" s="154">
        <f t="shared" si="5"/>
        <v>0</v>
      </c>
      <c r="D18" s="154">
        <f t="shared" si="5"/>
        <v>0</v>
      </c>
      <c r="E18" s="154">
        <f t="shared" si="5"/>
        <v>0</v>
      </c>
      <c r="F18" s="154">
        <f t="shared" si="5"/>
        <v>0</v>
      </c>
      <c r="G18" s="154">
        <f t="shared" si="5"/>
        <v>0</v>
      </c>
    </row>
    <row r="19" spans="1:7" x14ac:dyDescent="0.2">
      <c r="C19" s="146"/>
    </row>
    <row r="20" spans="1:7" x14ac:dyDescent="0.2">
      <c r="C20" s="146"/>
    </row>
    <row r="21" spans="1:7" x14ac:dyDescent="0.2">
      <c r="A21" s="67" t="s">
        <v>92</v>
      </c>
      <c r="B21" s="67"/>
      <c r="C21" s="146"/>
    </row>
    <row r="22" spans="1:7" x14ac:dyDescent="0.2">
      <c r="A22" s="67" t="s">
        <v>90</v>
      </c>
      <c r="B22" s="67"/>
      <c r="C22" s="146"/>
    </row>
    <row r="23" spans="1:7" x14ac:dyDescent="0.2">
      <c r="C23" s="146"/>
    </row>
    <row r="24" spans="1:7" x14ac:dyDescent="0.2">
      <c r="C24" s="146"/>
    </row>
  </sheetData>
  <sheetProtection sheet="1" objects="1" scenarios="1" selectLockedCells="1"/>
  <mergeCells count="1">
    <mergeCell ref="A9:G9"/>
  </mergeCells>
  <pageMargins left="0.38" right="0.23" top="0.75" bottom="0.75" header="0.3" footer="0.3"/>
  <pageSetup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72"/>
  <sheetViews>
    <sheetView zoomScale="90" zoomScaleNormal="90" workbookViewId="0">
      <selection activeCell="C5" sqref="C5"/>
    </sheetView>
  </sheetViews>
  <sheetFormatPr defaultColWidth="9.140625" defaultRowHeight="12.75" x14ac:dyDescent="0.2"/>
  <cols>
    <col min="1" max="1" width="7.28515625" style="33" customWidth="1"/>
    <col min="2" max="2" width="24" style="43" customWidth="1"/>
    <col min="3" max="3" width="11.42578125" style="43" customWidth="1"/>
    <col min="4" max="4" width="8.85546875" style="43" customWidth="1"/>
    <col min="5" max="5" width="8.28515625" style="33" customWidth="1"/>
    <col min="6" max="6" width="10.85546875" style="33" customWidth="1"/>
    <col min="7" max="16384" width="9.140625" style="33"/>
  </cols>
  <sheetData>
    <row r="1" spans="1:13" ht="18" x14ac:dyDescent="0.25">
      <c r="A1" s="325"/>
      <c r="B1" s="325"/>
      <c r="C1" s="325"/>
      <c r="D1" s="325"/>
      <c r="E1" s="325"/>
      <c r="F1" s="325"/>
      <c r="G1" s="325"/>
      <c r="H1" s="325"/>
      <c r="I1" s="325"/>
      <c r="J1" s="325"/>
      <c r="K1" s="325"/>
      <c r="L1" s="325"/>
      <c r="M1" s="325"/>
    </row>
    <row r="2" spans="1:13" ht="18" x14ac:dyDescent="0.25">
      <c r="A2" s="325" t="s">
        <v>113</v>
      </c>
      <c r="B2" s="325"/>
      <c r="C2" s="325"/>
      <c r="D2" s="325"/>
      <c r="E2" s="325"/>
      <c r="F2" s="325"/>
      <c r="G2" s="325"/>
      <c r="H2" s="325"/>
      <c r="I2" s="325"/>
      <c r="J2" s="325"/>
      <c r="K2" s="325"/>
      <c r="L2" s="325"/>
      <c r="M2" s="325"/>
    </row>
    <row r="3" spans="1:13" ht="15" x14ac:dyDescent="0.25">
      <c r="A3" s="326" t="s">
        <v>67</v>
      </c>
      <c r="B3" s="326"/>
      <c r="C3" s="326"/>
      <c r="D3" s="326"/>
      <c r="E3" s="326"/>
      <c r="F3" s="326"/>
      <c r="G3" s="326"/>
      <c r="H3" s="326"/>
      <c r="I3" s="326"/>
      <c r="J3" s="326"/>
      <c r="K3" s="326"/>
      <c r="L3" s="326"/>
      <c r="M3" s="326"/>
    </row>
    <row r="4" spans="1:13" ht="6" customHeight="1" x14ac:dyDescent="0.25">
      <c r="I4" s="55"/>
    </row>
    <row r="5" spans="1:13" ht="20.25" x14ac:dyDescent="0.3">
      <c r="A5" s="220" t="s">
        <v>137</v>
      </c>
      <c r="B5" s="220"/>
      <c r="C5" s="57"/>
      <c r="D5" s="56"/>
      <c r="E5" s="56"/>
      <c r="I5" s="55"/>
    </row>
    <row r="6" spans="1:13" ht="6" customHeight="1" x14ac:dyDescent="0.2"/>
    <row r="7" spans="1:13" x14ac:dyDescent="0.2">
      <c r="A7" s="328" t="s">
        <v>122</v>
      </c>
      <c r="B7" s="328"/>
      <c r="C7" s="48">
        <f>+SUM(B9:B18)</f>
        <v>16004</v>
      </c>
      <c r="D7" s="221"/>
    </row>
    <row r="8" spans="1:13" ht="22.5" x14ac:dyDescent="0.2">
      <c r="A8" s="221"/>
      <c r="B8" s="47" t="s">
        <v>121</v>
      </c>
      <c r="C8" s="47" t="s">
        <v>120</v>
      </c>
      <c r="D8" s="47" t="s">
        <v>119</v>
      </c>
    </row>
    <row r="9" spans="1:13" ht="12.75" customHeight="1" x14ac:dyDescent="0.2">
      <c r="B9" s="43">
        <f>+SUM(C9*D9)</f>
        <v>2850</v>
      </c>
      <c r="C9" s="43">
        <v>57000</v>
      </c>
      <c r="D9" s="46">
        <v>0.05</v>
      </c>
      <c r="E9" s="330" t="s">
        <v>145</v>
      </c>
      <c r="F9" s="327"/>
      <c r="G9" s="327"/>
      <c r="H9" s="327"/>
      <c r="I9" s="327"/>
      <c r="J9" s="327"/>
      <c r="K9" s="327"/>
      <c r="L9" s="327"/>
      <c r="M9" s="327"/>
    </row>
    <row r="10" spans="1:13" ht="12.75" customHeight="1" x14ac:dyDescent="0.2">
      <c r="D10" s="46"/>
      <c r="E10" s="327"/>
      <c r="F10" s="327"/>
      <c r="G10" s="327"/>
      <c r="H10" s="327"/>
      <c r="I10" s="327"/>
      <c r="J10" s="327"/>
      <c r="K10" s="327"/>
      <c r="L10" s="327"/>
      <c r="M10" s="327"/>
    </row>
    <row r="11" spans="1:13" x14ac:dyDescent="0.2">
      <c r="D11" s="46"/>
    </row>
    <row r="12" spans="1:13" x14ac:dyDescent="0.2">
      <c r="B12" s="268">
        <f>ROUND((B9*[1]Guide!B27),0)</f>
        <v>1454</v>
      </c>
      <c r="C12" s="268"/>
      <c r="D12" s="269"/>
      <c r="E12" s="329" t="str">
        <f>"Payroll Benefits.  The UNO payroll benefits rate is "&amp;TEXT([1]Guide!$B$27,"#%")&amp; " for regular UNO employees' salary. "</f>
        <v xml:space="preserve">Payroll Benefits.  The UNO payroll benefits rate is 51% for regular UNO employees' salary. </v>
      </c>
      <c r="F12" s="329"/>
      <c r="G12" s="329"/>
      <c r="H12" s="329"/>
      <c r="I12" s="329"/>
      <c r="J12" s="329"/>
      <c r="K12" s="329"/>
      <c r="L12" s="329"/>
      <c r="M12" s="329"/>
    </row>
    <row r="13" spans="1:13" x14ac:dyDescent="0.2">
      <c r="B13" s="43" t="s">
        <v>160</v>
      </c>
      <c r="D13" s="46"/>
    </row>
    <row r="14" spans="1:13" ht="12.75" customHeight="1" x14ac:dyDescent="0.2">
      <c r="B14" s="43">
        <v>11700</v>
      </c>
      <c r="D14" s="46"/>
      <c r="E14" s="327" t="s">
        <v>136</v>
      </c>
      <c r="F14" s="327"/>
      <c r="G14" s="327"/>
      <c r="H14" s="327"/>
      <c r="I14" s="327"/>
      <c r="J14" s="327"/>
      <c r="K14" s="327"/>
      <c r="L14" s="327"/>
      <c r="M14" s="327"/>
    </row>
    <row r="15" spans="1:13" ht="24.75" customHeight="1" x14ac:dyDescent="0.2">
      <c r="E15" s="327"/>
      <c r="F15" s="327"/>
      <c r="G15" s="327"/>
      <c r="H15" s="327"/>
      <c r="I15" s="327"/>
      <c r="J15" s="327"/>
      <c r="K15" s="327"/>
      <c r="L15" s="327"/>
      <c r="M15" s="327"/>
    </row>
    <row r="17" spans="1:13" ht="12.2" customHeight="1" x14ac:dyDescent="0.2">
      <c r="E17" s="327"/>
      <c r="F17" s="327"/>
      <c r="G17" s="327"/>
      <c r="H17" s="327"/>
      <c r="I17" s="327"/>
      <c r="J17" s="327"/>
      <c r="K17" s="327"/>
      <c r="L17" s="327"/>
      <c r="M17" s="327"/>
    </row>
    <row r="19" spans="1:13" x14ac:dyDescent="0.2">
      <c r="A19" s="218" t="s">
        <v>135</v>
      </c>
      <c r="C19" s="45">
        <f>+SUM(C20:C22)</f>
        <v>1000</v>
      </c>
    </row>
    <row r="20" spans="1:13" ht="12.75" customHeight="1" x14ac:dyDescent="0.2">
      <c r="B20" s="270" t="s">
        <v>134</v>
      </c>
      <c r="C20" s="268">
        <v>1000</v>
      </c>
      <c r="E20" s="331" t="s">
        <v>133</v>
      </c>
      <c r="F20" s="331"/>
      <c r="G20" s="331"/>
      <c r="H20" s="331"/>
      <c r="I20" s="331"/>
      <c r="J20" s="331"/>
      <c r="K20" s="331"/>
      <c r="L20" s="331"/>
      <c r="M20" s="331"/>
    </row>
    <row r="21" spans="1:13" x14ac:dyDescent="0.2">
      <c r="E21" s="271"/>
      <c r="F21" s="271"/>
      <c r="G21" s="271"/>
      <c r="H21" s="271"/>
      <c r="I21" s="271"/>
      <c r="J21" s="271"/>
      <c r="K21" s="271"/>
      <c r="L21" s="271"/>
      <c r="M21" s="271"/>
    </row>
    <row r="22" spans="1:13" x14ac:dyDescent="0.2">
      <c r="B22" s="268" t="s">
        <v>132</v>
      </c>
      <c r="C22" s="43">
        <v>0</v>
      </c>
      <c r="E22" s="327"/>
      <c r="F22" s="327"/>
      <c r="G22" s="327"/>
      <c r="H22" s="327"/>
      <c r="I22" s="327"/>
      <c r="J22" s="327"/>
      <c r="K22" s="327"/>
      <c r="L22" s="327"/>
      <c r="M22" s="327"/>
    </row>
    <row r="23" spans="1:13" x14ac:dyDescent="0.2">
      <c r="E23" s="327"/>
      <c r="F23" s="327"/>
      <c r="G23" s="327"/>
      <c r="H23" s="327"/>
      <c r="I23" s="327"/>
      <c r="J23" s="327"/>
      <c r="K23" s="327"/>
      <c r="L23" s="327"/>
      <c r="M23" s="327"/>
    </row>
    <row r="25" spans="1:13" x14ac:dyDescent="0.2">
      <c r="A25" s="218" t="s">
        <v>117</v>
      </c>
      <c r="C25" s="45">
        <f>+SUM(G25:G27)</f>
        <v>0</v>
      </c>
      <c r="E25" s="272" t="s">
        <v>131</v>
      </c>
      <c r="F25" s="54"/>
      <c r="G25" s="222">
        <v>0</v>
      </c>
      <c r="H25" s="54"/>
      <c r="I25" s="54"/>
      <c r="J25" s="54"/>
      <c r="K25" s="54"/>
      <c r="L25" s="54"/>
      <c r="M25" s="54"/>
    </row>
    <row r="26" spans="1:13" x14ac:dyDescent="0.2">
      <c r="E26" s="213" t="s">
        <v>130</v>
      </c>
      <c r="G26" s="43">
        <v>0</v>
      </c>
    </row>
    <row r="27" spans="1:13" x14ac:dyDescent="0.2">
      <c r="E27" s="213" t="s">
        <v>129</v>
      </c>
      <c r="G27" s="43">
        <v>0</v>
      </c>
    </row>
    <row r="28" spans="1:13" x14ac:dyDescent="0.2">
      <c r="E28" s="213"/>
      <c r="G28" s="43"/>
    </row>
    <row r="29" spans="1:13" x14ac:dyDescent="0.2">
      <c r="A29" s="218" t="s">
        <v>128</v>
      </c>
      <c r="C29" s="45">
        <v>19060</v>
      </c>
      <c r="E29" s="332" t="s">
        <v>127</v>
      </c>
      <c r="F29" s="332"/>
      <c r="G29" s="332"/>
      <c r="H29" s="332"/>
      <c r="I29" s="332"/>
      <c r="J29" s="332"/>
      <c r="K29" s="332"/>
      <c r="L29" s="332"/>
      <c r="M29" s="332"/>
    </row>
    <row r="31" spans="1:13" ht="12.75" customHeight="1" x14ac:dyDescent="0.2">
      <c r="A31" s="218" t="s">
        <v>93</v>
      </c>
      <c r="C31" s="45">
        <v>0</v>
      </c>
      <c r="E31" s="327"/>
      <c r="F31" s="327"/>
      <c r="G31" s="327"/>
      <c r="H31" s="327"/>
      <c r="I31" s="327"/>
      <c r="J31" s="327"/>
      <c r="K31" s="327"/>
      <c r="L31" s="327"/>
      <c r="M31" s="327"/>
    </row>
    <row r="32" spans="1:13" x14ac:dyDescent="0.2">
      <c r="E32" s="271"/>
      <c r="F32" s="271"/>
      <c r="G32" s="273"/>
      <c r="H32" s="271"/>
      <c r="I32" s="271"/>
      <c r="J32" s="271"/>
      <c r="K32" s="271"/>
      <c r="L32" s="271"/>
      <c r="M32" s="271"/>
    </row>
    <row r="33" spans="1:13" x14ac:dyDescent="0.2">
      <c r="E33" s="274"/>
      <c r="F33" s="274"/>
      <c r="G33" s="274"/>
      <c r="H33" s="274"/>
      <c r="I33" s="274"/>
      <c r="J33" s="274"/>
      <c r="K33" s="274"/>
      <c r="L33" s="274"/>
      <c r="M33" s="274"/>
    </row>
    <row r="34" spans="1:13" x14ac:dyDescent="0.2">
      <c r="A34" s="218" t="s">
        <v>116</v>
      </c>
      <c r="C34" s="45">
        <v>1000</v>
      </c>
      <c r="D34" s="45"/>
      <c r="E34" s="335" t="s">
        <v>126</v>
      </c>
      <c r="F34" s="335"/>
      <c r="G34" s="335"/>
      <c r="H34" s="335"/>
      <c r="I34" s="335"/>
      <c r="J34" s="335"/>
      <c r="K34" s="335"/>
      <c r="L34" s="335"/>
      <c r="M34" s="335"/>
    </row>
    <row r="36" spans="1:13" ht="12.75" customHeight="1" x14ac:dyDescent="0.2">
      <c r="A36" s="53"/>
      <c r="B36" s="53"/>
      <c r="C36" s="52"/>
      <c r="D36" s="49"/>
      <c r="E36" s="275"/>
      <c r="F36" s="275"/>
      <c r="G36" s="275"/>
      <c r="H36" s="275"/>
      <c r="I36" s="275"/>
      <c r="J36" s="275"/>
      <c r="K36" s="275"/>
      <c r="L36" s="275"/>
      <c r="M36" s="275"/>
    </row>
    <row r="37" spans="1:13" x14ac:dyDescent="0.2">
      <c r="A37" s="218" t="s">
        <v>112</v>
      </c>
      <c r="C37" s="45">
        <f>+SUM(F38:F40)</f>
        <v>10226</v>
      </c>
      <c r="E37" s="336" t="s">
        <v>125</v>
      </c>
      <c r="F37" s="336"/>
      <c r="G37" s="336"/>
      <c r="H37" s="336"/>
    </row>
    <row r="38" spans="1:13" x14ac:dyDescent="0.2">
      <c r="C38" s="268"/>
      <c r="D38" s="268"/>
      <c r="E38" s="263" t="s">
        <v>197</v>
      </c>
      <c r="F38" s="276">
        <v>3914</v>
      </c>
    </row>
    <row r="39" spans="1:13" x14ac:dyDescent="0.2">
      <c r="E39" s="263" t="s">
        <v>198</v>
      </c>
      <c r="F39" s="276">
        <v>3914</v>
      </c>
    </row>
    <row r="40" spans="1:13" x14ac:dyDescent="0.2">
      <c r="E40" s="263" t="s">
        <v>199</v>
      </c>
      <c r="F40" s="276">
        <v>2398</v>
      </c>
    </row>
    <row r="41" spans="1:13" x14ac:dyDescent="0.2">
      <c r="E41" s="213"/>
      <c r="F41" s="43"/>
    </row>
    <row r="42" spans="1:13" x14ac:dyDescent="0.2">
      <c r="A42" s="51" t="s">
        <v>124</v>
      </c>
      <c r="B42" s="49"/>
      <c r="C42" s="50">
        <v>0</v>
      </c>
      <c r="D42" s="49"/>
      <c r="E42" s="337"/>
      <c r="F42" s="338"/>
      <c r="G42" s="338"/>
      <c r="H42" s="338"/>
      <c r="I42" s="338"/>
      <c r="J42" s="338"/>
      <c r="K42" s="338"/>
      <c r="L42" s="338"/>
      <c r="M42" s="338"/>
    </row>
    <row r="43" spans="1:13" x14ac:dyDescent="0.2">
      <c r="E43" s="213"/>
    </row>
    <row r="44" spans="1:13" x14ac:dyDescent="0.2">
      <c r="A44" s="218"/>
      <c r="E44" s="327"/>
      <c r="F44" s="327"/>
      <c r="G44" s="327"/>
      <c r="H44" s="327"/>
      <c r="I44" s="327"/>
      <c r="J44" s="327"/>
      <c r="K44" s="327"/>
      <c r="L44" s="327"/>
      <c r="M44" s="327"/>
    </row>
    <row r="45" spans="1:13" ht="12.75" customHeight="1" x14ac:dyDescent="0.2">
      <c r="A45" s="218" t="s">
        <v>114</v>
      </c>
      <c r="C45" s="277">
        <f>ROUND(((B9+B12+B14+C19+C25+C29+C34)*0.46),0)</f>
        <v>17049</v>
      </c>
      <c r="D45"/>
      <c r="E45" s="334" t="s">
        <v>255</v>
      </c>
      <c r="F45" s="334"/>
      <c r="G45" s="334"/>
      <c r="H45" s="334"/>
      <c r="I45" s="334"/>
      <c r="J45" s="334"/>
      <c r="K45" s="334"/>
      <c r="L45" s="334"/>
      <c r="M45" s="334"/>
    </row>
    <row r="46" spans="1:13" x14ac:dyDescent="0.2">
      <c r="E46" s="278"/>
      <c r="F46" s="278"/>
      <c r="G46" s="278"/>
      <c r="H46" s="278"/>
      <c r="I46" s="278"/>
      <c r="J46" s="278"/>
      <c r="K46" s="278"/>
      <c r="L46" s="278"/>
      <c r="M46" s="278"/>
    </row>
    <row r="48" spans="1:13" ht="20.25" x14ac:dyDescent="0.3">
      <c r="A48" s="333" t="s">
        <v>123</v>
      </c>
      <c r="B48" s="333"/>
      <c r="C48" s="333"/>
      <c r="D48" s="333"/>
      <c r="E48" s="333"/>
      <c r="F48" s="333"/>
      <c r="G48" s="333"/>
      <c r="H48" s="333"/>
      <c r="I48" s="333"/>
      <c r="J48" s="333"/>
      <c r="K48" s="333"/>
      <c r="L48" s="333"/>
      <c r="M48" s="333"/>
    </row>
    <row r="49" spans="1:13" ht="6" customHeight="1" x14ac:dyDescent="0.2"/>
    <row r="50" spans="1:13" x14ac:dyDescent="0.2">
      <c r="A50" s="328" t="s">
        <v>122</v>
      </c>
      <c r="B50" s="328"/>
      <c r="C50" s="48">
        <f>+SUM(B52:B55)</f>
        <v>0</v>
      </c>
      <c r="D50" s="221"/>
    </row>
    <row r="51" spans="1:13" ht="23.25" customHeight="1" x14ac:dyDescent="0.2">
      <c r="A51" s="221"/>
      <c r="B51" s="47" t="s">
        <v>121</v>
      </c>
      <c r="C51" s="47" t="s">
        <v>120</v>
      </c>
      <c r="D51" s="47" t="s">
        <v>119</v>
      </c>
    </row>
    <row r="52" spans="1:13" ht="12.75" customHeight="1" x14ac:dyDescent="0.2">
      <c r="B52" s="43">
        <v>0</v>
      </c>
      <c r="C52" s="43">
        <v>0</v>
      </c>
      <c r="D52" s="46">
        <v>0</v>
      </c>
      <c r="E52" s="330"/>
      <c r="F52" s="330"/>
      <c r="G52" s="330"/>
      <c r="H52" s="330"/>
      <c r="I52" s="330"/>
      <c r="J52" s="330"/>
      <c r="K52" s="330"/>
      <c r="L52" s="330"/>
      <c r="M52" s="330"/>
    </row>
    <row r="53" spans="1:13" ht="15" customHeight="1" x14ac:dyDescent="0.2">
      <c r="D53" s="46"/>
      <c r="E53" s="330"/>
      <c r="F53" s="330"/>
      <c r="G53" s="330"/>
      <c r="H53" s="330"/>
      <c r="I53" s="330"/>
      <c r="J53" s="330"/>
      <c r="K53" s="330"/>
      <c r="L53" s="330"/>
      <c r="M53" s="330"/>
    </row>
    <row r="54" spans="1:13" x14ac:dyDescent="0.2">
      <c r="D54" s="46"/>
    </row>
    <row r="55" spans="1:13" x14ac:dyDescent="0.2">
      <c r="B55" s="268">
        <f>ROUND((B52*[1]Guide!B27),0)</f>
        <v>0</v>
      </c>
      <c r="C55" s="268"/>
      <c r="D55" s="269"/>
      <c r="E55" s="329" t="str">
        <f>"Payroll Benefits.  The UNO payroll benefits rate is "&amp;TEXT([1]Guide!$B$27,"#%")&amp; " for regular UNO employees' salary. "</f>
        <v xml:space="preserve">Payroll Benefits.  The UNO payroll benefits rate is 51% for regular UNO employees' salary. </v>
      </c>
      <c r="F55" s="329"/>
      <c r="G55" s="329"/>
      <c r="H55" s="329"/>
      <c r="I55" s="329"/>
      <c r="J55" s="329"/>
      <c r="K55" s="329"/>
      <c r="L55" s="329"/>
      <c r="M55" s="329"/>
    </row>
    <row r="57" spans="1:13" ht="12.75" customHeight="1" x14ac:dyDescent="0.2">
      <c r="A57" s="218" t="s">
        <v>118</v>
      </c>
      <c r="C57" s="45">
        <v>0</v>
      </c>
      <c r="E57" s="327" t="s">
        <v>115</v>
      </c>
      <c r="F57" s="327"/>
      <c r="G57" s="327"/>
      <c r="H57" s="327"/>
      <c r="I57" s="327"/>
      <c r="J57" s="327"/>
      <c r="K57" s="327"/>
      <c r="L57" s="327"/>
      <c r="M57" s="327"/>
    </row>
    <row r="59" spans="1:13" ht="13.7" customHeight="1" x14ac:dyDescent="0.2">
      <c r="A59" s="218" t="s">
        <v>117</v>
      </c>
      <c r="C59" s="45">
        <v>0</v>
      </c>
      <c r="E59" s="327" t="s">
        <v>115</v>
      </c>
      <c r="F59" s="341"/>
      <c r="G59" s="341"/>
      <c r="H59" s="341"/>
      <c r="I59" s="341"/>
      <c r="J59" s="341"/>
      <c r="K59" s="341"/>
      <c r="L59" s="341"/>
      <c r="M59" s="341"/>
    </row>
    <row r="60" spans="1:13" x14ac:dyDescent="0.2">
      <c r="E60" s="341"/>
      <c r="F60" s="341"/>
      <c r="G60" s="341"/>
      <c r="H60" s="341"/>
      <c r="I60" s="341"/>
      <c r="J60" s="341"/>
      <c r="K60" s="341"/>
      <c r="L60" s="341"/>
      <c r="M60" s="341"/>
    </row>
    <row r="62" spans="1:13" x14ac:dyDescent="0.2">
      <c r="A62" s="218" t="s">
        <v>116</v>
      </c>
      <c r="C62" s="45">
        <v>0</v>
      </c>
      <c r="E62" s="332" t="s">
        <v>115</v>
      </c>
      <c r="F62" s="342"/>
      <c r="G62" s="342"/>
      <c r="H62" s="342"/>
      <c r="I62" s="342"/>
      <c r="J62" s="342"/>
      <c r="K62" s="342"/>
      <c r="L62" s="342"/>
      <c r="M62" s="342"/>
    </row>
    <row r="63" spans="1:13" x14ac:dyDescent="0.2">
      <c r="A63" s="218"/>
      <c r="C63" s="45"/>
      <c r="E63" s="279"/>
      <c r="F63" s="219"/>
      <c r="G63" s="219"/>
      <c r="H63" s="219"/>
      <c r="I63" s="219"/>
      <c r="J63" s="219"/>
      <c r="K63" s="219"/>
      <c r="L63" s="219"/>
      <c r="M63" s="219"/>
    </row>
    <row r="64" spans="1:13" ht="16.5" customHeight="1" x14ac:dyDescent="0.25">
      <c r="A64" s="218" t="s">
        <v>256</v>
      </c>
      <c r="C64" s="44">
        <v>0</v>
      </c>
      <c r="E64" s="327" t="s">
        <v>257</v>
      </c>
      <c r="F64" s="341"/>
      <c r="G64" s="341"/>
      <c r="H64" s="341"/>
      <c r="I64" s="341"/>
      <c r="J64" s="341"/>
      <c r="K64" s="341"/>
      <c r="L64" s="341"/>
      <c r="M64" s="341"/>
    </row>
    <row r="65" spans="1:13" x14ac:dyDescent="0.2">
      <c r="E65" s="341"/>
      <c r="F65" s="341"/>
      <c r="G65" s="341"/>
      <c r="H65" s="341"/>
      <c r="I65" s="341"/>
      <c r="J65" s="341"/>
      <c r="K65" s="341"/>
      <c r="L65" s="341"/>
      <c r="M65" s="341"/>
    </row>
    <row r="66" spans="1:13" s="280" customFormat="1" x14ac:dyDescent="0.2">
      <c r="A66" s="33"/>
      <c r="B66" s="43"/>
      <c r="C66" s="43"/>
      <c r="D66" s="43"/>
      <c r="E66" s="33"/>
      <c r="F66" s="33"/>
      <c r="G66" s="33"/>
      <c r="H66" s="33"/>
      <c r="I66" s="33"/>
      <c r="J66" s="33"/>
      <c r="K66" s="33"/>
      <c r="L66" s="33"/>
      <c r="M66" s="33"/>
    </row>
    <row r="67" spans="1:13" s="280" customFormat="1" ht="23.25" x14ac:dyDescent="0.35">
      <c r="A67" s="340" t="s">
        <v>70</v>
      </c>
      <c r="B67" s="340"/>
      <c r="C67" s="340"/>
      <c r="D67" s="340"/>
      <c r="E67" s="340"/>
      <c r="F67" s="33"/>
      <c r="G67" s="33"/>
      <c r="H67" s="33"/>
      <c r="I67" s="33"/>
      <c r="J67" s="33"/>
      <c r="K67" s="33"/>
      <c r="L67" s="33"/>
      <c r="M67" s="33"/>
    </row>
    <row r="68" spans="1:13" s="280" customFormat="1" x14ac:dyDescent="0.2">
      <c r="A68" s="33"/>
      <c r="B68" s="43"/>
      <c r="C68" s="43"/>
      <c r="D68" s="43"/>
      <c r="E68" s="33"/>
      <c r="F68" s="33"/>
      <c r="G68" s="33"/>
      <c r="H68" s="33"/>
      <c r="I68" s="33"/>
      <c r="J68" s="33"/>
      <c r="K68" s="33"/>
      <c r="L68" s="33"/>
      <c r="M68" s="33"/>
    </row>
    <row r="70" spans="1:13" x14ac:dyDescent="0.2">
      <c r="A70" s="280"/>
      <c r="B70" s="281"/>
      <c r="C70" s="281"/>
      <c r="D70" s="281"/>
      <c r="E70" s="280"/>
      <c r="F70" s="280"/>
      <c r="G70" s="282"/>
      <c r="H70" s="283"/>
      <c r="I70" s="280"/>
      <c r="J70" s="280"/>
      <c r="K70" s="280"/>
      <c r="L70" s="280"/>
      <c r="M70" s="280"/>
    </row>
    <row r="71" spans="1:13" x14ac:dyDescent="0.2">
      <c r="A71" s="339" t="s">
        <v>151</v>
      </c>
      <c r="B71" s="339"/>
      <c r="C71" s="339"/>
      <c r="D71" s="339"/>
      <c r="E71" s="339"/>
      <c r="F71" s="339"/>
      <c r="G71" s="339"/>
      <c r="H71" s="339"/>
      <c r="I71" s="339"/>
      <c r="J71" s="339"/>
      <c r="K71" s="339"/>
      <c r="L71" s="339"/>
      <c r="M71" s="339"/>
    </row>
    <row r="72" spans="1:13" x14ac:dyDescent="0.2">
      <c r="A72" s="280"/>
      <c r="B72" s="281"/>
      <c r="C72" s="281"/>
      <c r="D72" s="281"/>
      <c r="E72" s="280"/>
      <c r="F72" s="280"/>
      <c r="G72" s="282"/>
      <c r="H72" s="283"/>
      <c r="I72" s="280"/>
      <c r="J72" s="280"/>
      <c r="K72" s="280"/>
      <c r="L72" s="280"/>
      <c r="M72" s="280"/>
    </row>
  </sheetData>
  <mergeCells count="27">
    <mergeCell ref="A71:M71"/>
    <mergeCell ref="A67:E67"/>
    <mergeCell ref="E52:M53"/>
    <mergeCell ref="E57:M57"/>
    <mergeCell ref="E59:M60"/>
    <mergeCell ref="E62:M62"/>
    <mergeCell ref="E64:M65"/>
    <mergeCell ref="E55:M55"/>
    <mergeCell ref="A48:M48"/>
    <mergeCell ref="E44:M44"/>
    <mergeCell ref="E45:M45"/>
    <mergeCell ref="A50:B50"/>
    <mergeCell ref="E22:M23"/>
    <mergeCell ref="E34:M34"/>
    <mergeCell ref="E37:H37"/>
    <mergeCell ref="E42:M42"/>
    <mergeCell ref="A1:M1"/>
    <mergeCell ref="A2:M2"/>
    <mergeCell ref="A3:M3"/>
    <mergeCell ref="E31:M31"/>
    <mergeCell ref="A7:B7"/>
    <mergeCell ref="E12:M12"/>
    <mergeCell ref="E9:M10"/>
    <mergeCell ref="E17:M17"/>
    <mergeCell ref="E14:M15"/>
    <mergeCell ref="E20:M20"/>
    <mergeCell ref="E29:M29"/>
  </mergeCells>
  <pageMargins left="0.4" right="0.4" top="0.2" bottom="0.2" header="0.5" footer="0.5"/>
  <pageSetup scale="80" fitToHeight="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Disclaimer</vt:lpstr>
      <vt:lpstr>Yr 1</vt:lpstr>
      <vt:lpstr>Reg Salary-% effort</vt:lpstr>
      <vt:lpstr>Reg Salary-person mths</vt:lpstr>
      <vt:lpstr>Subcontracts</vt:lpstr>
      <vt:lpstr>Tuition</vt:lpstr>
      <vt:lpstr>Salary Rates</vt:lpstr>
      <vt:lpstr>Yr 1 Justification</vt:lpstr>
      <vt:lpstr>'Yr 1'!Print_Area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2014-08-15T19:48:39Z</cp:lastPrinted>
  <dcterms:created xsi:type="dcterms:W3CDTF">1999-06-28T19:53:29Z</dcterms:created>
  <dcterms:modified xsi:type="dcterms:W3CDTF">2019-08-14T17:33:12Z</dcterms:modified>
</cp:coreProperties>
</file>