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ie-break test" sheetId="1" state="visible" r:id="rId1"/>
    <sheet xmlns:r="http://schemas.openxmlformats.org/officeDocument/2006/relationships" name="Double-payment hunt" sheetId="2" state="visible" r:id="rId2"/>
  </sheets>
  <definedNames/>
  <calcPr calcId="124519" fullCalcOnLoad="1"/>
</workbook>
</file>

<file path=xl/styles.xml><?xml version="1.0" encoding="utf-8"?>
<styleSheet xmlns="http://schemas.openxmlformats.org/spreadsheetml/2006/main">
  <numFmts count="3">
    <numFmt numFmtId="164" formatCode="$#,##0;($#,##0);&quot;-&quot;"/>
    <numFmt numFmtId="165" formatCode="0.0"/>
    <numFmt numFmtId="166" formatCode="0.0%"/>
  </numFmts>
  <fonts count="9">
    <font>
      <name val="Calibri"/>
      <family val="2"/>
      <color theme="1"/>
      <sz val="11"/>
      <scheme val="minor"/>
    </font>
    <font>
      <name val="Arial"/>
      <b val="1"/>
      <color rgb="001D1631"/>
      <sz val="16"/>
    </font>
    <font>
      <name val="Arial"/>
      <color rgb="006E6A7A"/>
      <sz val="10"/>
    </font>
    <font>
      <name val="Arial"/>
      <i val="1"/>
      <color rgb="006E6A7A"/>
      <sz val="9"/>
    </font>
    <font>
      <name val="Arial"/>
      <b val="1"/>
      <color rgb="001D1631"/>
      <sz val="10"/>
    </font>
    <font>
      <name val="Arial"/>
      <color rgb="001D1631"/>
      <sz val="10"/>
    </font>
    <font>
      <name val="Arial"/>
      <b val="1"/>
      <color rgb="00FFFFFF"/>
      <sz val="10"/>
    </font>
    <font>
      <name val="Arial"/>
      <i val="1"/>
      <color rgb="006E6A7A"/>
      <sz val="10"/>
    </font>
    <font>
      <name val="Arial"/>
      <color rgb="006E6A7A"/>
      <sz val="9"/>
    </font>
  </fonts>
  <fills count="5">
    <fill>
      <patternFill/>
    </fill>
    <fill>
      <patternFill patternType="gray125"/>
    </fill>
    <fill>
      <patternFill patternType="solid">
        <fgColor rgb="00EFE6FF"/>
        <bgColor rgb="00EFE6FF"/>
      </patternFill>
    </fill>
    <fill>
      <patternFill patternType="solid">
        <fgColor rgb="00F5F4FA"/>
        <bgColor rgb="00F5F4FA"/>
      </patternFill>
    </fill>
    <fill>
      <patternFill patternType="solid">
        <fgColor rgb="001D1631"/>
        <bgColor rgb="001D1631"/>
      </patternFill>
    </fill>
  </fills>
  <borders count="3">
    <border>
      <left/>
      <right/>
      <top/>
      <bottom/>
      <diagonal/>
    </border>
    <border>
      <left style="thin">
        <color rgb="00E9E8F0"/>
      </left>
      <right style="thin">
        <color rgb="00E9E8F0"/>
      </right>
      <top style="thin">
        <color rgb="00E9E8F0"/>
      </top>
      <bottom style="thin">
        <color rgb="00E9E8F0"/>
      </bottom>
    </border>
    <border/>
  </borders>
  <cellStyleXfs count="6">
    <xf numFmtId="0" fontId="0" fillId="0" borderId="0"/>
    <xf numFmtId="0" fontId="1" fillId="0" borderId="2"/>
    <xf numFmtId="0" fontId="6" fillId="4" borderId="1"/>
    <xf numFmtId="0" fontId="5" fillId="2" borderId="1"/>
    <xf numFmtId="0" fontId="4" fillId="3" borderId="1"/>
    <xf numFmtId="0" fontId="3" fillId="0" borderId="2"/>
  </cellStyleXfs>
  <cellXfs count="2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9" fontId="5" fillId="2" borderId="1" applyAlignment="1" pivotButton="0" quotePrefix="0" xfId="0">
      <alignment vertical="top" wrapText="1"/>
    </xf>
    <xf numFmtId="0" fontId="5" fillId="0" borderId="0" applyAlignment="1" pivotButton="0" quotePrefix="0" xfId="0">
      <alignment vertical="top" wrapText="1"/>
    </xf>
    <xf numFmtId="9" fontId="5" fillId="3" borderId="1" pivotButton="0" quotePrefix="0" xfId="0"/>
    <xf numFmtId="0" fontId="3" fillId="0" borderId="0" applyAlignment="1" pivotButton="0" quotePrefix="0" xfId="0">
      <alignment vertical="top" wrapText="1"/>
    </xf>
    <xf numFmtId="0" fontId="6" fillId="4" borderId="1" applyAlignment="1" pivotButton="0" quotePrefix="0" xfId="0">
      <alignment vertical="center" wrapText="1"/>
    </xf>
    <xf numFmtId="164" fontId="5" fillId="2" borderId="1" applyAlignment="1" pivotButton="0" quotePrefix="0" xfId="0">
      <alignment vertical="top" wrapText="1"/>
    </xf>
    <xf numFmtId="165" fontId="5" fillId="3" borderId="1" pivotButton="0" quotePrefix="0" xfId="0"/>
    <xf numFmtId="0" fontId="5" fillId="2" borderId="1" applyAlignment="1" pivotButton="0" quotePrefix="0" xfId="0">
      <alignment vertical="top" wrapText="1"/>
    </xf>
    <xf numFmtId="2" fontId="4" fillId="3" borderId="1" pivotButton="0" quotePrefix="0" xfId="0"/>
    <xf numFmtId="1" fontId="4" fillId="3" borderId="1" pivotButton="0" quotePrefix="0" xfId="0"/>
    <xf numFmtId="166" fontId="5" fillId="3" borderId="1" pivotButton="0" quotePrefix="0" xfId="0"/>
    <xf numFmtId="0" fontId="7" fillId="0" borderId="0" applyAlignment="1" pivotButton="0" quotePrefix="0" xfId="0">
      <alignment vertical="top" wrapText="1"/>
    </xf>
    <xf numFmtId="0" fontId="8" fillId="0" borderId="0" pivotButton="0" quotePrefix="0" xfId="0"/>
    <xf numFmtId="0" fontId="7" fillId="2" borderId="1" applyAlignment="1" pivotButton="0" quotePrefix="0" xfId="0">
      <alignment vertical="top" wrapText="1"/>
    </xf>
    <xf numFmtId="164" fontId="7" fillId="2" borderId="1" applyAlignment="1" pivotButton="0" quotePrefix="0" xfId="0">
      <alignment vertical="top" wrapText="1"/>
    </xf>
    <xf numFmtId="164" fontId="5" fillId="3" borderId="1" pivotButton="0" quotePrefix="0" xfId="0"/>
    <xf numFmtId="164" fontId="4" fillId="3" borderId="1" pivotButton="0" quotePrefix="0" xfId="0"/>
  </cellXfs>
  <cellStyles count="6">
    <cellStyle name="Normal" xfId="0" builtinId="0" hidden="0"/>
    <cellStyle name="Ellery title" xfId="1" hidden="0"/>
    <cellStyle name="Ellery heading" xfId="2" hidden="0"/>
    <cellStyle name="Ellery input" xfId="3" hidden="0"/>
    <cellStyle name="Ellery calculated" xfId="4" hidden="0"/>
    <cellStyle name="Ellery note" xfId="5" hidden="0"/>
  </cellStyles>
  <dxfs count="2">
    <dxf>
      <font>
        <name val="Arial"/>
        <b val="1"/>
        <color rgb="00C0392B"/>
      </font>
    </dxf>
    <dxf>
      <fill>
        <patternFill patternType="solid">
          <fgColor rgb="00FBCD35"/>
          <bgColor rgb="00FBCD3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0</col>
      <colOff>0</colOff>
      <row>0</row>
      <rowOff>0</rowOff>
    </from>
    <ext cx="1038225"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038225"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Ellery">
  <a:themeElements>
    <a:clrScheme name="Ellery">
      <a:dk1>
        <a:srgbClr val="1D1631"/>
      </a:dk1>
      <a:lt1>
        <a:srgbClr val="FFFFFF"/>
      </a:lt1>
      <a:dk2>
        <a:srgbClr val="1D1631"/>
      </a:dk2>
      <a:lt2>
        <a:srgbClr val="F5F4FA"/>
      </a:lt2>
      <a:accent1>
        <a:srgbClr val="9B54FF"/>
      </a:accent1>
      <a:accent2>
        <a:srgbClr val="FBCD35"/>
      </a:accent2>
      <a:accent3>
        <a:srgbClr val="6E6A7A"/>
      </a:accent3>
      <a:accent4>
        <a:srgbClr val="E3D4FF"/>
      </a:accent4>
      <a:accent5>
        <a:srgbClr val="3D2C7A"/>
      </a:accent5>
      <a:accent6>
        <a:srgbClr val="E9E8F0"/>
      </a:accent6>
      <a:hlink>
        <a:srgbClr val="9B54FF"/>
      </a:hlink>
      <a:folHlink>
        <a:srgbClr val="6E6A7A"/>
      </a:folHlink>
    </a:clrScheme>
    <a:fontScheme name="Ellery">
      <a:majorFont>
        <a:latin typeface="Arial"/>
        <a:ea typeface=""/>
        <a:cs typeface=""/>
      </a:majorFont>
      <a:minorFont>
        <a:latin typeface="Arial"/>
        <a:ea typeface=""/>
        <a:cs typeface=""/>
      </a:minorFont>
    </a:fontScheme>
    <a:fmtScheme name="Ellery">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1D1631"/>
    <outlinePr summaryBelow="1" summaryRight="1"/>
    <pageSetUpPr fitToPage="1"/>
  </sheetPr>
  <dimension ref="A1:H33"/>
  <sheetViews>
    <sheetView showGridLines="0" workbookViewId="0">
      <selection activeCell="A1" sqref="A1"/>
    </sheetView>
  </sheetViews>
  <sheetFormatPr baseColWidth="8" defaultRowHeight="15"/>
  <cols>
    <col width="44" customWidth="1" min="1" max="1"/>
    <col width="16" customWidth="1" min="2" max="2"/>
    <col width="14" customWidth="1" min="3" max="3"/>
    <col width="14" customWidth="1" min="4" max="4"/>
    <col width="14" customWidth="1" min="5" max="5"/>
    <col width="14" customWidth="1" min="6" max="6"/>
  </cols>
  <sheetData>
    <row r="1" ht="30" customHeight="1"/>
    <row r="2">
      <c r="A2" s="1" t="inlineStr">
        <is>
          <t>Tie-break calculator</t>
        </is>
      </c>
    </row>
    <row r="3" ht="42" customHeight="1">
      <c r="A3" s="2" t="inlineStr">
        <is>
          <t>Assume every bidder lands within two per cent on price. Score your own submission honestly on the non-price criteria against each likely competitor. If you lose the tie, you have found out while you can still fix it.</t>
        </is>
      </c>
    </row>
    <row r="4"/>
    <row r="5">
      <c r="A5" s="3" t="inlineStr">
        <is>
          <t>Fill in the lilac cells. Grey cells calculate. The numbers shown are an example: overwrite them.</t>
        </is>
      </c>
    </row>
    <row r="6"/>
    <row r="7">
      <c r="A7" s="4" t="inlineStr">
        <is>
          <t>Weighting for price</t>
        </is>
      </c>
      <c r="B7" s="5" t="n">
        <v>0.6</v>
      </c>
    </row>
    <row r="8">
      <c r="A8" s="6" t="inlineStr">
        <is>
          <t>Weighting for non-price criteria</t>
        </is>
      </c>
      <c r="B8" s="7">
        <f>1-B7</f>
        <v/>
      </c>
    </row>
    <row r="9">
      <c r="A9" s="8" t="inlineStr">
        <is>
          <t>Price scoring: lowest price scores 100; others score lowest price divided by their price, times 100.</t>
        </is>
      </c>
    </row>
    <row r="10"/>
    <row r="11" ht="32" customHeight="1">
      <c r="A11" s="9" t="inlineStr"/>
      <c r="B11" s="9" t="inlineStr">
        <is>
          <t>Weight within non-price</t>
        </is>
      </c>
      <c r="C11" s="9" t="inlineStr">
        <is>
          <t>Your bid</t>
        </is>
      </c>
      <c r="D11" s="9" t="inlineStr">
        <is>
          <t>Competitor A</t>
        </is>
      </c>
      <c r="E11" s="9" t="inlineStr">
        <is>
          <t>Competitor B</t>
        </is>
      </c>
      <c r="F11" s="9" t="inlineStr">
        <is>
          <t>Competitor C</t>
        </is>
      </c>
    </row>
    <row r="12">
      <c r="A12" s="4" t="inlineStr">
        <is>
          <t>Tendered price ($)</t>
        </is>
      </c>
      <c r="C12" s="10" t="n">
        <v>101000000</v>
      </c>
      <c r="D12" s="10" t="n">
        <v>100000000</v>
      </c>
      <c r="E12" s="10" t="n">
        <v>102000000</v>
      </c>
      <c r="F12" s="10" t="n">
        <v>101500000</v>
      </c>
    </row>
    <row r="13">
      <c r="A13" s="6" t="inlineStr">
        <is>
          <t>Price score (out of 100)</t>
        </is>
      </c>
      <c r="C13" s="11">
        <f>IFERROR(MIN($C$12:$F$12)/C12*100,0)</f>
        <v/>
      </c>
      <c r="D13" s="11">
        <f>IFERROR(MIN($C$12:$F$12)/D12*100,0)</f>
        <v/>
      </c>
      <c r="E13" s="11">
        <f>IFERROR(MIN($C$12:$F$12)/E12*100,0)</f>
        <v/>
      </c>
      <c r="F13" s="11">
        <f>IFERROR(MIN($C$12:$F$12)/F12*100,0)</f>
        <v/>
      </c>
    </row>
    <row r="14"/>
    <row r="15">
      <c r="A15" s="4" t="inlineStr">
        <is>
          <t>Non-price criteria (score each out of 10)</t>
        </is>
      </c>
    </row>
    <row r="16">
      <c r="A16" s="12" t="inlineStr">
        <is>
          <t>Methodology and program</t>
        </is>
      </c>
      <c r="B16" s="5" t="n">
        <v>0.35</v>
      </c>
      <c r="C16" s="12" t="n">
        <v>7</v>
      </c>
      <c r="D16" s="12" t="n">
        <v>6</v>
      </c>
      <c r="E16" s="12" t="n">
        <v>7</v>
      </c>
      <c r="F16" s="12" t="n">
        <v>6</v>
      </c>
    </row>
    <row r="17">
      <c r="A17" s="12" t="inlineStr">
        <is>
          <t>Key personnel</t>
        </is>
      </c>
      <c r="B17" s="5" t="n">
        <v>0.25</v>
      </c>
      <c r="C17" s="12" t="n">
        <v>6</v>
      </c>
      <c r="D17" s="12" t="n">
        <v>7</v>
      </c>
      <c r="E17" s="12" t="n">
        <v>6</v>
      </c>
      <c r="F17" s="12" t="n">
        <v>6</v>
      </c>
    </row>
    <row r="18">
      <c r="A18" s="12" t="inlineStr">
        <is>
          <t>Relevant experience</t>
        </is>
      </c>
      <c r="B18" s="5" t="n">
        <v>0.2</v>
      </c>
      <c r="C18" s="12" t="n">
        <v>7</v>
      </c>
      <c r="D18" s="12" t="n">
        <v>7</v>
      </c>
      <c r="E18" s="12" t="n">
        <v>6</v>
      </c>
      <c r="F18" s="12" t="n">
        <v>7</v>
      </c>
    </row>
    <row r="19">
      <c r="A19" s="12" t="inlineStr">
        <is>
          <t>Safety and quality</t>
        </is>
      </c>
      <c r="B19" s="5" t="n">
        <v>0.1</v>
      </c>
      <c r="C19" s="12" t="n">
        <v>7</v>
      </c>
      <c r="D19" s="12" t="n">
        <v>7</v>
      </c>
      <c r="E19" s="12" t="n">
        <v>7</v>
      </c>
      <c r="F19" s="12" t="n">
        <v>6</v>
      </c>
    </row>
    <row r="20">
      <c r="A20" s="12" t="inlineStr">
        <is>
          <t>Local industry and community</t>
        </is>
      </c>
      <c r="B20" s="5" t="n">
        <v>0.1</v>
      </c>
      <c r="C20" s="12" t="n">
        <v>6</v>
      </c>
      <c r="D20" s="12" t="n">
        <v>6</v>
      </c>
      <c r="E20" s="12" t="n">
        <v>7</v>
      </c>
      <c r="F20" s="12" t="n">
        <v>6</v>
      </c>
    </row>
    <row r="21">
      <c r="A21" s="12" t="n"/>
      <c r="B21" s="5" t="n"/>
      <c r="C21" s="12" t="n"/>
      <c r="D21" s="12" t="n"/>
      <c r="E21" s="12" t="n"/>
      <c r="F21" s="12" t="n"/>
    </row>
    <row r="22">
      <c r="A22" s="12" t="n"/>
      <c r="B22" s="5" t="n"/>
      <c r="C22" s="12" t="n"/>
      <c r="D22" s="12" t="n"/>
      <c r="E22" s="12" t="n"/>
      <c r="F22" s="12" t="n"/>
    </row>
    <row r="23">
      <c r="A23" s="12" t="n"/>
      <c r="B23" s="5" t="n"/>
      <c r="C23" s="12" t="n"/>
      <c r="D23" s="12" t="n"/>
      <c r="E23" s="12" t="n"/>
      <c r="F23" s="12" t="n"/>
    </row>
    <row r="24">
      <c r="A24" s="6" t="inlineStr">
        <is>
          <t>Check: non-price weights add to</t>
        </is>
      </c>
      <c r="B24" s="7">
        <f>SUM(B16:B23)</f>
        <v/>
      </c>
    </row>
    <row r="25">
      <c r="A25" s="6" t="inlineStr">
        <is>
          <t>Non-price score (out of 100)</t>
        </is>
      </c>
      <c r="C25" s="11">
        <f>SUMPRODUCT($B$16:$B$23,C16:C23)*10</f>
        <v/>
      </c>
      <c r="D25" s="11">
        <f>SUMPRODUCT($B$16:$B$23,D16:D23)*10</f>
        <v/>
      </c>
      <c r="E25" s="11">
        <f>SUMPRODUCT($B$16:$B$23,E16:E23)*10</f>
        <v/>
      </c>
      <c r="F25" s="11">
        <f>SUMPRODUCT($B$16:$B$23,F16:F23)*10</f>
        <v/>
      </c>
    </row>
    <row r="26"/>
    <row r="27">
      <c r="A27" s="4" t="inlineStr">
        <is>
          <t>Weighted total (out of 100)</t>
        </is>
      </c>
      <c r="C27" s="13">
        <f>C13*$B$7+C25*$B$8</f>
        <v/>
      </c>
      <c r="D27" s="13">
        <f>D13*$B$7+D25*$B$8</f>
        <v/>
      </c>
      <c r="E27" s="13">
        <f>E13*$B$7+E25*$B$8</f>
        <v/>
      </c>
      <c r="F27" s="13">
        <f>F13*$B$7+F25*$B$8</f>
        <v/>
      </c>
    </row>
    <row r="28">
      <c r="A28" s="6" t="inlineStr">
        <is>
          <t>Rank</t>
        </is>
      </c>
      <c r="C28" s="14">
        <f>RANK(C27,$C$27:$F$27)</f>
        <v/>
      </c>
      <c r="D28" s="14">
        <f>RANK(D27,$C$27:$F$27)</f>
        <v/>
      </c>
      <c r="E28" s="14">
        <f>RANK(E27,$C$27:$F$27)</f>
        <v/>
      </c>
      <c r="F28" s="14">
        <f>RANK(F27,$C$27:$F$27)</f>
        <v/>
      </c>
    </row>
    <row r="29">
      <c r="A29" s="6" t="inlineStr">
        <is>
          <t>Price gap to lowest</t>
        </is>
      </c>
      <c r="C29" s="15">
        <f>IFERROR(C12/MIN($C$12:$F$12)-1,0)</f>
        <v/>
      </c>
      <c r="D29" s="15">
        <f>IFERROR(D12/MIN($C$12:$F$12)-1,0)</f>
        <v/>
      </c>
      <c r="E29" s="15">
        <f>IFERROR(E12/MIN($C$12:$F$12)-1,0)</f>
        <v/>
      </c>
      <c r="F29" s="15">
        <f>IFERROR(F12/MIN($C$12:$F$12)-1,0)</f>
        <v/>
      </c>
    </row>
    <row r="30"/>
    <row r="31" ht="30" customHeight="1">
      <c r="A31" s="16" t="inlineStr">
        <is>
          <t>Reading it: if you rank below first, find the criterion where you score lowest against the leader, and ask what evidence would move it one point. That is where the next week of bid effort should go.</t>
        </is>
      </c>
    </row>
    <row r="32"/>
    <row r="33">
      <c r="A33" s="17" t="inlineStr">
        <is>
          <t>From Ellery. Growth, on purpose. ellerystudios.com</t>
        </is>
      </c>
    </row>
  </sheetData>
  <mergeCells count="2">
    <mergeCell ref="A31:F31"/>
    <mergeCell ref="A3:H3"/>
  </mergeCells>
  <conditionalFormatting sqref="B24">
    <cfRule type="expression" priority="1" dxfId="0">
      <formula>ROUND(B24,4)&lt;&gt;1</formula>
    </cfRule>
  </conditionalFormatting>
  <conditionalFormatting sqref="C28:F28">
    <cfRule type="cellIs" priority="2" operator="equal" dxfId="1">
      <formula>1</formula>
    </cfRule>
  </conditionalFormatting>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tabColor rgb="001D1631"/>
    <outlinePr summaryBelow="1" summaryRight="1"/>
    <pageSetUpPr fitToPage="1"/>
  </sheetPr>
  <dimension ref="A1:H50"/>
  <sheetViews>
    <sheetView showGridLines="0" workbookViewId="0">
      <selection activeCell="A1" sqref="A1"/>
    </sheetView>
  </sheetViews>
  <sheetFormatPr baseColWidth="8" defaultRowHeight="15"/>
  <cols>
    <col width="26" customWidth="1" min="1" max="1"/>
    <col width="30" customWidth="1" min="2" max="2"/>
    <col width="16" customWidth="1" min="3" max="3"/>
    <col width="36" customWidth="1" min="4" max="4"/>
    <col width="16" customWidth="1" min="5" max="5"/>
    <col width="11" customWidth="1" min="6" max="6"/>
    <col width="16" customWidth="1" min="7" max="7"/>
    <col width="20" customWidth="1" min="8" max="8"/>
  </cols>
  <sheetData>
    <row r="1" ht="30" customHeight="1"/>
    <row r="2">
      <c r="A2" s="1" t="inlineStr">
        <is>
          <t>Double-payment hunt</t>
        </is>
      </c>
    </row>
    <row r="3" ht="42" customHeight="1">
      <c r="A3" s="2" t="inlineStr">
        <is>
          <t>Sit the estimator and the bid lead together for an hour. List every line where contingency is covering something the methodology could resolve instead. Each one is margin being spent on a writing problem.</t>
        </is>
      </c>
    </row>
    <row r="4"/>
    <row r="5">
      <c r="A5" s="3" t="inlineStr">
        <is>
          <t>Fill in the lilac cells. Grey cells calculate. The first row is an example: overwrite or delete it.</t>
        </is>
      </c>
    </row>
    <row r="6" ht="32" customHeight="1">
      <c r="A6" s="9" t="inlineStr">
        <is>
          <t>Item or risk</t>
        </is>
      </c>
      <c r="B6" s="9" t="inlineStr">
        <is>
          <t>Why it is uncertain today</t>
        </is>
      </c>
      <c r="C6" s="9" t="inlineStr">
        <is>
          <t>Contingency carried ($)</t>
        </is>
      </c>
      <c r="D6" s="9" t="inlineStr">
        <is>
          <t>What in the methodology would resolve it</t>
        </is>
      </c>
      <c r="E6" s="9" t="inlineStr">
        <is>
          <t>Named owner</t>
        </is>
      </c>
      <c r="F6" s="9" t="inlineStr">
        <is>
          <t>Resolved?</t>
        </is>
      </c>
      <c r="G6" s="9" t="inlineStr">
        <is>
          <t>Contingency released ($)</t>
        </is>
      </c>
      <c r="H6" s="9" t="inlineStr">
        <is>
          <t>Criterion it lifts</t>
        </is>
      </c>
    </row>
    <row r="7">
      <c r="A7" s="18" t="inlineStr">
        <is>
          <t>Example: night works on live rail corridor</t>
        </is>
      </c>
      <c r="B7" s="18" t="inlineStr">
        <is>
          <t>Possession windows not yet confirmed with the operator</t>
        </is>
      </c>
      <c r="C7" s="19" t="n">
        <v>450000</v>
      </c>
      <c r="D7" s="18" t="inlineStr">
        <is>
          <t>Staged possession plan agreed in principle with the operator, named possession manager who ran the last three</t>
        </is>
      </c>
      <c r="E7" s="18" t="inlineStr">
        <is>
          <t>Possession manager</t>
        </is>
      </c>
      <c r="F7" s="18" t="inlineStr">
        <is>
          <t>Yes</t>
        </is>
      </c>
      <c r="G7" s="20">
        <f>IF(F7="Yes",C7,0)</f>
        <v/>
      </c>
      <c r="H7" s="18" t="inlineStr">
        <is>
          <t>Methodology, risk</t>
        </is>
      </c>
    </row>
    <row r="8">
      <c r="A8" s="12" t="n"/>
      <c r="B8" s="12" t="n"/>
      <c r="C8" s="10" t="n"/>
      <c r="D8" s="12" t="n"/>
      <c r="E8" s="12" t="n"/>
      <c r="F8" s="12" t="n"/>
      <c r="G8" s="20">
        <f>IF(F8="Yes",C8,0)</f>
        <v/>
      </c>
      <c r="H8" s="12" t="n"/>
    </row>
    <row r="9">
      <c r="A9" s="12" t="n"/>
      <c r="B9" s="12" t="n"/>
      <c r="C9" s="10" t="n"/>
      <c r="D9" s="12" t="n"/>
      <c r="E9" s="12" t="n"/>
      <c r="F9" s="12" t="n"/>
      <c r="G9" s="20">
        <f>IF(F9="Yes",C9,0)</f>
        <v/>
      </c>
      <c r="H9" s="12" t="n"/>
    </row>
    <row r="10">
      <c r="A10" s="12" t="n"/>
      <c r="B10" s="12" t="n"/>
      <c r="C10" s="10" t="n"/>
      <c r="D10" s="12" t="n"/>
      <c r="E10" s="12" t="n"/>
      <c r="F10" s="12" t="n"/>
      <c r="G10" s="20">
        <f>IF(F10="Yes",C10,0)</f>
        <v/>
      </c>
      <c r="H10" s="12" t="n"/>
    </row>
    <row r="11">
      <c r="A11" s="12" t="n"/>
      <c r="B11" s="12" t="n"/>
      <c r="C11" s="10" t="n"/>
      <c r="D11" s="12" t="n"/>
      <c r="E11" s="12" t="n"/>
      <c r="F11" s="12" t="n"/>
      <c r="G11" s="20">
        <f>IF(F11="Yes",C11,0)</f>
        <v/>
      </c>
      <c r="H11" s="12" t="n"/>
    </row>
    <row r="12">
      <c r="A12" s="12" t="n"/>
      <c r="B12" s="12" t="n"/>
      <c r="C12" s="10" t="n"/>
      <c r="D12" s="12" t="n"/>
      <c r="E12" s="12" t="n"/>
      <c r="F12" s="12" t="n"/>
      <c r="G12" s="20">
        <f>IF(F12="Yes",C12,0)</f>
        <v/>
      </c>
      <c r="H12" s="12" t="n"/>
    </row>
    <row r="13">
      <c r="A13" s="12" t="n"/>
      <c r="B13" s="12" t="n"/>
      <c r="C13" s="10" t="n"/>
      <c r="D13" s="12" t="n"/>
      <c r="E13" s="12" t="n"/>
      <c r="F13" s="12" t="n"/>
      <c r="G13" s="20">
        <f>IF(F13="Yes",C13,0)</f>
        <v/>
      </c>
      <c r="H13" s="12" t="n"/>
    </row>
    <row r="14">
      <c r="A14" s="12" t="n"/>
      <c r="B14" s="12" t="n"/>
      <c r="C14" s="10" t="n"/>
      <c r="D14" s="12" t="n"/>
      <c r="E14" s="12" t="n"/>
      <c r="F14" s="12" t="n"/>
      <c r="G14" s="20">
        <f>IF(F14="Yes",C14,0)</f>
        <v/>
      </c>
      <c r="H14" s="12" t="n"/>
    </row>
    <row r="15">
      <c r="A15" s="12" t="n"/>
      <c r="B15" s="12" t="n"/>
      <c r="C15" s="10" t="n"/>
      <c r="D15" s="12" t="n"/>
      <c r="E15" s="12" t="n"/>
      <c r="F15" s="12" t="n"/>
      <c r="G15" s="20">
        <f>IF(F15="Yes",C15,0)</f>
        <v/>
      </c>
      <c r="H15" s="12" t="n"/>
    </row>
    <row r="16">
      <c r="A16" s="12" t="n"/>
      <c r="B16" s="12" t="n"/>
      <c r="C16" s="10" t="n"/>
      <c r="D16" s="12" t="n"/>
      <c r="E16" s="12" t="n"/>
      <c r="F16" s="12" t="n"/>
      <c r="G16" s="20">
        <f>IF(F16="Yes",C16,0)</f>
        <v/>
      </c>
      <c r="H16" s="12" t="n"/>
    </row>
    <row r="17">
      <c r="A17" s="12" t="n"/>
      <c r="B17" s="12" t="n"/>
      <c r="C17" s="10" t="n"/>
      <c r="D17" s="12" t="n"/>
      <c r="E17" s="12" t="n"/>
      <c r="F17" s="12" t="n"/>
      <c r="G17" s="20">
        <f>IF(F17="Yes",C17,0)</f>
        <v/>
      </c>
      <c r="H17" s="12" t="n"/>
    </row>
    <row r="18">
      <c r="A18" s="12" t="n"/>
      <c r="B18" s="12" t="n"/>
      <c r="C18" s="10" t="n"/>
      <c r="D18" s="12" t="n"/>
      <c r="E18" s="12" t="n"/>
      <c r="F18" s="12" t="n"/>
      <c r="G18" s="20">
        <f>IF(F18="Yes",C18,0)</f>
        <v/>
      </c>
      <c r="H18" s="12" t="n"/>
    </row>
    <row r="19">
      <c r="A19" s="12" t="n"/>
      <c r="B19" s="12" t="n"/>
      <c r="C19" s="10" t="n"/>
      <c r="D19" s="12" t="n"/>
      <c r="E19" s="12" t="n"/>
      <c r="F19" s="12" t="n"/>
      <c r="G19" s="20">
        <f>IF(F19="Yes",C19,0)</f>
        <v/>
      </c>
      <c r="H19" s="12" t="n"/>
    </row>
    <row r="20">
      <c r="A20" s="12" t="n"/>
      <c r="B20" s="12" t="n"/>
      <c r="C20" s="10" t="n"/>
      <c r="D20" s="12" t="n"/>
      <c r="E20" s="12" t="n"/>
      <c r="F20" s="12" t="n"/>
      <c r="G20" s="20">
        <f>IF(F20="Yes",C20,0)</f>
        <v/>
      </c>
      <c r="H20" s="12" t="n"/>
    </row>
    <row r="21">
      <c r="A21" s="12" t="n"/>
      <c r="B21" s="12" t="n"/>
      <c r="C21" s="10" t="n"/>
      <c r="D21" s="12" t="n"/>
      <c r="E21" s="12" t="n"/>
      <c r="F21" s="12" t="n"/>
      <c r="G21" s="20">
        <f>IF(F21="Yes",C21,0)</f>
        <v/>
      </c>
      <c r="H21" s="12" t="n"/>
    </row>
    <row r="22">
      <c r="A22" s="12" t="n"/>
      <c r="B22" s="12" t="n"/>
      <c r="C22" s="10" t="n"/>
      <c r="D22" s="12" t="n"/>
      <c r="E22" s="12" t="n"/>
      <c r="F22" s="12" t="n"/>
      <c r="G22" s="20">
        <f>IF(F22="Yes",C22,0)</f>
        <v/>
      </c>
      <c r="H22" s="12" t="n"/>
    </row>
    <row r="23">
      <c r="A23" s="12" t="n"/>
      <c r="B23" s="12" t="n"/>
      <c r="C23" s="10" t="n"/>
      <c r="D23" s="12" t="n"/>
      <c r="E23" s="12" t="n"/>
      <c r="F23" s="12" t="n"/>
      <c r="G23" s="20">
        <f>IF(F23="Yes",C23,0)</f>
        <v/>
      </c>
      <c r="H23" s="12" t="n"/>
    </row>
    <row r="24">
      <c r="A24" s="12" t="n"/>
      <c r="B24" s="12" t="n"/>
      <c r="C24" s="10" t="n"/>
      <c r="D24" s="12" t="n"/>
      <c r="E24" s="12" t="n"/>
      <c r="F24" s="12" t="n"/>
      <c r="G24" s="20">
        <f>IF(F24="Yes",C24,0)</f>
        <v/>
      </c>
      <c r="H24" s="12" t="n"/>
    </row>
    <row r="25">
      <c r="A25" s="12" t="n"/>
      <c r="B25" s="12" t="n"/>
      <c r="C25" s="10" t="n"/>
      <c r="D25" s="12" t="n"/>
      <c r="E25" s="12" t="n"/>
      <c r="F25" s="12" t="n"/>
      <c r="G25" s="20">
        <f>IF(F25="Yes",C25,0)</f>
        <v/>
      </c>
      <c r="H25" s="12" t="n"/>
    </row>
    <row r="26">
      <c r="A26" s="12" t="n"/>
      <c r="B26" s="12" t="n"/>
      <c r="C26" s="10" t="n"/>
      <c r="D26" s="12" t="n"/>
      <c r="E26" s="12" t="n"/>
      <c r="F26" s="12" t="n"/>
      <c r="G26" s="20">
        <f>IF(F26="Yes",C26,0)</f>
        <v/>
      </c>
      <c r="H26" s="12" t="n"/>
    </row>
    <row r="27">
      <c r="A27" s="12" t="n"/>
      <c r="B27" s="12" t="n"/>
      <c r="C27" s="10" t="n"/>
      <c r="D27" s="12" t="n"/>
      <c r="E27" s="12" t="n"/>
      <c r="F27" s="12" t="n"/>
      <c r="G27" s="20">
        <f>IF(F27="Yes",C27,0)</f>
        <v/>
      </c>
      <c r="H27" s="12" t="n"/>
    </row>
    <row r="28">
      <c r="A28" s="12" t="n"/>
      <c r="B28" s="12" t="n"/>
      <c r="C28" s="10" t="n"/>
      <c r="D28" s="12" t="n"/>
      <c r="E28" s="12" t="n"/>
      <c r="F28" s="12" t="n"/>
      <c r="G28" s="20">
        <f>IF(F28="Yes",C28,0)</f>
        <v/>
      </c>
      <c r="H28" s="12" t="n"/>
    </row>
    <row r="29">
      <c r="A29" s="12" t="n"/>
      <c r="B29" s="12" t="n"/>
      <c r="C29" s="10" t="n"/>
      <c r="D29" s="12" t="n"/>
      <c r="E29" s="12" t="n"/>
      <c r="F29" s="12" t="n"/>
      <c r="G29" s="20">
        <f>IF(F29="Yes",C29,0)</f>
        <v/>
      </c>
      <c r="H29" s="12" t="n"/>
    </row>
    <row r="30">
      <c r="A30" s="12" t="n"/>
      <c r="B30" s="12" t="n"/>
      <c r="C30" s="10" t="n"/>
      <c r="D30" s="12" t="n"/>
      <c r="E30" s="12" t="n"/>
      <c r="F30" s="12" t="n"/>
      <c r="G30" s="20">
        <f>IF(F30="Yes",C30,0)</f>
        <v/>
      </c>
      <c r="H30" s="12" t="n"/>
    </row>
    <row r="31">
      <c r="A31" s="12" t="n"/>
      <c r="B31" s="12" t="n"/>
      <c r="C31" s="10" t="n"/>
      <c r="D31" s="12" t="n"/>
      <c r="E31" s="12" t="n"/>
      <c r="F31" s="12" t="n"/>
      <c r="G31" s="20">
        <f>IF(F31="Yes",C31,0)</f>
        <v/>
      </c>
      <c r="H31" s="12" t="n"/>
    </row>
    <row r="32">
      <c r="A32" s="12" t="n"/>
      <c r="B32" s="12" t="n"/>
      <c r="C32" s="10" t="n"/>
      <c r="D32" s="12" t="n"/>
      <c r="E32" s="12" t="n"/>
      <c r="F32" s="12" t="n"/>
      <c r="G32" s="20">
        <f>IF(F32="Yes",C32,0)</f>
        <v/>
      </c>
      <c r="H32" s="12" t="n"/>
    </row>
    <row r="33">
      <c r="A33" s="12" t="n"/>
      <c r="B33" s="12" t="n"/>
      <c r="C33" s="10" t="n"/>
      <c r="D33" s="12" t="n"/>
      <c r="E33" s="12" t="n"/>
      <c r="F33" s="12" t="n"/>
      <c r="G33" s="20">
        <f>IF(F33="Yes",C33,0)</f>
        <v/>
      </c>
      <c r="H33" s="12" t="n"/>
    </row>
    <row r="34">
      <c r="A34" s="12" t="n"/>
      <c r="B34" s="12" t="n"/>
      <c r="C34" s="10" t="n"/>
      <c r="D34" s="12" t="n"/>
      <c r="E34" s="12" t="n"/>
      <c r="F34" s="12" t="n"/>
      <c r="G34" s="20">
        <f>IF(F34="Yes",C34,0)</f>
        <v/>
      </c>
      <c r="H34" s="12" t="n"/>
    </row>
    <row r="35">
      <c r="A35" s="12" t="n"/>
      <c r="B35" s="12" t="n"/>
      <c r="C35" s="10" t="n"/>
      <c r="D35" s="12" t="n"/>
      <c r="E35" s="12" t="n"/>
      <c r="F35" s="12" t="n"/>
      <c r="G35" s="20">
        <f>IF(F35="Yes",C35,0)</f>
        <v/>
      </c>
      <c r="H35" s="12" t="n"/>
    </row>
    <row r="36">
      <c r="A36" s="12" t="n"/>
      <c r="B36" s="12" t="n"/>
      <c r="C36" s="10" t="n"/>
      <c r="D36" s="12" t="n"/>
      <c r="E36" s="12" t="n"/>
      <c r="F36" s="12" t="n"/>
      <c r="G36" s="20">
        <f>IF(F36="Yes",C36,0)</f>
        <v/>
      </c>
      <c r="H36" s="12" t="n"/>
    </row>
    <row r="37">
      <c r="A37" s="12" t="n"/>
      <c r="B37" s="12" t="n"/>
      <c r="C37" s="10" t="n"/>
      <c r="D37" s="12" t="n"/>
      <c r="E37" s="12" t="n"/>
      <c r="F37" s="12" t="n"/>
      <c r="G37" s="20">
        <f>IF(F37="Yes",C37,0)</f>
        <v/>
      </c>
      <c r="H37" s="12" t="n"/>
    </row>
    <row r="38">
      <c r="A38" s="12" t="n"/>
      <c r="B38" s="12" t="n"/>
      <c r="C38" s="10" t="n"/>
      <c r="D38" s="12" t="n"/>
      <c r="E38" s="12" t="n"/>
      <c r="F38" s="12" t="n"/>
      <c r="G38" s="20">
        <f>IF(F38="Yes",C38,0)</f>
        <v/>
      </c>
      <c r="H38" s="12" t="n"/>
    </row>
    <row r="39">
      <c r="A39" s="12" t="n"/>
      <c r="B39" s="12" t="n"/>
      <c r="C39" s="10" t="n"/>
      <c r="D39" s="12" t="n"/>
      <c r="E39" s="12" t="n"/>
      <c r="F39" s="12" t="n"/>
      <c r="G39" s="20">
        <f>IF(F39="Yes",C39,0)</f>
        <v/>
      </c>
      <c r="H39" s="12" t="n"/>
    </row>
    <row r="40">
      <c r="A40" s="12" t="n"/>
      <c r="B40" s="12" t="n"/>
      <c r="C40" s="10" t="n"/>
      <c r="D40" s="12" t="n"/>
      <c r="E40" s="12" t="n"/>
      <c r="F40" s="12" t="n"/>
      <c r="G40" s="20">
        <f>IF(F40="Yes",C40,0)</f>
        <v/>
      </c>
      <c r="H40" s="12" t="n"/>
    </row>
    <row r="41">
      <c r="A41" s="12" t="n"/>
      <c r="B41" s="12" t="n"/>
      <c r="C41" s="10" t="n"/>
      <c r="D41" s="12" t="n"/>
      <c r="E41" s="12" t="n"/>
      <c r="F41" s="12" t="n"/>
      <c r="G41" s="20">
        <f>IF(F41="Yes",C41,0)</f>
        <v/>
      </c>
      <c r="H41" s="12" t="n"/>
    </row>
    <row r="42">
      <c r="A42" s="12" t="n"/>
      <c r="B42" s="12" t="n"/>
      <c r="C42" s="10" t="n"/>
      <c r="D42" s="12" t="n"/>
      <c r="E42" s="12" t="n"/>
      <c r="F42" s="12" t="n"/>
      <c r="G42" s="20">
        <f>IF(F42="Yes",C42,0)</f>
        <v/>
      </c>
      <c r="H42" s="12" t="n"/>
    </row>
    <row r="43">
      <c r="A43" s="12" t="n"/>
      <c r="B43" s="12" t="n"/>
      <c r="C43" s="10" t="n"/>
      <c r="D43" s="12" t="n"/>
      <c r="E43" s="12" t="n"/>
      <c r="F43" s="12" t="n"/>
      <c r="G43" s="20">
        <f>IF(F43="Yes",C43,0)</f>
        <v/>
      </c>
      <c r="H43" s="12" t="n"/>
    </row>
    <row r="44">
      <c r="A44" s="12" t="n"/>
      <c r="B44" s="12" t="n"/>
      <c r="C44" s="10" t="n"/>
      <c r="D44" s="12" t="n"/>
      <c r="E44" s="12" t="n"/>
      <c r="F44" s="12" t="n"/>
      <c r="G44" s="20">
        <f>IF(F44="Yes",C44,0)</f>
        <v/>
      </c>
      <c r="H44" s="12" t="n"/>
    </row>
    <row r="45">
      <c r="A45" s="12" t="n"/>
      <c r="B45" s="12" t="n"/>
      <c r="C45" s="10" t="n"/>
      <c r="D45" s="12" t="n"/>
      <c r="E45" s="12" t="n"/>
      <c r="F45" s="12" t="n"/>
      <c r="G45" s="20">
        <f>IF(F45="Yes",C45,0)</f>
        <v/>
      </c>
      <c r="H45" s="12" t="n"/>
    </row>
    <row r="46">
      <c r="A46" s="12" t="n"/>
      <c r="B46" s="12" t="n"/>
      <c r="C46" s="10" t="n"/>
      <c r="D46" s="12" t="n"/>
      <c r="E46" s="12" t="n"/>
      <c r="F46" s="12" t="n"/>
      <c r="G46" s="20">
        <f>IF(F46="Yes",C46,0)</f>
        <v/>
      </c>
      <c r="H46" s="12" t="n"/>
    </row>
    <row r="47"/>
    <row r="48">
      <c r="A48" s="4" t="inlineStr">
        <is>
          <t>Totals</t>
        </is>
      </c>
      <c r="C48" s="21">
        <f>SUM(C7:C46)</f>
        <v/>
      </c>
      <c r="G48" s="21">
        <f>SUM(G7:G46)</f>
        <v/>
      </c>
    </row>
    <row r="49"/>
    <row r="50">
      <c r="A50" s="17" t="inlineStr">
        <is>
          <t>From Ellery. Growth, on purpose. ellerystudios.com</t>
        </is>
      </c>
    </row>
  </sheetData>
  <mergeCells count="1">
    <mergeCell ref="A3:H3"/>
  </mergeCells>
  <dataValidations count="1">
    <dataValidation sqref="F7:F46" showDropDown="0" showInputMessage="0" showErrorMessage="0" allowBlank="1" type="list">
      <formula1>"Yes,No,In progress"</formula1>
    </dataValidation>
  </dataValidation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2026-09-28T08:12:03Z</dcterms:created>
  <dcterms:modified xmlns:dcterms="http://purl.org/dc/terms/" xmlns:xsi="http://www.w3.org/2001/XMLSchema-instance" xsi:type="dcterms:W3CDTF">2026-09-28T08:12:03Z</dcterms:modified>
</cp:coreProperties>
</file>