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8983394ef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pportunity Finder" sheetId="1" r:id="R23507ebc7a4e4cf1"/>
    <x:sheet xmlns:r="http://schemas.openxmlformats.org/officeDocument/2006/relationships" name="How to Use" sheetId="2" r:id="R6bdee3c1c12a4a92"/>
    <x:sheet xmlns:r="http://schemas.openxmlformats.org/officeDocument/2006/relationships" name="Lists" sheetId="3" r:id="R42fc3f5deaec4b1b"/>
    <x:sheet xmlns:r="http://schemas.openxmlformats.org/officeDocument/2006/relationships" name="HVAC Example" sheetId="4" r:id="Rd14b8dce49bb4f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0.00"/>
    <x:numFmt numFmtId="201" formatCode="0.0"/>
    <x:numFmt numFmtId="202" formatCode="$#,##0"/>
  </x:numFmts>
  <x:fonts count="10">
    <x:font>
      <x:sz val="11"/>
      <x:name val="Carlito"/>
    </x:font>
    <x:font>
      <x:b/>
      <x:sz val="11"/>
      <x:name val="Carlito"/>
    </x:font>
    <x:font>
      <x:b/>
      <x:sz val="22"/>
      <x:color rgb="FFFFFFFF"/>
      <x:name val="Carlito"/>
    </x:font>
    <x:font>
      <x:sz val="11"/>
      <x:color rgb="FF17363C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17363C"/>
      <x:name val="Carlito"/>
    </x:font>
    <x:font>
      <x:b/>
      <x:sz val="20"/>
      <x:color rgb="FFFFFFFF"/>
      <x:name val="Carlito"/>
    </x:font>
    <x:font>
      <x:sz val="10"/>
      <x:color rgb="FF17383C"/>
      <x:name val="Arial"/>
    </x:font>
    <x:font>
      <x:b/>
      <x:sz val="10"/>
      <x:color rgb="FF17383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63C"/>
      </x:patternFill>
    </x:fill>
    <x:fill>
      <x:patternFill patternType="solid">
        <x:fgColor rgb="FFEAF3DC"/>
      </x:patternFill>
    </x:fill>
    <x:fill>
      <x:patternFill patternType="solid">
        <x:fgColor rgb="FF126B54"/>
      </x:patternFill>
    </x:fill>
    <x:fill>
      <x:patternFill patternType="solid">
        <x:fgColor rgb="FFEAF3D9"/>
      </x:patternFill>
    </x:fill>
  </x:fills>
  <x:borders count="2">
    <x:border/>
    <x:border/>
  </x:borders>
  <x:cellStyleXfs count="1">
    <x:xf numFmtId="0" fontId="0" fillId="0" borderId="0"/>
  </x:cellStyleXfs>
  <x:cellXfs count="63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left"/>
    </x:xf>
    <x:xf numFmtId="0" fontId="2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top" wrapText="1"/>
    </x:xf>
    <x:xf numFmtId="0" fontId="8" fillId="5" borderId="0" xfId="0" applyNumberFormat="1" applyFont="1" applyFill="1" applyBorder="1" applyAlignment="1">
      <x:alignment vertical="top" wrapText="1"/>
    </x:xf>
    <x:xf numFmtId="0" fontId="9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ece8233f904082" /><Relationship Type="http://schemas.openxmlformats.org/officeDocument/2006/relationships/theme" Target="/xl/theme/theme1.xml" Id="R1866bf0827324132" /><Relationship Type="http://schemas.openxmlformats.org/officeDocument/2006/relationships/sharedStrings" Target="/xl/sharedStrings.xml" Id="Rc1322054d8834a74" /><Relationship Type="http://schemas.openxmlformats.org/officeDocument/2006/relationships/worksheet" Target="/xl/worksheets/sheet1.xml" Id="R23507ebc7a4e4cf1" /><Relationship Type="http://schemas.openxmlformats.org/officeDocument/2006/relationships/worksheet" Target="/xl/worksheets/sheet2.xml" Id="R6bdee3c1c12a4a92" /><Relationship Type="http://schemas.openxmlformats.org/officeDocument/2006/relationships/worksheet" Target="/xl/worksheets/sheet3.xml" Id="R42fc3f5deaec4b1b" /><Relationship Type="http://schemas.openxmlformats.org/officeDocument/2006/relationships/worksheet" Target="/xl/worksheets/sheet4.xml" Id="Rd14b8dce49bb4fe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a34d30c7b6742c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173f9c6e0aca4817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ecd4935d89bb4f1e" /></Relationships>
</file>

<file path=xl/drawings/drawing1.xml><?xml version="1.0" encoding="utf-8"?>
<xdr:wsDr xmlns:xdr="http://schemas.openxmlformats.org/drawingml/2006/spreadsheetDrawing">
  <xdr:oneCellAnchor>
    <xdr:from>
      <xdr:col>16</xdr:col>
      <xdr:colOff>714375</xdr:colOff>
      <xdr:row>0</xdr:row>
      <xdr:rowOff>28575</xdr:rowOff>
    </xdr:from>
    <xdr:ext cx="228600" cy="228600"/>
    <xdr:pic>
      <xdr:nvPicPr>
        <xdr:cNvPr id="1" name="d62eb99e-6f62-4cf7-812f-938daa1dd62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a34d30c7b6742c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4000500</xdr:colOff>
      <xdr:row>0</xdr:row>
      <xdr:rowOff>38100</xdr:rowOff>
    </xdr:from>
    <xdr:ext cx="342900" cy="342900"/>
    <xdr:pic>
      <xdr:nvPicPr>
        <xdr:cNvPr id="1" name="4595929c-7084-45ce-a0ef-56fd50701e5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73f9c6e0aca481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16</xdr:col>
      <xdr:colOff>714375</xdr:colOff>
      <xdr:row>0</xdr:row>
      <xdr:rowOff>28575</xdr:rowOff>
    </xdr:from>
    <xdr:ext cx="228600" cy="228600"/>
    <xdr:pic>
      <xdr:nvPicPr>
        <xdr:cNvPr id="1" name="90b0e3f0-ea1e-4699-973b-31d5fdde875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cd4935d89bb4f1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OpportunityTable" displayName="OpportunityTable" ref="A4:N54" headerRowCount="1" totalsRowCount="0" totalsRowShown="0">
  <x:tableColumns count="14">
    <x:tableColumn id="1" name="Task / Process"/>
    <x:tableColumn id="2" name="Department"/>
    <x:tableColumn id="3" name="Owner / Role"/>
    <x:tableColumn id="4" name="Frequency"/>
    <x:tableColumn id="5" name="Times / Period"/>
    <x:tableColumn id="6" name="Minutes Each"/>
    <x:tableColumn id="7" name="Hourly Cost"/>
    <x:tableColumn id="8" name="Annual Hours"/>
    <x:tableColumn id="9" name="Annual Labor Cost"/>
    <x:tableColumn id="10" name="Repetition (1-5)"/>
    <x:tableColumn id="11" name="AI Suitability (1-5)"/>
    <x:tableColumn id="12" name="Automation Fit (1-5)"/>
    <x:tableColumn id="13" name="Complexity / Risk (1-5)"/>
    <x:tableColumn id="14" name="Opportunity Scor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HvacOpportunityTable" displayName="HvacOpportunityTable" ref="A4:N54" headerRowCount="1" totalsRowCount="0" totalsRowShown="0">
  <x:tableColumns count="14">
    <x:tableColumn id="1" name="Task / Process"/>
    <x:tableColumn id="2" name="Department"/>
    <x:tableColumn id="3" name="Owner / Role"/>
    <x:tableColumn id="4" name="Frequency"/>
    <x:tableColumn id="5" name="Times / Period"/>
    <x:tableColumn id="6" name="Minutes Each"/>
    <x:tableColumn id="7" name="Hourly Cost"/>
    <x:tableColumn id="8" name="Annual Hours"/>
    <x:tableColumn id="9" name="Annual Labor Cost"/>
    <x:tableColumn id="10" name="Repetition (1-5)"/>
    <x:tableColumn id="11" name="AI Suitability (1-5)"/>
    <x:tableColumn id="12" name="Automation Fit (1-5)"/>
    <x:tableColumn id="13" name="Complexity / Risk (1-5)"/>
    <x:tableColumn id="14" name="Opportunity Scor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faad99154bf4290" /><Relationship Type="http://schemas.openxmlformats.org/officeDocument/2006/relationships/table" Target="/xl/tables/table1.xml" Id="R05a0b304891a498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a8434b9fa0b44be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9b1fd3b574b84e51" /><Relationship Type="http://schemas.openxmlformats.org/officeDocument/2006/relationships/table" Target="/xl/tables/table2.xml" Id="Rae10137c98b64395" /></Relationships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6" hidden="0" customWidth="1"/>
    <x:col min="3" max="3" width="18" hidden="0" customWidth="1"/>
    <x:col min="4" max="4" width="14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5" hidden="0" customWidth="1"/>
    <x:col min="10" max="10" width="14" hidden="0" customWidth="1"/>
    <x:col min="11" max="11" width="16" hidden="0" customWidth="1"/>
    <x:col min="12" max="12" width="15" hidden="0" customWidth="1"/>
    <x:col min="13" max="13" width="17" hidden="0" customWidth="1"/>
    <x:col min="14" max="14" width="15" hidden="0" customWidth="1"/>
    <x:col min="16" max="16" width="22" hidden="0" customWidth="1"/>
    <x:col min="17" max="17" width="22" hidden="0" customWidth="1"/>
  </x:cols>
  <x:sheetData>
    <x:row r="1" ht="28" customHeight="1">
      <x:c r="A1" s="7" t="str">
        <x:v>AI Opportunity Finder</x:v>
      </x:c>
      <x:c r="P1" s="50" t="str">
        <x:v>Quick Priority View</x:v>
      </x:c>
    </x:row>
    <x:row r="2" ht="26" customHeight="1">
      <x:c r="A2" s="14" t="str">
        <x:v>Inventory recurring work, estimate annual labor cost, and rank practical AI and automation opportunities worth investigating.</x:v>
      </x:c>
    </x:row>
    <x:row r="3">
      <x:c r="P3" s="19" t="str">
        <x:v>Metric</x:v>
      </x:c>
      <x:c r="Q3" s="19" t="str">
        <x:v>Value</x:v>
      </x:c>
    </x:row>
    <x:row r="4" ht="34" customHeight="1">
      <x:c r="A4" s="22" t="str">
        <x:v>Task / Process</x:v>
      </x:c>
      <x:c r="B4" s="22" t="str">
        <x:v>Department</x:v>
      </x:c>
      <x:c r="C4" s="22" t="str">
        <x:v>Owner / Role</x:v>
      </x:c>
      <x:c r="D4" s="22" t="str">
        <x:v>Frequency</x:v>
      </x:c>
      <x:c r="E4" s="22" t="str">
        <x:v>Times / Period</x:v>
      </x:c>
      <x:c r="F4" s="22" t="str">
        <x:v>Minutes Each</x:v>
      </x:c>
      <x:c r="G4" s="22" t="str">
        <x:v>Hourly Cost</x:v>
      </x:c>
      <x:c r="H4" s="22" t="str">
        <x:v>Annual Hours</x:v>
      </x:c>
      <x:c r="I4" s="22" t="str">
        <x:v>Annual Labor Cost</x:v>
      </x:c>
      <x:c r="J4" s="22" t="str">
        <x:v>Repetition (1-5)</x:v>
      </x:c>
      <x:c r="K4" s="22" t="str">
        <x:v>AI Suitability (1-5)</x:v>
      </x:c>
      <x:c r="L4" s="22" t="str">
        <x:v>Automation Fit (1-5)</x:v>
      </x:c>
      <x:c r="M4" s="22" t="str">
        <x:v>Complexity / Risk (1-5)</x:v>
      </x:c>
      <x:c r="N4" s="22" t="str">
        <x:v>Opportunity Score</x:v>
      </x:c>
      <x:c r="P4" t="str">
        <x:v>Tasks entered</x:v>
      </x:c>
      <x:c r="Q4" t="n">
        <x:f>COUNTA(A5:A54)</x:f>
        <x:v>20</x:v>
      </x:c>
    </x:row>
    <x:row r="5">
      <x:c r="A5" s="42" t="str">
        <x:v>Invoice intake &amp; coding</x:v>
      </x:c>
      <x:c r="B5" s="42" t="str">
        <x:v>Accounting</x:v>
      </x:c>
      <x:c r="C5" s="42" t="str">
        <x:v>AP Specialist</x:v>
      </x:c>
      <x:c r="D5" s="42" t="str">
        <x:v>Weekly</x:v>
      </x:c>
      <x:c r="E5" s="42" t="n">
        <x:v>25</x:v>
      </x:c>
      <x:c r="F5" s="42" t="n">
        <x:v>8</x:v>
      </x:c>
      <x:c r="G5" s="43" t="n">
        <x:v>35</x:v>
      </x:c>
      <x:c r="H5" s="44" t="n">
        <x:f>IF(A5="","",IF(D5="Daily",E5*260*F5/60,IF(D5="Weekly",E5*52*F5/60,IF(D5="Monthly",E5*12*F5/60,IF(D5="Quarterly",E5*4*F5/60,IF(D5="Annually",E5*F5/60,""))))))</x:f>
        <x:v>173.33333333333334</x:v>
      </x:c>
      <x:c r="I5" s="45" t="n">
        <x:f>IF(A5="","",H5*G5)</x:f>
        <x:v>6066.666666666667</x:v>
      </x:c>
      <x:c r="J5" s="42" t="n">
        <x:v>5</x:v>
      </x:c>
      <x:c r="K5" s="42" t="n">
        <x:v>4</x:v>
      </x:c>
      <x:c r="L5" s="42" t="n">
        <x:v>5</x:v>
      </x:c>
      <x:c r="M5" s="42" t="n">
        <x:v>2</x:v>
      </x:c>
      <x:c r="N5" s="44" t="n">
        <x:f>IF(A5="","",ROUND(((MIN(I5/10000,1)*25)+(J5/5*20)+(K5/5*25)+(L5/5*20)+((6-M5)/5*10)),1))</x:f>
        <x:v>83.2</x:v>
      </x:c>
      <x:c r="P5" t="str">
        <x:v>Annual hours</x:v>
      </x:c>
      <x:c r="Q5" s="30" t="n">
        <x:f>SUM(H5:H54)</x:f>
        <x:v>2540.2</x:v>
      </x:c>
    </x:row>
    <x:row r="6">
      <x:c r="A6" s="42" t="str">
        <x:v>Weekly sales pipeline summary</x:v>
      </x:c>
      <x:c r="B6" s="42" t="str">
        <x:v>Sales</x:v>
      </x:c>
      <x:c r="C6" s="42" t="str">
        <x:v>Sales Manager</x:v>
      </x:c>
      <x:c r="D6" s="42" t="str">
        <x:v>Weekly</x:v>
      </x:c>
      <x:c r="E6" s="42" t="n">
        <x:v>1</x:v>
      </x:c>
      <x:c r="F6" s="42" t="n">
        <x:v>90</x:v>
      </x:c>
      <x:c r="G6" s="43" t="n">
        <x:v>60</x:v>
      </x:c>
      <x:c r="H6" s="44" t="n">
        <x:f>IF(A6="","",IF(D6="Daily",E6*260*F6/60,IF(D6="Weekly",E6*52*F6/60,IF(D6="Monthly",E6*12*F6/60,IF(D6="Quarterly",E6*4*F6/60,IF(D6="Annually",E6*F6/60,""))))))</x:f>
        <x:v>78</x:v>
      </x:c>
      <x:c r="I6" s="45" t="n">
        <x:f>IF(A6="","",H6*G6)</x:f>
        <x:v>4680</x:v>
      </x:c>
      <x:c r="J6" s="42" t="n">
        <x:v>4</x:v>
      </x:c>
      <x:c r="K6" s="42" t="n">
        <x:v>5</x:v>
      </x:c>
      <x:c r="L6" s="42" t="n">
        <x:v>4</x:v>
      </x:c>
      <x:c r="M6" s="42" t="n">
        <x:v>2</x:v>
      </x:c>
      <x:c r="N6" s="44" t="n">
        <x:f>IF(A6="","",ROUND(((MIN(I6/10000,1)*25)+(J6/5*20)+(K6/5*25)+(L6/5*20)+((6-M6)/5*10)),1))</x:f>
        <x:v>76.7</x:v>
      </x:c>
      <x:c r="P6" t="str">
        <x:v>Annual labor cost</x:v>
      </x:c>
      <x:c r="Q6" s="32" t="n">
        <x:f>SUM(I5:I54)</x:f>
        <x:v>86988</x:v>
      </x:c>
    </x:row>
    <x:row r="7">
      <x:c r="A7" s="42" t="str">
        <x:v>New employee account setup</x:v>
      </x:c>
      <x:c r="B7" s="42" t="str">
        <x:v>HR / IT</x:v>
      </x:c>
      <x:c r="C7" s="42" t="str">
        <x:v>HR Coordinator</x:v>
      </x:c>
      <x:c r="D7" s="42" t="str">
        <x:v>Monthly</x:v>
      </x:c>
      <x:c r="E7" s="42" t="n">
        <x:v>4</x:v>
      </x:c>
      <x:c r="F7" s="42" t="n">
        <x:v>30</x:v>
      </x:c>
      <x:c r="G7" s="43" t="n">
        <x:v>40</x:v>
      </x:c>
      <x:c r="H7" s="44" t="n">
        <x:f>IF(A7="","",IF(D7="Daily",E7*260*F7/60,IF(D7="Weekly",E7*52*F7/60,IF(D7="Monthly",E7*12*F7/60,IF(D7="Quarterly",E7*4*F7/60,IF(D7="Annually",E7*F7/60,""))))))</x:f>
        <x:v>24</x:v>
      </x:c>
      <x:c r="I7" s="45" t="n">
        <x:f>IF(A7="","",H7*G7)</x:f>
        <x:v>960</x:v>
      </x:c>
      <x:c r="J7" s="42" t="n">
        <x:v>4</x:v>
      </x:c>
      <x:c r="K7" s="42" t="n">
        <x:v>4</x:v>
      </x:c>
      <x:c r="L7" s="42" t="n">
        <x:v>5</x:v>
      </x:c>
      <x:c r="M7" s="42" t="n">
        <x:v>2</x:v>
      </x:c>
      <x:c r="N7" s="44" t="n">
        <x:f>IF(A7="","",ROUND(((MIN(I7/10000,1)*25)+(J7/5*20)+(K7/5*25)+(L7/5*20)+((6-M7)/5*10)),1))</x:f>
        <x:v>66.4</x:v>
      </x:c>
      <x:c r="P7" t="str">
        <x:v>Avg opportunity score</x:v>
      </x:c>
      <x:c r="Q7" s="30" t="n">
        <x:f>IF(Q4=0,"",SUM(N5:N54)/Q4)</x:f>
        <x:v>71.75500000000001</x:v>
      </x:c>
    </x:row>
    <x:row r="8">
      <x:c r="A8" s="42" t="str">
        <x:v>Customer FAQ email responses</x:v>
      </x:c>
      <x:c r="B8" s="42" t="str">
        <x:v>Support</x:v>
      </x:c>
      <x:c r="C8" s="42" t="str">
        <x:v>Customer Service</x:v>
      </x:c>
      <x:c r="D8" s="42" t="str">
        <x:v>Daily</x:v>
      </x:c>
      <x:c r="E8" s="42" t="n">
        <x:v>20</x:v>
      </x:c>
      <x:c r="F8" s="42" t="n">
        <x:v>6</x:v>
      </x:c>
      <x:c r="G8" s="43" t="n">
        <x:v>28</x:v>
      </x:c>
      <x:c r="H8" s="44" t="n">
        <x:f>IF(A8="","",IF(D8="Daily",E8*260*F8/60,IF(D8="Weekly",E8*52*F8/60,IF(D8="Monthly",E8*12*F8/60,IF(D8="Quarterly",E8*4*F8/60,IF(D8="Annually",E8*F8/60,""))))))</x:f>
        <x:v>520</x:v>
      </x:c>
      <x:c r="I8" s="45" t="n">
        <x:f>IF(A8="","",H8*G8)</x:f>
        <x:v>14560</x:v>
      </x:c>
      <x:c r="J8" s="42" t="n">
        <x:v>5</x:v>
      </x:c>
      <x:c r="K8" s="42" t="n">
        <x:v>5</x:v>
      </x:c>
      <x:c r="L8" s="42" t="n">
        <x:v>4</x:v>
      </x:c>
      <x:c r="M8" s="42" t="n">
        <x:v>2</x:v>
      </x:c>
      <x:c r="N8" s="44" t="n">
        <x:f>IF(A8="","",ROUND(((MIN(I8/10000,1)*25)+(J8/5*20)+(K8/5*25)+(L8/5*20)+((6-M8)/5*10)),1))</x:f>
        <x:v>94</x:v>
      </x:c>
    </x:row>
    <x:row r="9">
      <x:c r="A9" s="42" t="str">
        <x:v>Project status report compilation</x:v>
      </x:c>
      <x:c r="B9" s="42" t="str">
        <x:v>Operations</x:v>
      </x:c>
      <x:c r="C9" s="42" t="str">
        <x:v>Project Manager</x:v>
      </x:c>
      <x:c r="D9" s="42" t="str">
        <x:v>Weekly</x:v>
      </x:c>
      <x:c r="E9" s="42" t="n">
        <x:v>1</x:v>
      </x:c>
      <x:c r="F9" s="42" t="n">
        <x:v>120</x:v>
      </x:c>
      <x:c r="G9" s="43" t="n">
        <x:v>55</x:v>
      </x:c>
      <x:c r="H9" s="44" t="n">
        <x:f>IF(A9="","",IF(D9="Daily",E9*260*F9/60,IF(D9="Weekly",E9*52*F9/60,IF(D9="Monthly",E9*12*F9/60,IF(D9="Quarterly",E9*4*F9/60,IF(D9="Annually",E9*F9/60,""))))))</x:f>
        <x:v>104</x:v>
      </x:c>
      <x:c r="I9" s="45" t="n">
        <x:f>IF(A9="","",H9*G9)</x:f>
        <x:v>5720</x:v>
      </x:c>
      <x:c r="J9" s="42" t="n">
        <x:v>4</x:v>
      </x:c>
      <x:c r="K9" s="42" t="n">
        <x:v>4</x:v>
      </x:c>
      <x:c r="L9" s="42" t="n">
        <x:v>4</x:v>
      </x:c>
      <x:c r="M9" s="42" t="n">
        <x:v>3</x:v>
      </x:c>
      <x:c r="N9" s="44" t="n">
        <x:f>IF(A9="","",ROUND(((MIN(I9/10000,1)*25)+(J9/5*20)+(K9/5*25)+(L9/5*20)+((6-M9)/5*10)),1))</x:f>
        <x:v>72.3</x:v>
      </x:c>
      <x:c r="P9" s="52" t="str">
        <x:v>How to read the score</x:v>
      </x:c>
    </x:row>
    <x:row r="10">
      <x:c r="A10" s="42" t="str">
        <x:v>Missed-call text follow-up</x:v>
      </x:c>
      <x:c r="B10" s="42" t="str">
        <x:v>Customer Service</x:v>
      </x:c>
      <x:c r="C10" s="42" t="str">
        <x:v>Office Coordinator</x:v>
      </x:c>
      <x:c r="D10" s="42" t="str">
        <x:v>Daily</x:v>
      </x:c>
      <x:c r="E10" s="42" t="n">
        <x:v>6</x:v>
      </x:c>
      <x:c r="F10" s="42" t="n">
        <x:v>5</x:v>
      </x:c>
      <x:c r="G10" s="43" t="n">
        <x:v>30</x:v>
      </x:c>
      <x:c r="H10" s="44" t="n">
        <x:f>IF(A10="","",IF(D10="Daily",E10*260*F10/60,IF(D10="Weekly",E10*52*F10/60,IF(D10="Monthly",E10*12*F10/60,IF(D10="Quarterly",E10*4*F10/60,IF(D10="Annually",E10*F10/60,""))))))</x:f>
        <x:v>130</x:v>
      </x:c>
      <x:c r="I10" s="45" t="n">
        <x:f>IF(A10="","",H10*G10)</x:f>
        <x:v>3900</x:v>
      </x:c>
      <x:c r="J10" s="42" t="n">
        <x:v>5</x:v>
      </x:c>
      <x:c r="K10" s="42" t="n">
        <x:v>3</x:v>
      </x:c>
      <x:c r="L10" s="42" t="n">
        <x:v>5</x:v>
      </x:c>
      <x:c r="M10" s="42" t="n">
        <x:v>2</x:v>
      </x:c>
      <x:c r="N10" s="44" t="n">
        <x:f>IF(A10="","",ROUND(((MIN(I10/10000,1)*25)+(J10/5*20)+(K10/5*25)+(L10/5*20)+((6-M10)/5*10)),1))</x:f>
        <x:v>72.8</x:v>
      </x:c>
      <x:c r="P10" s="42" t="str">
        <x:v>Higher scores indicate stronger candidates for investigation, not an automatic recommendation to automate. Before acting, consider data sensitivity, process quality, change impact, controls, and whether human judgment is essential.</x:v>
      </x:c>
    </x:row>
    <x:row r="11">
      <x:c r="A11" s="42" t="str">
        <x:v>Missing-document follow-up</x:v>
      </x:c>
      <x:c r="B11" s="42" t="str">
        <x:v>Operations</x:v>
      </x:c>
      <x:c r="C11" s="42" t="str">
        <x:v>Project Coordinator</x:v>
      </x:c>
      <x:c r="D11" s="42" t="str">
        <x:v>Weekly</x:v>
      </x:c>
      <x:c r="E11" s="42" t="n">
        <x:v>12</x:v>
      </x:c>
      <x:c r="F11" s="42" t="n">
        <x:v>10</x:v>
      </x:c>
      <x:c r="G11" s="43" t="n">
        <x:v>35</x:v>
      </x:c>
      <x:c r="H11" s="44" t="n">
        <x:f>IF(A11="","",IF(D11="Daily",E11*260*F11/60,IF(D11="Weekly",E11*52*F11/60,IF(D11="Monthly",E11*12*F11/60,IF(D11="Quarterly",E11*4*F11/60,IF(D11="Annually",E11*F11/60,""))))))</x:f>
        <x:v>104</x:v>
      </x:c>
      <x:c r="I11" s="45" t="n">
        <x:f>IF(A11="","",H11*G11)</x:f>
        <x:v>3640</x:v>
      </x:c>
      <x:c r="J11" s="42" t="n">
        <x:v>5</x:v>
      </x:c>
      <x:c r="K11" s="42" t="n">
        <x:v>3</x:v>
      </x:c>
      <x:c r="L11" s="42" t="n">
        <x:v>5</x:v>
      </x:c>
      <x:c r="M11" s="42" t="n">
        <x:v>2</x:v>
      </x:c>
      <x:c r="N11" s="44" t="n">
        <x:f>IF(A11="","",ROUND(((MIN(I11/10000,1)*25)+(J11/5*20)+(K11/5*25)+(L11/5*20)+((6-M11)/5*10)),1))</x:f>
        <x:v>72.1</x:v>
      </x:c>
    </x:row>
    <x:row r="12">
      <x:c r="A12" s="42" t="str">
        <x:v>Appointment confirmations</x:v>
      </x:c>
      <x:c r="B12" s="42" t="str">
        <x:v>Scheduling</x:v>
      </x:c>
      <x:c r="C12" s="42" t="str">
        <x:v>Dispatcher</x:v>
      </x:c>
      <x:c r="D12" s="42" t="str">
        <x:v>Daily</x:v>
      </x:c>
      <x:c r="E12" s="42" t="n">
        <x:v>15</x:v>
      </x:c>
      <x:c r="F12" s="42" t="n">
        <x:v>3</x:v>
      </x:c>
      <x:c r="G12" s="43" t="n">
        <x:v>30</x:v>
      </x:c>
      <x:c r="H12" s="44" t="n">
        <x:f>IF(A12="","",IF(D12="Daily",E12*260*F12/60,IF(D12="Weekly",E12*52*F12/60,IF(D12="Monthly",E12*12*F12/60,IF(D12="Quarterly",E12*4*F12/60,IF(D12="Annually",E12*F12/60,""))))))</x:f>
        <x:v>195</x:v>
      </x:c>
      <x:c r="I12" s="45" t="n">
        <x:f>IF(A12="","",H12*G12)</x:f>
        <x:v>5850</x:v>
      </x:c>
      <x:c r="J12" s="42" t="n">
        <x:v>5</x:v>
      </x:c>
      <x:c r="K12" s="42" t="n">
        <x:v>2</x:v>
      </x:c>
      <x:c r="L12" s="42" t="n">
        <x:v>5</x:v>
      </x:c>
      <x:c r="M12" s="42" t="n">
        <x:v>1</x:v>
      </x:c>
      <x:c r="N12" s="44" t="n">
        <x:f>IF(A12="","",ROUND(((MIN(I12/10000,1)*25)+(J12/5*20)+(K12/5*25)+(L12/5*20)+((6-M12)/5*10)),1))</x:f>
        <x:v>74.6</x:v>
      </x:c>
    </x:row>
    <x:row r="13">
      <x:c r="A13" s="42" t="str">
        <x:v>Estimate follow-up</x:v>
      </x:c>
      <x:c r="B13" s="42" t="str">
        <x:v>Sales</x:v>
      </x:c>
      <x:c r="C13" s="42" t="str">
        <x:v>Estimator</x:v>
      </x:c>
      <x:c r="D13" s="42" t="str">
        <x:v>Weekly</x:v>
      </x:c>
      <x:c r="E13" s="42" t="n">
        <x:v>15</x:v>
      </x:c>
      <x:c r="F13" s="42" t="n">
        <x:v>8</x:v>
      </x:c>
      <x:c r="G13" s="43" t="n">
        <x:v>45</x:v>
      </x:c>
      <x:c r="H13" s="44" t="n">
        <x:f>IF(A13="","",IF(D13="Daily",E13*260*F13/60,IF(D13="Weekly",E13*52*F13/60,IF(D13="Monthly",E13*12*F13/60,IF(D13="Quarterly",E13*4*F13/60,IF(D13="Annually",E13*F13/60,""))))))</x:f>
        <x:v>104</x:v>
      </x:c>
      <x:c r="I13" s="45" t="n">
        <x:f>IF(A13="","",H13*G13)</x:f>
        <x:v>4680</x:v>
      </x:c>
      <x:c r="J13" s="42" t="n">
        <x:v>5</x:v>
      </x:c>
      <x:c r="K13" s="42" t="n">
        <x:v>3</x:v>
      </x:c>
      <x:c r="L13" s="42" t="n">
        <x:v>5</x:v>
      </x:c>
      <x:c r="M13" s="42" t="n">
        <x:v>2</x:v>
      </x:c>
      <x:c r="N13" s="44" t="n">
        <x:f>IF(A13="","",ROUND(((MIN(I13/10000,1)*25)+(J13/5*20)+(K13/5*25)+(L13/5*20)+((6-M13)/5*10)),1))</x:f>
        <x:v>74.7</x:v>
      </x:c>
    </x:row>
    <x:row r="14">
      <x:c r="A14" s="42" t="str">
        <x:v>Overdue invoice reminders</x:v>
      </x:c>
      <x:c r="B14" s="42" t="str">
        <x:v>Accounting</x:v>
      </x:c>
      <x:c r="C14" s="42" t="str">
        <x:v>Bookkeeper</x:v>
      </x:c>
      <x:c r="D14" s="42" t="str">
        <x:v>Weekly</x:v>
      </x:c>
      <x:c r="E14" s="42" t="n">
        <x:v>15</x:v>
      </x:c>
      <x:c r="F14" s="42" t="n">
        <x:v>6</x:v>
      </x:c>
      <x:c r="G14" s="43" t="n">
        <x:v>35</x:v>
      </x:c>
      <x:c r="H14" s="44" t="n">
        <x:f>IF(A14="","",IF(D14="Daily",E14*260*F14/60,IF(D14="Weekly",E14*52*F14/60,IF(D14="Monthly",E14*12*F14/60,IF(D14="Quarterly",E14*4*F14/60,IF(D14="Annually",E14*F14/60,""))))))</x:f>
        <x:v>78</x:v>
      </x:c>
      <x:c r="I14" s="45" t="n">
        <x:f>IF(A14="","",H14*G14)</x:f>
        <x:v>2730</x:v>
      </x:c>
      <x:c r="J14" s="42" t="n">
        <x:v>5</x:v>
      </x:c>
      <x:c r="K14" s="42" t="n">
        <x:v>2</x:v>
      </x:c>
      <x:c r="L14" s="42" t="n">
        <x:v>5</x:v>
      </x:c>
      <x:c r="M14" s="42" t="n">
        <x:v>2</x:v>
      </x:c>
      <x:c r="N14" s="44" t="n">
        <x:f>IF(A14="","",ROUND(((MIN(I14/10000,1)*25)+(J14/5*20)+(K14/5*25)+(L14/5*20)+((6-M14)/5*10)),1))</x:f>
        <x:v>64.8</x:v>
      </x:c>
    </x:row>
    <x:row r="15">
      <x:c r="A15" s="42" t="str">
        <x:v>Customer intake and job setup</x:v>
      </x:c>
      <x:c r="B15" s="42" t="str">
        <x:v>Customer Service</x:v>
      </x:c>
      <x:c r="C15" s="42" t="str">
        <x:v>Office Coordinator</x:v>
      </x:c>
      <x:c r="D15" s="42" t="str">
        <x:v>Weekly</x:v>
      </x:c>
      <x:c r="E15" s="42" t="n">
        <x:v>20</x:v>
      </x:c>
      <x:c r="F15" s="42" t="n">
        <x:v>10</x:v>
      </x:c>
      <x:c r="G15" s="43" t="n">
        <x:v>30</x:v>
      </x:c>
      <x:c r="H15" s="44" t="n">
        <x:f>IF(A15="","",IF(D15="Daily",E15*260*F15/60,IF(D15="Weekly",E15*52*F15/60,IF(D15="Monthly",E15*12*F15/60,IF(D15="Quarterly",E15*4*F15/60,IF(D15="Annually",E15*F15/60,""))))))</x:f>
        <x:v>173.33333333333334</x:v>
      </x:c>
      <x:c r="I15" s="45" t="n">
        <x:f>IF(A15="","",H15*G15)</x:f>
        <x:v>5200</x:v>
      </x:c>
      <x:c r="J15" s="42" t="n">
        <x:v>5</x:v>
      </x:c>
      <x:c r="K15" s="42" t="n">
        <x:v>3</x:v>
      </x:c>
      <x:c r="L15" s="42" t="n">
        <x:v>4</x:v>
      </x:c>
      <x:c r="M15" s="42" t="n">
        <x:v>2</x:v>
      </x:c>
      <x:c r="N15" s="44" t="n">
        <x:f>IF(A15="","",ROUND(((MIN(I15/10000,1)*25)+(J15/5*20)+(K15/5*25)+(L15/5*20)+((6-M15)/5*10)),1))</x:f>
        <x:v>72</x:v>
      </x:c>
    </x:row>
    <x:row r="16">
      <x:c r="A16" s="42" t="str">
        <x:v>Review request messages</x:v>
      </x:c>
      <x:c r="B16" s="42" t="str">
        <x:v>Customer Service</x:v>
      </x:c>
      <x:c r="C16" s="42" t="str">
        <x:v>Office Coordinator</x:v>
      </x:c>
      <x:c r="D16" s="42" t="str">
        <x:v>Daily</x:v>
      </x:c>
      <x:c r="E16" s="42" t="n">
        <x:v>10</x:v>
      </x:c>
      <x:c r="F16" s="42" t="n">
        <x:v>2</x:v>
      </x:c>
      <x:c r="G16" s="43" t="n">
        <x:v>30</x:v>
      </x:c>
      <x:c r="H16" s="44" t="n">
        <x:f>IF(A16="","",IF(D16="Daily",E16*260*F16/60,IF(D16="Weekly",E16*52*F16/60,IF(D16="Monthly",E16*12*F16/60,IF(D16="Quarterly",E16*4*F16/60,IF(D16="Annually",E16*F16/60,""))))))</x:f>
        <x:v>86.66666666666667</x:v>
      </x:c>
      <x:c r="I16" s="45" t="n">
        <x:f>IF(A16="","",H16*G16)</x:f>
        <x:v>2600</x:v>
      </x:c>
      <x:c r="J16" s="42" t="n">
        <x:v>5</x:v>
      </x:c>
      <x:c r="K16" s="42" t="n">
        <x:v>2</x:v>
      </x:c>
      <x:c r="L16" s="42" t="n">
        <x:v>5</x:v>
      </x:c>
      <x:c r="M16" s="42" t="n">
        <x:v>1</x:v>
      </x:c>
      <x:c r="N16" s="44" t="n">
        <x:f>IF(A16="","",ROUND(((MIN(I16/10000,1)*25)+(J16/5*20)+(K16/5*25)+(L16/5*20)+((6-M16)/5*10)),1))</x:f>
        <x:v>66.5</x:v>
      </x:c>
    </x:row>
    <x:row r="17">
      <x:c r="A17" s="42" t="str">
        <x:v>Past-customer service reminders</x:v>
      </x:c>
      <x:c r="B17" s="42" t="str">
        <x:v>Sales</x:v>
      </x:c>
      <x:c r="C17" s="42" t="str">
        <x:v>Service Coordinator</x:v>
      </x:c>
      <x:c r="D17" s="42" t="str">
        <x:v>Monthly</x:v>
      </x:c>
      <x:c r="E17" s="42" t="n">
        <x:v>40</x:v>
      </x:c>
      <x:c r="F17" s="42" t="n">
        <x:v>5</x:v>
      </x:c>
      <x:c r="G17" s="43" t="n">
        <x:v>32</x:v>
      </x:c>
      <x:c r="H17" s="44" t="n">
        <x:f>IF(A17="","",IF(D17="Daily",E17*260*F17/60,IF(D17="Weekly",E17*52*F17/60,IF(D17="Monthly",E17*12*F17/60,IF(D17="Quarterly",E17*4*F17/60,IF(D17="Annually",E17*F17/60,""))))))</x:f>
        <x:v>40</x:v>
      </x:c>
      <x:c r="I17" s="45" t="n">
        <x:f>IF(A17="","",H17*G17)</x:f>
        <x:v>1280</x:v>
      </x:c>
      <x:c r="J17" s="42" t="n">
        <x:v>5</x:v>
      </x:c>
      <x:c r="K17" s="42" t="n">
        <x:v>3</x:v>
      </x:c>
      <x:c r="L17" s="42" t="n">
        <x:v>5</x:v>
      </x:c>
      <x:c r="M17" s="42" t="n">
        <x:v>2</x:v>
      </x:c>
      <x:c r="N17" s="44" t="n">
        <x:f>IF(A17="","",ROUND(((MIN(I17/10000,1)*25)+(J17/5*20)+(K17/5*25)+(L17/5*20)+((6-M17)/5*10)),1))</x:f>
        <x:v>66.2</x:v>
      </x:c>
    </x:row>
    <x:row r="18">
      <x:c r="A18" s="42" t="str">
        <x:v>Insurance certificate renewals</x:v>
      </x:c>
      <x:c r="B18" s="42" t="str">
        <x:v>Operations</x:v>
      </x:c>
      <x:c r="C18" s="42" t="str">
        <x:v>Office Manager</x:v>
      </x:c>
      <x:c r="D18" s="42" t="str">
        <x:v>Monthly</x:v>
      </x:c>
      <x:c r="E18" s="42" t="n">
        <x:v>8</x:v>
      </x:c>
      <x:c r="F18" s="42" t="n">
        <x:v>12</x:v>
      </x:c>
      <x:c r="G18" s="43" t="n">
        <x:v>40</x:v>
      </x:c>
      <x:c r="H18" s="44" t="n">
        <x:f>IF(A18="","",IF(D18="Daily",E18*260*F18/60,IF(D18="Weekly",E18*52*F18/60,IF(D18="Monthly",E18*12*F18/60,IF(D18="Quarterly",E18*4*F18/60,IF(D18="Annually",E18*F18/60,""))))))</x:f>
        <x:v>19.2</x:v>
      </x:c>
      <x:c r="I18" s="45" t="n">
        <x:f>IF(A18="","",H18*G18)</x:f>
        <x:v>768</x:v>
      </x:c>
      <x:c r="J18" s="42" t="n">
        <x:v>4</x:v>
      </x:c>
      <x:c r="K18" s="42" t="n">
        <x:v>3</x:v>
      </x:c>
      <x:c r="L18" s="42" t="n">
        <x:v>4</x:v>
      </x:c>
      <x:c r="M18" s="42" t="n">
        <x:v>3</x:v>
      </x:c>
      <x:c r="N18" s="44" t="n">
        <x:f>IF(A18="","",ROUND(((MIN(I18/10000,1)*25)+(J18/5*20)+(K18/5*25)+(L18/5*20)+((6-M18)/5*10)),1))</x:f>
        <x:v>54.9</x:v>
      </x:c>
    </x:row>
    <x:row r="19">
      <x:c r="A19" s="42" t="str">
        <x:v>Supply reorder checks</x:v>
      </x:c>
      <x:c r="B19" s="42" t="str">
        <x:v>Purchasing</x:v>
      </x:c>
      <x:c r="C19" s="42" t="str">
        <x:v>Parts Coordinator</x:v>
      </x:c>
      <x:c r="D19" s="42" t="str">
        <x:v>Weekly</x:v>
      </x:c>
      <x:c r="E19" s="42" t="n">
        <x:v>5</x:v>
      </x:c>
      <x:c r="F19" s="42" t="n">
        <x:v>15</x:v>
      </x:c>
      <x:c r="G19" s="43" t="n">
        <x:v>32</x:v>
      </x:c>
      <x:c r="H19" s="44" t="n">
        <x:f>IF(A19="","",IF(D19="Daily",E19*260*F19/60,IF(D19="Weekly",E19*52*F19/60,IF(D19="Monthly",E19*12*F19/60,IF(D19="Quarterly",E19*4*F19/60,IF(D19="Annually",E19*F19/60,""))))))</x:f>
        <x:v>65</x:v>
      </x:c>
      <x:c r="I19" s="45" t="n">
        <x:f>IF(A19="","",H19*G19)</x:f>
        <x:v>2080</x:v>
      </x:c>
      <x:c r="J19" s="42" t="n">
        <x:v>4</x:v>
      </x:c>
      <x:c r="K19" s="42" t="n">
        <x:v>2</x:v>
      </x:c>
      <x:c r="L19" s="42" t="n">
        <x:v>4</x:v>
      </x:c>
      <x:c r="M19" s="42" t="n">
        <x:v>2</x:v>
      </x:c>
      <x:c r="N19" s="44" t="n">
        <x:f>IF(A19="","",ROUND(((MIN(I19/10000,1)*25)+(J19/5*20)+(K19/5*25)+(L19/5*20)+((6-M19)/5*10)),1))</x:f>
        <x:v>55.2</x:v>
      </x:c>
    </x:row>
    <x:row r="20">
      <x:c r="A20" s="42" t="str">
        <x:v>Daily schedule summary</x:v>
      </x:c>
      <x:c r="B20" s="42" t="str">
        <x:v>Operations</x:v>
      </x:c>
      <x:c r="C20" s="42" t="str">
        <x:v>Dispatcher</x:v>
      </x:c>
      <x:c r="D20" s="42" t="str">
        <x:v>Daily</x:v>
      </x:c>
      <x:c r="E20" s="42" t="n">
        <x:v>1</x:v>
      </x:c>
      <x:c r="F20" s="42" t="n">
        <x:v>25</x:v>
      </x:c>
      <x:c r="G20" s="43" t="n">
        <x:v>32</x:v>
      </x:c>
      <x:c r="H20" s="44" t="n">
        <x:f>IF(A20="","",IF(D20="Daily",E20*260*F20/60,IF(D20="Weekly",E20*52*F20/60,IF(D20="Monthly",E20*12*F20/60,IF(D20="Quarterly",E20*4*F20/60,IF(D20="Annually",E20*F20/60,""))))))</x:f>
        <x:v>108.33333333333333</x:v>
      </x:c>
      <x:c r="I20" s="45" t="n">
        <x:f>IF(A20="","",H20*G20)</x:f>
        <x:v>3466.6666666666665</x:v>
      </x:c>
      <x:c r="J20" s="42" t="n">
        <x:v>5</x:v>
      </x:c>
      <x:c r="K20" s="42" t="n">
        <x:v>4</x:v>
      </x:c>
      <x:c r="L20" s="42" t="n">
        <x:v>4</x:v>
      </x:c>
      <x:c r="M20" s="42" t="n">
        <x:v>2</x:v>
      </x:c>
      <x:c r="N20" s="44" t="n">
        <x:f>IF(A20="","",ROUND(((MIN(I20/10000,1)*25)+(J20/5*20)+(K20/5*25)+(L20/5*20)+((6-M20)/5*10)),1))</x:f>
        <x:v>72.7</x:v>
      </x:c>
    </x:row>
    <x:row r="21">
      <x:c r="A21" s="42" t="str">
        <x:v>Shared inbox routing</x:v>
      </x:c>
      <x:c r="B21" s="42" t="str">
        <x:v>Customer Service</x:v>
      </x:c>
      <x:c r="C21" s="42" t="str">
        <x:v>Office Coordinator</x:v>
      </x:c>
      <x:c r="D21" s="42" t="str">
        <x:v>Daily</x:v>
      </x:c>
      <x:c r="E21" s="42" t="n">
        <x:v>30</x:v>
      </x:c>
      <x:c r="F21" s="42" t="n">
        <x:v>2</x:v>
      </x:c>
      <x:c r="G21" s="43" t="n">
        <x:v>30</x:v>
      </x:c>
      <x:c r="H21" s="44" t="n">
        <x:f>IF(A21="","",IF(D21="Daily",E21*260*F21/60,IF(D21="Weekly",E21*52*F21/60,IF(D21="Monthly",E21*12*F21/60,IF(D21="Quarterly",E21*4*F21/60,IF(D21="Annually",E21*F21/60,""))))))</x:f>
        <x:v>260</x:v>
      </x:c>
      <x:c r="I21" s="45" t="n">
        <x:f>IF(A21="","",H21*G21)</x:f>
        <x:v>7800</x:v>
      </x:c>
      <x:c r="J21" s="42" t="n">
        <x:v>5</x:v>
      </x:c>
      <x:c r="K21" s="42" t="n">
        <x:v>5</x:v>
      </x:c>
      <x:c r="L21" s="42" t="n">
        <x:v>4</x:v>
      </x:c>
      <x:c r="M21" s="42" t="n">
        <x:v>2</x:v>
      </x:c>
      <x:c r="N21" s="44" t="n">
        <x:f>IF(A21="","",ROUND(((MIN(I21/10000,1)*25)+(J21/5*20)+(K21/5*25)+(L21/5*20)+((6-M21)/5*10)),1))</x:f>
        <x:v>88.5</x:v>
      </x:c>
    </x:row>
    <x:row r="22">
      <x:c r="A22" s="42" t="str">
        <x:v>Meeting notes and action items</x:v>
      </x:c>
      <x:c r="B22" s="42" t="str">
        <x:v>Management</x:v>
      </x:c>
      <x:c r="C22" s="42" t="str">
        <x:v>Operations Manager</x:v>
      </x:c>
      <x:c r="D22" s="42" t="str">
        <x:v>Weekly</x:v>
      </x:c>
      <x:c r="E22" s="42" t="n">
        <x:v>2</x:v>
      </x:c>
      <x:c r="F22" s="42" t="n">
        <x:v>30</x:v>
      </x:c>
      <x:c r="G22" s="43" t="n">
        <x:v>55</x:v>
      </x:c>
      <x:c r="H22" s="44" t="n">
        <x:f>IF(A22="","",IF(D22="Daily",E22*260*F22/60,IF(D22="Weekly",E22*52*F22/60,IF(D22="Monthly",E22*12*F22/60,IF(D22="Quarterly",E22*4*F22/60,IF(D22="Annually",E22*F22/60,""))))))</x:f>
        <x:v>52</x:v>
      </x:c>
      <x:c r="I22" s="45" t="n">
        <x:f>IF(A22="","",H22*G22)</x:f>
        <x:v>2860</x:v>
      </x:c>
      <x:c r="J22" s="42" t="n">
        <x:v>4</x:v>
      </x:c>
      <x:c r="K22" s="42" t="n">
        <x:v>5</x:v>
      </x:c>
      <x:c r="L22" s="42" t="n">
        <x:v>4</x:v>
      </x:c>
      <x:c r="M22" s="42" t="n">
        <x:v>2</x:v>
      </x:c>
      <x:c r="N22" s="44" t="n">
        <x:f>IF(A22="","",ROUND(((MIN(I22/10000,1)*25)+(J22/5*20)+(K22/5*25)+(L22/5*20)+((6-M22)/5*10)),1))</x:f>
        <x:v>72.2</x:v>
      </x:c>
    </x:row>
    <x:row r="23">
      <x:c r="A23" s="42" t="str">
        <x:v>Customer job-status updates</x:v>
      </x:c>
      <x:c r="B23" s="42" t="str">
        <x:v>Operations</x:v>
      </x:c>
      <x:c r="C23" s="42" t="str">
        <x:v>Project Coordinator</x:v>
      </x:c>
      <x:c r="D23" s="42" t="str">
        <x:v>Daily</x:v>
      </x:c>
      <x:c r="E23" s="42" t="n">
        <x:v>8</x:v>
      </x:c>
      <x:c r="F23" s="42" t="n">
        <x:v>4</x:v>
      </x:c>
      <x:c r="G23" s="43" t="n">
        <x:v>35</x:v>
      </x:c>
      <x:c r="H23" s="44" t="n">
        <x:f>IF(A23="","",IF(D23="Daily",E23*260*F23/60,IF(D23="Weekly",E23*52*F23/60,IF(D23="Monthly",E23*12*F23/60,IF(D23="Quarterly",E23*4*F23/60,IF(D23="Annually",E23*F23/60,""))))))</x:f>
        <x:v>138.66666666666666</x:v>
      </x:c>
      <x:c r="I23" s="45" t="n">
        <x:f>IF(A23="","",H23*G23)</x:f>
        <x:v>4853.333333333333</x:v>
      </x:c>
      <x:c r="J23" s="42" t="n">
        <x:v>5</x:v>
      </x:c>
      <x:c r="K23" s="42" t="n">
        <x:v>3</x:v>
      </x:c>
      <x:c r="L23" s="42" t="n">
        <x:v>5</x:v>
      </x:c>
      <x:c r="M23" s="42" t="n">
        <x:v>2</x:v>
      </x:c>
      <x:c r="N23" s="44" t="n">
        <x:f>IF(A23="","",ROUND(((MIN(I23/10000,1)*25)+(J23/5*20)+(K23/5*25)+(L23/5*20)+((6-M23)/5*10)),1))</x:f>
        <x:v>75.1</x:v>
      </x:c>
    </x:row>
    <x:row r="24">
      <x:c r="A24" s="42" t="str">
        <x:v>Timesheet completeness checks</x:v>
      </x:c>
      <x:c r="B24" s="42" t="str">
        <x:v>Payroll</x:v>
      </x:c>
      <x:c r="C24" s="42" t="str">
        <x:v>Payroll Coordinator</x:v>
      </x:c>
      <x:c r="D24" s="42" t="str">
        <x:v>Weekly</x:v>
      </x:c>
      <x:c r="E24" s="42" t="n">
        <x:v>20</x:v>
      </x:c>
      <x:c r="F24" s="42" t="n">
        <x:v>5</x:v>
      </x:c>
      <x:c r="G24" s="43" t="n">
        <x:v>38</x:v>
      </x:c>
      <x:c r="H24" s="44" t="n">
        <x:f>IF(A24="","",IF(D24="Daily",E24*260*F24/60,IF(D24="Weekly",E24*52*F24/60,IF(D24="Monthly",E24*12*F24/60,IF(D24="Quarterly",E24*4*F24/60,IF(D24="Annually",E24*F24/60,""))))))</x:f>
        <x:v>86.66666666666667</x:v>
      </x:c>
      <x:c r="I24" s="45" t="n">
        <x:f>IF(A24="","",H24*G24)</x:f>
        <x:v>3293.3333333333335</x:v>
      </x:c>
      <x:c r="J24" s="42" t="n">
        <x:v>5</x:v>
      </x:c>
      <x:c r="K24" s="42" t="n">
        <x:v>2</x:v>
      </x:c>
      <x:c r="L24" s="42" t="n">
        <x:v>4</x:v>
      </x:c>
      <x:c r="M24" s="42" t="n">
        <x:v>3</x:v>
      </x:c>
      <x:c r="N24" s="44" t="n">
        <x:f>IF(A24="","",ROUND(((MIN(I24/10000,1)*25)+(J24/5*20)+(K24/5*25)+(L24/5*20)+((6-M24)/5*10)),1))</x:f>
        <x:v>60.2</x:v>
      </x:c>
    </x:row>
    <x:row r="25">
      <x:c r="A25" s="42"/>
      <x:c r="B25" s="42"/>
      <x:c r="C25" s="42"/>
      <x:c r="D25" s="42"/>
      <x:c r="E25" s="42"/>
      <x:c r="F25" s="42"/>
      <x:c r="G25" s="43"/>
      <x:c r="H25" s="44" t="str">
        <x:f>IF(A25="","",IF(D25="Daily",E25*260*F25/60,IF(D25="Weekly",E25*52*F25/60,IF(D25="Monthly",E25*12*F25/60,IF(D25="Quarterly",E25*4*F25/60,IF(D25="Annually",E25*F25/60,""))))))</x:f>
      </x:c>
      <x:c r="I25" s="45" t="str">
        <x:f>IF(A25="","",H25*G25)</x:f>
      </x:c>
      <x:c r="J25" s="42"/>
      <x:c r="K25" s="42"/>
      <x:c r="L25" s="42"/>
      <x:c r="M25" s="42"/>
      <x:c r="N25" s="44" t="str">
        <x:f>IF(A25="","",ROUND(((MIN(I25/10000,1)*25)+(J25/5*20)+(K25/5*25)+(L25/5*20)+((6-M25)/5*10)),1))</x:f>
      </x:c>
    </x:row>
    <x:row r="26">
      <x:c r="A26" s="42"/>
      <x:c r="B26" s="42"/>
      <x:c r="C26" s="42"/>
      <x:c r="D26" s="42"/>
      <x:c r="E26" s="42"/>
      <x:c r="F26" s="42"/>
      <x:c r="G26" s="43"/>
      <x:c r="H26" s="44" t="str">
        <x:f>IF(A26="","",IF(D26="Daily",E26*260*F26/60,IF(D26="Weekly",E26*52*F26/60,IF(D26="Monthly",E26*12*F26/60,IF(D26="Quarterly",E26*4*F26/60,IF(D26="Annually",E26*F26/60,""))))))</x:f>
      </x:c>
      <x:c r="I26" s="45" t="str">
        <x:f>IF(A26="","",H26*G26)</x:f>
      </x:c>
      <x:c r="J26" s="42"/>
      <x:c r="K26" s="42"/>
      <x:c r="L26" s="42"/>
      <x:c r="M26" s="42"/>
      <x:c r="N26" s="44" t="str">
        <x:f>IF(A26="","",ROUND(((MIN(I26/10000,1)*25)+(J26/5*20)+(K26/5*25)+(L26/5*20)+((6-M26)/5*10)),1))</x:f>
      </x:c>
    </x:row>
    <x:row r="27">
      <x:c r="A27" s="42"/>
      <x:c r="B27" s="42"/>
      <x:c r="C27" s="42"/>
      <x:c r="D27" s="42"/>
      <x:c r="E27" s="42"/>
      <x:c r="F27" s="42"/>
      <x:c r="G27" s="43"/>
      <x:c r="H27" s="44" t="str">
        <x:f>IF(A27="","",IF(D27="Daily",E27*260*F27/60,IF(D27="Weekly",E27*52*F27/60,IF(D27="Monthly",E27*12*F27/60,IF(D27="Quarterly",E27*4*F27/60,IF(D27="Annually",E27*F27/60,""))))))</x:f>
      </x:c>
      <x:c r="I27" s="45" t="str">
        <x:f>IF(A27="","",H27*G27)</x:f>
      </x:c>
      <x:c r="J27" s="42"/>
      <x:c r="K27" s="42"/>
      <x:c r="L27" s="42"/>
      <x:c r="M27" s="42"/>
      <x:c r="N27" s="44" t="str">
        <x:f>IF(A27="","",ROUND(((MIN(I27/10000,1)*25)+(J27/5*20)+(K27/5*25)+(L27/5*20)+((6-M27)/5*10)),1))</x:f>
      </x:c>
    </x:row>
    <x:row r="28">
      <x:c r="A28" s="42"/>
      <x:c r="B28" s="42"/>
      <x:c r="C28" s="42"/>
      <x:c r="D28" s="42"/>
      <x:c r="E28" s="42"/>
      <x:c r="F28" s="42"/>
      <x:c r="G28" s="43"/>
      <x:c r="H28" s="44" t="str">
        <x:f>IF(A28="","",IF(D28="Daily",E28*260*F28/60,IF(D28="Weekly",E28*52*F28/60,IF(D28="Monthly",E28*12*F28/60,IF(D28="Quarterly",E28*4*F28/60,IF(D28="Annually",E28*F28/60,""))))))</x:f>
      </x:c>
      <x:c r="I28" s="45" t="str">
        <x:f>IF(A28="","",H28*G28)</x:f>
      </x:c>
      <x:c r="J28" s="42"/>
      <x:c r="K28" s="42"/>
      <x:c r="L28" s="42"/>
      <x:c r="M28" s="42"/>
      <x:c r="N28" s="44" t="str">
        <x:f>IF(A28="","",ROUND(((MIN(I28/10000,1)*25)+(J28/5*20)+(K28/5*25)+(L28/5*20)+((6-M28)/5*10)),1))</x:f>
      </x:c>
    </x:row>
    <x:row r="29">
      <x:c r="A29" s="42"/>
      <x:c r="B29" s="42"/>
      <x:c r="C29" s="42"/>
      <x:c r="D29" s="42"/>
      <x:c r="E29" s="42"/>
      <x:c r="F29" s="42"/>
      <x:c r="G29" s="43"/>
      <x:c r="H29" s="44" t="str">
        <x:f>IF(A29="","",IF(D29="Daily",E29*260*F29/60,IF(D29="Weekly",E29*52*F29/60,IF(D29="Monthly",E29*12*F29/60,IF(D29="Quarterly",E29*4*F29/60,IF(D29="Annually",E29*F29/60,""))))))</x:f>
      </x:c>
      <x:c r="I29" s="45" t="str">
        <x:f>IF(A29="","",H29*G29)</x:f>
      </x:c>
      <x:c r="J29" s="42"/>
      <x:c r="K29" s="42"/>
      <x:c r="L29" s="42"/>
      <x:c r="M29" s="42"/>
      <x:c r="N29" s="44" t="str">
        <x:f>IF(A29="","",ROUND(((MIN(I29/10000,1)*25)+(J29/5*20)+(K29/5*25)+(L29/5*20)+((6-M29)/5*10)),1))</x:f>
      </x:c>
    </x:row>
    <x:row r="30">
      <x:c r="A30" s="42"/>
      <x:c r="B30" s="42"/>
      <x:c r="C30" s="42"/>
      <x:c r="D30" s="42"/>
      <x:c r="E30" s="42"/>
      <x:c r="F30" s="42"/>
      <x:c r="G30" s="43"/>
      <x:c r="H30" s="44" t="str">
        <x:f>IF(A30="","",IF(D30="Daily",E30*260*F30/60,IF(D30="Weekly",E30*52*F30/60,IF(D30="Monthly",E30*12*F30/60,IF(D30="Quarterly",E30*4*F30/60,IF(D30="Annually",E30*F30/60,""))))))</x:f>
      </x:c>
      <x:c r="I30" s="45" t="str">
        <x:f>IF(A30="","",H30*G30)</x:f>
      </x:c>
      <x:c r="J30" s="42"/>
      <x:c r="K30" s="42"/>
      <x:c r="L30" s="42"/>
      <x:c r="M30" s="42"/>
      <x:c r="N30" s="44" t="str">
        <x:f>IF(A30="","",ROUND(((MIN(I30/10000,1)*25)+(J30/5*20)+(K30/5*25)+(L30/5*20)+((6-M30)/5*10)),1))</x:f>
      </x:c>
    </x:row>
    <x:row r="31">
      <x:c r="A31" s="42"/>
      <x:c r="B31" s="42"/>
      <x:c r="C31" s="42"/>
      <x:c r="D31" s="42"/>
      <x:c r="E31" s="42"/>
      <x:c r="F31" s="42"/>
      <x:c r="G31" s="43"/>
      <x:c r="H31" s="44" t="str">
        <x:f>IF(A31="","",IF(D31="Daily",E31*260*F31/60,IF(D31="Weekly",E31*52*F31/60,IF(D31="Monthly",E31*12*F31/60,IF(D31="Quarterly",E31*4*F31/60,IF(D31="Annually",E31*F31/60,""))))))</x:f>
      </x:c>
      <x:c r="I31" s="45" t="str">
        <x:f>IF(A31="","",H31*G31)</x:f>
      </x:c>
      <x:c r="J31" s="42"/>
      <x:c r="K31" s="42"/>
      <x:c r="L31" s="42"/>
      <x:c r="M31" s="42"/>
      <x:c r="N31" s="44" t="str">
        <x:f>IF(A31="","",ROUND(((MIN(I31/10000,1)*25)+(J31/5*20)+(K31/5*25)+(L31/5*20)+((6-M31)/5*10)),1))</x:f>
      </x:c>
    </x:row>
    <x:row r="32">
      <x:c r="A32" s="42"/>
      <x:c r="B32" s="42"/>
      <x:c r="C32" s="42"/>
      <x:c r="D32" s="42"/>
      <x:c r="E32" s="42"/>
      <x:c r="F32" s="42"/>
      <x:c r="G32" s="43"/>
      <x:c r="H32" s="44" t="str">
        <x:f>IF(A32="","",IF(D32="Daily",E32*260*F32/60,IF(D32="Weekly",E32*52*F32/60,IF(D32="Monthly",E32*12*F32/60,IF(D32="Quarterly",E32*4*F32/60,IF(D32="Annually",E32*F32/60,""))))))</x:f>
      </x:c>
      <x:c r="I32" s="45" t="str">
        <x:f>IF(A32="","",H32*G32)</x:f>
      </x:c>
      <x:c r="J32" s="42"/>
      <x:c r="K32" s="42"/>
      <x:c r="L32" s="42"/>
      <x:c r="M32" s="42"/>
      <x:c r="N32" s="44" t="str">
        <x:f>IF(A32="","",ROUND(((MIN(I32/10000,1)*25)+(J32/5*20)+(K32/5*25)+(L32/5*20)+((6-M32)/5*10)),1))</x:f>
      </x:c>
    </x:row>
    <x:row r="33">
      <x:c r="A33" s="42"/>
      <x:c r="B33" s="42"/>
      <x:c r="C33" s="42"/>
      <x:c r="D33" s="42"/>
      <x:c r="E33" s="42"/>
      <x:c r="F33" s="42"/>
      <x:c r="G33" s="43"/>
      <x:c r="H33" s="44" t="str">
        <x:f>IF(A33="","",IF(D33="Daily",E33*260*F33/60,IF(D33="Weekly",E33*52*F33/60,IF(D33="Monthly",E33*12*F33/60,IF(D33="Quarterly",E33*4*F33/60,IF(D33="Annually",E33*F33/60,""))))))</x:f>
      </x:c>
      <x:c r="I33" s="45" t="str">
        <x:f>IF(A33="","",H33*G33)</x:f>
      </x:c>
      <x:c r="J33" s="42"/>
      <x:c r="K33" s="42"/>
      <x:c r="L33" s="42"/>
      <x:c r="M33" s="42"/>
      <x:c r="N33" s="44" t="str">
        <x:f>IF(A33="","",ROUND(((MIN(I33/10000,1)*25)+(J33/5*20)+(K33/5*25)+(L33/5*20)+((6-M33)/5*10)),1))</x:f>
      </x:c>
    </x:row>
    <x:row r="34">
      <x:c r="A34" s="42"/>
      <x:c r="B34" s="42"/>
      <x:c r="C34" s="42"/>
      <x:c r="D34" s="42"/>
      <x:c r="E34" s="42"/>
      <x:c r="F34" s="42"/>
      <x:c r="G34" s="43"/>
      <x:c r="H34" s="44" t="str">
        <x:f>IF(A34="","",IF(D34="Daily",E34*260*F34/60,IF(D34="Weekly",E34*52*F34/60,IF(D34="Monthly",E34*12*F34/60,IF(D34="Quarterly",E34*4*F34/60,IF(D34="Annually",E34*F34/60,""))))))</x:f>
      </x:c>
      <x:c r="I34" s="45" t="str">
        <x:f>IF(A34="","",H34*G34)</x:f>
      </x:c>
      <x:c r="J34" s="42"/>
      <x:c r="K34" s="42"/>
      <x:c r="L34" s="42"/>
      <x:c r="M34" s="42"/>
      <x:c r="N34" s="44" t="str">
        <x:f>IF(A34="","",ROUND(((MIN(I34/10000,1)*25)+(J34/5*20)+(K34/5*25)+(L34/5*20)+((6-M34)/5*10)),1))</x:f>
      </x:c>
    </x:row>
    <x:row r="35">
      <x:c r="A35" s="42"/>
      <x:c r="B35" s="42"/>
      <x:c r="C35" s="42"/>
      <x:c r="D35" s="42"/>
      <x:c r="E35" s="42"/>
      <x:c r="F35" s="42"/>
      <x:c r="G35" s="43"/>
      <x:c r="H35" s="44" t="str">
        <x:f>IF(A35="","",IF(D35="Daily",E35*260*F35/60,IF(D35="Weekly",E35*52*F35/60,IF(D35="Monthly",E35*12*F35/60,IF(D35="Quarterly",E35*4*F35/60,IF(D35="Annually",E35*F35/60,""))))))</x:f>
      </x:c>
      <x:c r="I35" s="45" t="str">
        <x:f>IF(A35="","",H35*G35)</x:f>
      </x:c>
      <x:c r="J35" s="42"/>
      <x:c r="K35" s="42"/>
      <x:c r="L35" s="42"/>
      <x:c r="M35" s="42"/>
      <x:c r="N35" s="44" t="str">
        <x:f>IF(A35="","",ROUND(((MIN(I35/10000,1)*25)+(J35/5*20)+(K35/5*25)+(L35/5*20)+((6-M35)/5*10)),1))</x:f>
      </x:c>
    </x:row>
    <x:row r="36">
      <x:c r="A36" s="42"/>
      <x:c r="B36" s="42"/>
      <x:c r="C36" s="42"/>
      <x:c r="D36" s="42"/>
      <x:c r="E36" s="42"/>
      <x:c r="F36" s="42"/>
      <x:c r="G36" s="43"/>
      <x:c r="H36" s="44" t="str">
        <x:f>IF(A36="","",IF(D36="Daily",E36*260*F36/60,IF(D36="Weekly",E36*52*F36/60,IF(D36="Monthly",E36*12*F36/60,IF(D36="Quarterly",E36*4*F36/60,IF(D36="Annually",E36*F36/60,""))))))</x:f>
      </x:c>
      <x:c r="I36" s="45" t="str">
        <x:f>IF(A36="","",H36*G36)</x:f>
      </x:c>
      <x:c r="J36" s="42"/>
      <x:c r="K36" s="42"/>
      <x:c r="L36" s="42"/>
      <x:c r="M36" s="42"/>
      <x:c r="N36" s="44" t="str">
        <x:f>IF(A36="","",ROUND(((MIN(I36/10000,1)*25)+(J36/5*20)+(K36/5*25)+(L36/5*20)+((6-M36)/5*10)),1))</x:f>
      </x:c>
    </x:row>
    <x:row r="37">
      <x:c r="A37" s="42"/>
      <x:c r="B37" s="42"/>
      <x:c r="C37" s="42"/>
      <x:c r="D37" s="42"/>
      <x:c r="E37" s="42"/>
      <x:c r="F37" s="42"/>
      <x:c r="G37" s="43"/>
      <x:c r="H37" s="44" t="str">
        <x:f>IF(A37="","",IF(D37="Daily",E37*260*F37/60,IF(D37="Weekly",E37*52*F37/60,IF(D37="Monthly",E37*12*F37/60,IF(D37="Quarterly",E37*4*F37/60,IF(D37="Annually",E37*F37/60,""))))))</x:f>
      </x:c>
      <x:c r="I37" s="45" t="str">
        <x:f>IF(A37="","",H37*G37)</x:f>
      </x:c>
      <x:c r="J37" s="42"/>
      <x:c r="K37" s="42"/>
      <x:c r="L37" s="42"/>
      <x:c r="M37" s="42"/>
      <x:c r="N37" s="44" t="str">
        <x:f>IF(A37="","",ROUND(((MIN(I37/10000,1)*25)+(J37/5*20)+(K37/5*25)+(L37/5*20)+((6-M37)/5*10)),1))</x:f>
      </x:c>
    </x:row>
    <x:row r="38">
      <x:c r="A38" s="42"/>
      <x:c r="B38" s="42"/>
      <x:c r="C38" s="42"/>
      <x:c r="D38" s="42"/>
      <x:c r="E38" s="42"/>
      <x:c r="F38" s="42"/>
      <x:c r="G38" s="43"/>
      <x:c r="H38" s="44" t="str">
        <x:f>IF(A38="","",IF(D38="Daily",E38*260*F38/60,IF(D38="Weekly",E38*52*F38/60,IF(D38="Monthly",E38*12*F38/60,IF(D38="Quarterly",E38*4*F38/60,IF(D38="Annually",E38*F38/60,""))))))</x:f>
      </x:c>
      <x:c r="I38" s="45" t="str">
        <x:f>IF(A38="","",H38*G38)</x:f>
      </x:c>
      <x:c r="J38" s="42"/>
      <x:c r="K38" s="42"/>
      <x:c r="L38" s="42"/>
      <x:c r="M38" s="42"/>
      <x:c r="N38" s="44" t="str">
        <x:f>IF(A38="","",ROUND(((MIN(I38/10000,1)*25)+(J38/5*20)+(K38/5*25)+(L38/5*20)+((6-M38)/5*10)),1))</x:f>
      </x:c>
    </x:row>
    <x:row r="39">
      <x:c r="A39" s="42"/>
      <x:c r="B39" s="42"/>
      <x:c r="C39" s="42"/>
      <x:c r="D39" s="42"/>
      <x:c r="E39" s="42"/>
      <x:c r="F39" s="42"/>
      <x:c r="G39" s="43"/>
      <x:c r="H39" s="44" t="str">
        <x:f>IF(A39="","",IF(D39="Daily",E39*260*F39/60,IF(D39="Weekly",E39*52*F39/60,IF(D39="Monthly",E39*12*F39/60,IF(D39="Quarterly",E39*4*F39/60,IF(D39="Annually",E39*F39/60,""))))))</x:f>
      </x:c>
      <x:c r="I39" s="45" t="str">
        <x:f>IF(A39="","",H39*G39)</x:f>
      </x:c>
      <x:c r="J39" s="42"/>
      <x:c r="K39" s="42"/>
      <x:c r="L39" s="42"/>
      <x:c r="M39" s="42"/>
      <x:c r="N39" s="44" t="str">
        <x:f>IF(A39="","",ROUND(((MIN(I39/10000,1)*25)+(J39/5*20)+(K39/5*25)+(L39/5*20)+((6-M39)/5*10)),1))</x:f>
      </x:c>
    </x:row>
    <x:row r="40">
      <x:c r="A40" s="42"/>
      <x:c r="B40" s="42"/>
      <x:c r="C40" s="42"/>
      <x:c r="D40" s="42"/>
      <x:c r="E40" s="42"/>
      <x:c r="F40" s="42"/>
      <x:c r="G40" s="43"/>
      <x:c r="H40" s="44" t="str">
        <x:f>IF(A40="","",IF(D40="Daily",E40*260*F40/60,IF(D40="Weekly",E40*52*F40/60,IF(D40="Monthly",E40*12*F40/60,IF(D40="Quarterly",E40*4*F40/60,IF(D40="Annually",E40*F40/60,""))))))</x:f>
      </x:c>
      <x:c r="I40" s="45" t="str">
        <x:f>IF(A40="","",H40*G40)</x:f>
      </x:c>
      <x:c r="J40" s="42"/>
      <x:c r="K40" s="42"/>
      <x:c r="L40" s="42"/>
      <x:c r="M40" s="42"/>
      <x:c r="N40" s="44" t="str">
        <x:f>IF(A40="","",ROUND(((MIN(I40/10000,1)*25)+(J40/5*20)+(K40/5*25)+(L40/5*20)+((6-M40)/5*10)),1))</x:f>
      </x:c>
    </x:row>
    <x:row r="41">
      <x:c r="A41" s="42"/>
      <x:c r="B41" s="42"/>
      <x:c r="C41" s="42"/>
      <x:c r="D41" s="42"/>
      <x:c r="E41" s="42"/>
      <x:c r="F41" s="42"/>
      <x:c r="G41" s="43"/>
      <x:c r="H41" s="44" t="str">
        <x:f>IF(A41="","",IF(D41="Daily",E41*260*F41/60,IF(D41="Weekly",E41*52*F41/60,IF(D41="Monthly",E41*12*F41/60,IF(D41="Quarterly",E41*4*F41/60,IF(D41="Annually",E41*F41/60,""))))))</x:f>
      </x:c>
      <x:c r="I41" s="45" t="str">
        <x:f>IF(A41="","",H41*G41)</x:f>
      </x:c>
      <x:c r="J41" s="42"/>
      <x:c r="K41" s="42"/>
      <x:c r="L41" s="42"/>
      <x:c r="M41" s="42"/>
      <x:c r="N41" s="44" t="str">
        <x:f>IF(A41="","",ROUND(((MIN(I41/10000,1)*25)+(J41/5*20)+(K41/5*25)+(L41/5*20)+((6-M41)/5*10)),1))</x:f>
      </x:c>
    </x:row>
    <x:row r="42">
      <x:c r="A42" s="42"/>
      <x:c r="B42" s="42"/>
      <x:c r="C42" s="42"/>
      <x:c r="D42" s="42"/>
      <x:c r="E42" s="42"/>
      <x:c r="F42" s="42"/>
      <x:c r="G42" s="43"/>
      <x:c r="H42" s="44" t="str">
        <x:f>IF(A42="","",IF(D42="Daily",E42*260*F42/60,IF(D42="Weekly",E42*52*F42/60,IF(D42="Monthly",E42*12*F42/60,IF(D42="Quarterly",E42*4*F42/60,IF(D42="Annually",E42*F42/60,""))))))</x:f>
      </x:c>
      <x:c r="I42" s="45" t="str">
        <x:f>IF(A42="","",H42*G42)</x:f>
      </x:c>
      <x:c r="J42" s="42"/>
      <x:c r="K42" s="42"/>
      <x:c r="L42" s="42"/>
      <x:c r="M42" s="42"/>
      <x:c r="N42" s="44" t="str">
        <x:f>IF(A42="","",ROUND(((MIN(I42/10000,1)*25)+(J42/5*20)+(K42/5*25)+(L42/5*20)+((6-M42)/5*10)),1))</x:f>
      </x:c>
    </x:row>
    <x:row r="43">
      <x:c r="A43" s="42"/>
      <x:c r="B43" s="42"/>
      <x:c r="C43" s="42"/>
      <x:c r="D43" s="42"/>
      <x:c r="E43" s="42"/>
      <x:c r="F43" s="42"/>
      <x:c r="G43" s="43"/>
      <x:c r="H43" s="44" t="str">
        <x:f>IF(A43="","",IF(D43="Daily",E43*260*F43/60,IF(D43="Weekly",E43*52*F43/60,IF(D43="Monthly",E43*12*F43/60,IF(D43="Quarterly",E43*4*F43/60,IF(D43="Annually",E43*F43/60,""))))))</x:f>
      </x:c>
      <x:c r="I43" s="45" t="str">
        <x:f>IF(A43="","",H43*G43)</x:f>
      </x:c>
      <x:c r="J43" s="42"/>
      <x:c r="K43" s="42"/>
      <x:c r="L43" s="42"/>
      <x:c r="M43" s="42"/>
      <x:c r="N43" s="44" t="str">
        <x:f>IF(A43="","",ROUND(((MIN(I43/10000,1)*25)+(J43/5*20)+(K43/5*25)+(L43/5*20)+((6-M43)/5*10)),1))</x:f>
      </x:c>
    </x:row>
    <x:row r="44">
      <x:c r="A44" s="42"/>
      <x:c r="B44" s="42"/>
      <x:c r="C44" s="42"/>
      <x:c r="D44" s="42"/>
      <x:c r="E44" s="42"/>
      <x:c r="F44" s="42"/>
      <x:c r="G44" s="43"/>
      <x:c r="H44" s="44" t="str">
        <x:f>IF(A44="","",IF(D44="Daily",E44*260*F44/60,IF(D44="Weekly",E44*52*F44/60,IF(D44="Monthly",E44*12*F44/60,IF(D44="Quarterly",E44*4*F44/60,IF(D44="Annually",E44*F44/60,""))))))</x:f>
      </x:c>
      <x:c r="I44" s="45" t="str">
        <x:f>IF(A44="","",H44*G44)</x:f>
      </x:c>
      <x:c r="J44" s="42"/>
      <x:c r="K44" s="42"/>
      <x:c r="L44" s="42"/>
      <x:c r="M44" s="42"/>
      <x:c r="N44" s="44" t="str">
        <x:f>IF(A44="","",ROUND(((MIN(I44/10000,1)*25)+(J44/5*20)+(K44/5*25)+(L44/5*20)+((6-M44)/5*10)),1))</x:f>
      </x:c>
    </x:row>
    <x:row r="45">
      <x:c r="A45" s="42"/>
      <x:c r="B45" s="42"/>
      <x:c r="C45" s="42"/>
      <x:c r="D45" s="42"/>
      <x:c r="E45" s="42"/>
      <x:c r="F45" s="42"/>
      <x:c r="G45" s="43"/>
      <x:c r="H45" s="44" t="str">
        <x:f>IF(A45="","",IF(D45="Daily",E45*260*F45/60,IF(D45="Weekly",E45*52*F45/60,IF(D45="Monthly",E45*12*F45/60,IF(D45="Quarterly",E45*4*F45/60,IF(D45="Annually",E45*F45/60,""))))))</x:f>
      </x:c>
      <x:c r="I45" s="45" t="str">
        <x:f>IF(A45="","",H45*G45)</x:f>
      </x:c>
      <x:c r="J45" s="42"/>
      <x:c r="K45" s="42"/>
      <x:c r="L45" s="42"/>
      <x:c r="M45" s="42"/>
      <x:c r="N45" s="44" t="str">
        <x:f>IF(A45="","",ROUND(((MIN(I45/10000,1)*25)+(J45/5*20)+(K45/5*25)+(L45/5*20)+((6-M45)/5*10)),1))</x:f>
      </x:c>
    </x:row>
    <x:row r="46">
      <x:c r="A46" s="42"/>
      <x:c r="B46" s="42"/>
      <x:c r="C46" s="42"/>
      <x:c r="D46" s="42"/>
      <x:c r="E46" s="42"/>
      <x:c r="F46" s="42"/>
      <x:c r="G46" s="43"/>
      <x:c r="H46" s="44" t="str">
        <x:f>IF(A46="","",IF(D46="Daily",E46*260*F46/60,IF(D46="Weekly",E46*52*F46/60,IF(D46="Monthly",E46*12*F46/60,IF(D46="Quarterly",E46*4*F46/60,IF(D46="Annually",E46*F46/60,""))))))</x:f>
      </x:c>
      <x:c r="I46" s="45" t="str">
        <x:f>IF(A46="","",H46*G46)</x:f>
      </x:c>
      <x:c r="J46" s="42"/>
      <x:c r="K46" s="42"/>
      <x:c r="L46" s="42"/>
      <x:c r="M46" s="42"/>
      <x:c r="N46" s="44" t="str">
        <x:f>IF(A46="","",ROUND(((MIN(I46/10000,1)*25)+(J46/5*20)+(K46/5*25)+(L46/5*20)+((6-M46)/5*10)),1))</x:f>
      </x:c>
    </x:row>
    <x:row r="47">
      <x:c r="A47" s="42"/>
      <x:c r="B47" s="42"/>
      <x:c r="C47" s="42"/>
      <x:c r="D47" s="42"/>
      <x:c r="E47" s="42"/>
      <x:c r="F47" s="42"/>
      <x:c r="G47" s="43"/>
      <x:c r="H47" s="44" t="str">
        <x:f>IF(A47="","",IF(D47="Daily",E47*260*F47/60,IF(D47="Weekly",E47*52*F47/60,IF(D47="Monthly",E47*12*F47/60,IF(D47="Quarterly",E47*4*F47/60,IF(D47="Annually",E47*F47/60,""))))))</x:f>
      </x:c>
      <x:c r="I47" s="45" t="str">
        <x:f>IF(A47="","",H47*G47)</x:f>
      </x:c>
      <x:c r="J47" s="42"/>
      <x:c r="K47" s="42"/>
      <x:c r="L47" s="42"/>
      <x:c r="M47" s="42"/>
      <x:c r="N47" s="44" t="str">
        <x:f>IF(A47="","",ROUND(((MIN(I47/10000,1)*25)+(J47/5*20)+(K47/5*25)+(L47/5*20)+((6-M47)/5*10)),1))</x:f>
      </x:c>
    </x:row>
    <x:row r="48">
      <x:c r="A48" s="42"/>
      <x:c r="B48" s="42"/>
      <x:c r="C48" s="42"/>
      <x:c r="D48" s="42"/>
      <x:c r="E48" s="42"/>
      <x:c r="F48" s="42"/>
      <x:c r="G48" s="43"/>
      <x:c r="H48" s="44" t="str">
        <x:f>IF(A48="","",IF(D48="Daily",E48*260*F48/60,IF(D48="Weekly",E48*52*F48/60,IF(D48="Monthly",E48*12*F48/60,IF(D48="Quarterly",E48*4*F48/60,IF(D48="Annually",E48*F48/60,""))))))</x:f>
      </x:c>
      <x:c r="I48" s="45" t="str">
        <x:f>IF(A48="","",H48*G48)</x:f>
      </x:c>
      <x:c r="J48" s="42"/>
      <x:c r="K48" s="42"/>
      <x:c r="L48" s="42"/>
      <x:c r="M48" s="42"/>
      <x:c r="N48" s="44" t="str">
        <x:f>IF(A48="","",ROUND(((MIN(I48/10000,1)*25)+(J48/5*20)+(K48/5*25)+(L48/5*20)+((6-M48)/5*10)),1))</x:f>
      </x:c>
    </x:row>
    <x:row r="49">
      <x:c r="A49" s="42"/>
      <x:c r="B49" s="42"/>
      <x:c r="C49" s="42"/>
      <x:c r="D49" s="42"/>
      <x:c r="E49" s="42"/>
      <x:c r="F49" s="42"/>
      <x:c r="G49" s="43"/>
      <x:c r="H49" s="44" t="str">
        <x:f>IF(A49="","",IF(D49="Daily",E49*260*F49/60,IF(D49="Weekly",E49*52*F49/60,IF(D49="Monthly",E49*12*F49/60,IF(D49="Quarterly",E49*4*F49/60,IF(D49="Annually",E49*F49/60,""))))))</x:f>
      </x:c>
      <x:c r="I49" s="45" t="str">
        <x:f>IF(A49="","",H49*G49)</x:f>
      </x:c>
      <x:c r="J49" s="42"/>
      <x:c r="K49" s="42"/>
      <x:c r="L49" s="42"/>
      <x:c r="M49" s="42"/>
      <x:c r="N49" s="44" t="str">
        <x:f>IF(A49="","",ROUND(((MIN(I49/10000,1)*25)+(J49/5*20)+(K49/5*25)+(L49/5*20)+((6-M49)/5*10)),1))</x:f>
      </x:c>
    </x:row>
    <x:row r="50">
      <x:c r="A50" s="42"/>
      <x:c r="B50" s="42"/>
      <x:c r="C50" s="42"/>
      <x:c r="D50" s="42"/>
      <x:c r="E50" s="42"/>
      <x:c r="F50" s="42"/>
      <x:c r="G50" s="43"/>
      <x:c r="H50" s="44" t="str">
        <x:f>IF(A50="","",IF(D50="Daily",E50*260*F50/60,IF(D50="Weekly",E50*52*F50/60,IF(D50="Monthly",E50*12*F50/60,IF(D50="Quarterly",E50*4*F50/60,IF(D50="Annually",E50*F50/60,""))))))</x:f>
      </x:c>
      <x:c r="I50" s="45" t="str">
        <x:f>IF(A50="","",H50*G50)</x:f>
      </x:c>
      <x:c r="J50" s="42"/>
      <x:c r="K50" s="42"/>
      <x:c r="L50" s="42"/>
      <x:c r="M50" s="42"/>
      <x:c r="N50" s="44" t="str">
        <x:f>IF(A50="","",ROUND(((MIN(I50/10000,1)*25)+(J50/5*20)+(K50/5*25)+(L50/5*20)+((6-M50)/5*10)),1))</x:f>
      </x:c>
    </x:row>
    <x:row r="51">
      <x:c r="A51" s="42"/>
      <x:c r="B51" s="42"/>
      <x:c r="C51" s="42"/>
      <x:c r="D51" s="42"/>
      <x:c r="E51" s="42"/>
      <x:c r="F51" s="42"/>
      <x:c r="G51" s="43"/>
      <x:c r="H51" s="44" t="str">
        <x:f>IF(A51="","",IF(D51="Daily",E51*260*F51/60,IF(D51="Weekly",E51*52*F51/60,IF(D51="Monthly",E51*12*F51/60,IF(D51="Quarterly",E51*4*F51/60,IF(D51="Annually",E51*F51/60,""))))))</x:f>
      </x:c>
      <x:c r="I51" s="45" t="str">
        <x:f>IF(A51="","",H51*G51)</x:f>
      </x:c>
      <x:c r="J51" s="42"/>
      <x:c r="K51" s="42"/>
      <x:c r="L51" s="42"/>
      <x:c r="M51" s="42"/>
      <x:c r="N51" s="44" t="str">
        <x:f>IF(A51="","",ROUND(((MIN(I51/10000,1)*25)+(J51/5*20)+(K51/5*25)+(L51/5*20)+((6-M51)/5*10)),1))</x:f>
      </x:c>
    </x:row>
    <x:row r="52">
      <x:c r="A52" s="42"/>
      <x:c r="B52" s="42"/>
      <x:c r="C52" s="42"/>
      <x:c r="D52" s="42"/>
      <x:c r="E52" s="42"/>
      <x:c r="F52" s="42"/>
      <x:c r="G52" s="43"/>
      <x:c r="H52" s="44" t="str">
        <x:f>IF(A52="","",IF(D52="Daily",E52*260*F52/60,IF(D52="Weekly",E52*52*F52/60,IF(D52="Monthly",E52*12*F52/60,IF(D52="Quarterly",E52*4*F52/60,IF(D52="Annually",E52*F52/60,""))))))</x:f>
      </x:c>
      <x:c r="I52" s="45" t="str">
        <x:f>IF(A52="","",H52*G52)</x:f>
      </x:c>
      <x:c r="J52" s="42"/>
      <x:c r="K52" s="42"/>
      <x:c r="L52" s="42"/>
      <x:c r="M52" s="42"/>
      <x:c r="N52" s="44" t="str">
        <x:f>IF(A52="","",ROUND(((MIN(I52/10000,1)*25)+(J52/5*20)+(K52/5*25)+(L52/5*20)+((6-M52)/5*10)),1))</x:f>
      </x:c>
    </x:row>
    <x:row r="53">
      <x:c r="A53" s="42"/>
      <x:c r="B53" s="42"/>
      <x:c r="C53" s="42"/>
      <x:c r="D53" s="42"/>
      <x:c r="E53" s="42"/>
      <x:c r="F53" s="42"/>
      <x:c r="G53" s="43"/>
      <x:c r="H53" s="44" t="str">
        <x:f>IF(A53="","",IF(D53="Daily",E53*260*F53/60,IF(D53="Weekly",E53*52*F53/60,IF(D53="Monthly",E53*12*F53/60,IF(D53="Quarterly",E53*4*F53/60,IF(D53="Annually",E53*F53/60,""))))))</x:f>
      </x:c>
      <x:c r="I53" s="45" t="str">
        <x:f>IF(A53="","",H53*G53)</x:f>
      </x:c>
      <x:c r="J53" s="42"/>
      <x:c r="K53" s="42"/>
      <x:c r="L53" s="42"/>
      <x:c r="M53" s="42"/>
      <x:c r="N53" s="44" t="str">
        <x:f>IF(A53="","",ROUND(((MIN(I53/10000,1)*25)+(J53/5*20)+(K53/5*25)+(L53/5*20)+((6-M53)/5*10)),1))</x:f>
      </x:c>
    </x:row>
    <x:row r="54">
      <x:c r="A54" s="42"/>
      <x:c r="B54" s="42"/>
      <x:c r="C54" s="42"/>
      <x:c r="D54" s="42"/>
      <x:c r="E54" s="42"/>
      <x:c r="F54" s="42"/>
      <x:c r="G54" s="43"/>
      <x:c r="H54" s="44" t="str">
        <x:f>IF(A54="","",IF(D54="Daily",E54*260*F54/60,IF(D54="Weekly",E54*52*F54/60,IF(D54="Monthly",E54*12*F54/60,IF(D54="Quarterly",E54*4*F54/60,IF(D54="Annually",E54*F54/60,""))))))</x:f>
      </x:c>
      <x:c r="I54" s="45" t="str">
        <x:f>IF(A54="","",H54*G54)</x:f>
      </x:c>
      <x:c r="J54" s="42"/>
      <x:c r="K54" s="42"/>
      <x:c r="L54" s="42"/>
      <x:c r="M54" s="42"/>
      <x:c r="N54" s="44" t="str">
        <x:f>IF(A54="","",ROUND(((MIN(I54/10000,1)*25)+(J54/5*20)+(K54/5*25)+(L54/5*20)+((6-M54)/5*10)),1))</x:f>
      </x:c>
    </x:row>
  </x:sheetData>
  <x:mergeCells>
    <x:mergeCell ref="A1:N1"/>
    <x:mergeCell ref="A2:N2"/>
    <x:mergeCell ref="P1:Q1"/>
    <x:mergeCell ref="P9:Q9"/>
    <x:mergeCell ref="P10:Q14"/>
  </x:mergeCells>
  <x:conditionalFormatting sqref="N5:N54">
    <x:cfRule type="colorScale" priority="1">
      <x:colorScale>
        <x:cfvo type="min"/>
        <x:cfvo type="percentile" val="50"/>
        <x:cfvo type="max"/>
        <x:color rgb="FFFDE2E2"/>
        <x:color rgb="FFFFF1B8"/>
        <x:color rgb="FFDDF4C2"/>
      </x:colorScale>
    </x:cfRule>
  </x:conditionalFormatting>
  <x:conditionalFormatting sqref="I5:I54">
    <x:cfRule type="dataBar" priority="2">
      <x:dataBar>
        <x:cfvo type="min"/>
        <x:cfvo type="max"/>
        <x:color rgb="FF126B54"/>
      </x:dataBar>
      <x:extLst>
        <x:ext xmlns:x14="http://schemas.microsoft.com/office/spreadsheetml/2009/9/main" uri="{B025F937-C7B1-47D3-B67F-A62EFF666E3E}">
          <x14:id>{3EE65208-5F5F-5657-47C3-9E4D5F541119}</x14:id>
        </x:ext>
      </x:extLst>
    </x:cfRule>
  </x:conditionalFormatting>
  <x:dataValidations count="5">
    <x:dataValidation type="list" sqref="D5:D54">
      <x:formula1>Lists!$A$2:$A$6</x:formula1>
    </x:dataValidation>
    <x:dataValidation type="list" sqref="J5:J54">
      <x:formula1>"1,2,3,4,5"</x:formula1>
    </x:dataValidation>
    <x:dataValidation type="list" sqref="K5:K54">
      <x:formula1>"1,2,3,4,5"</x:formula1>
    </x:dataValidation>
    <x:dataValidation type="list" sqref="L5:L54">
      <x:formula1>"1,2,3,4,5"</x:formula1>
    </x:dataValidation>
    <x:dataValidation type="list" sqref="M5:M54">
      <x:formula1>"1,2,3,4,5"</x:formula1>
    </x:dataValidation>
  </x:dataValidations>
  <x:pageMargins left="0.7" right="0.7" top="0.75" bottom="0.75" header="0.3" footer="0.3"/>
  <x:drawing xmlns:r="http://schemas.openxmlformats.org/officeDocument/2006/relationships" r:id="R8faad99154bf4290"/>
  <x:tableParts count="1">
    <x:tablePart xmlns:r="http://schemas.openxmlformats.org/officeDocument/2006/relationships" r:id="R05a0b304891a4985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2" id="{3EE65208-5F5F-5657-47C3-9E4D5F541119}">
            <x14:dataBar gradient="1">
              <x14:cfvo type="min"/>
              <x14:cfvo type="max"/>
              <x14:fillColor rgb="FF126B54"/>
            </x14:dataBar>
          </x14:cfRule>
          <xm:sqref>I5:I54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3" hidden="0" customWidth="1"/>
    <x:col min="3" max="3" width="58" hidden="0" customWidth="1"/>
  </x:cols>
  <x:sheetData>
    <x:row r="1" ht="34" customHeight="1">
      <x:c r="A1" s="54" t="str">
        <x:v>How to Use the AI Opportunity Finder</x:v>
      </x:c>
    </x:row>
    <x:row r="3">
      <x:c r="A3" s="20" t="str">
        <x:v>Step</x:v>
      </x:c>
      <x:c r="B3" s="20" t="str">
        <x:v>What to do</x:v>
      </x:c>
      <x:c r="C3" s="20" t="str">
        <x:v>Tip</x:v>
      </x:c>
    </x:row>
    <x:row r="4">
      <x:c r="A4" s="34" t="str">
        <x:v>1</x:v>
      </x:c>
      <x:c r="B4" s="34" t="str">
        <x:v>List recurring tasks or processes.</x:v>
      </x:c>
      <x:c r="C4" s="34" t="str">
        <x:v>Start with work people complain about, repeat often, or manually copy between systems.</x:v>
      </x:c>
    </x:row>
    <x:row r="5">
      <x:c r="A5" s="34" t="str">
        <x:v>2</x:v>
      </x:c>
      <x:c r="B5" s="34" t="str">
        <x:v>Choose frequency and times per period.</x:v>
      </x:c>
      <x:c r="C5" s="34" t="str">
        <x:v>Example: Weekly + 5 means the task happens five times each week.</x:v>
      </x:c>
    </x:row>
    <x:row r="6">
      <x:c r="A6" s="34" t="str">
        <x:v>3</x:v>
      </x:c>
      <x:c r="B6" s="34" t="str">
        <x:v>Enter minutes per occurrence and hourly labor cost.</x:v>
      </x:c>
      <x:c r="C6" s="34" t="str">
        <x:v>Use a rough fully loaded hourly rate if you do not know the exact number.</x:v>
      </x:c>
    </x:row>
    <x:row r="7">
      <x:c r="A7" s="34" t="str">
        <x:v>4</x:v>
      </x:c>
      <x:c r="B7" s="34" t="str">
        <x:v>Rate repetition, AI suitability, automation fit, and complexity/risk from 1 to 5.</x:v>
      </x:c>
      <x:c r="C7" s="34" t="str">
        <x:v>Use conservative ratings. A high-value task with high risk may still be a poor first project.</x:v>
      </x:c>
    </x:row>
    <x:row r="8">
      <x:c r="A8" s="34" t="str">
        <x:v>5</x:v>
      </x:c>
      <x:c r="B8" s="34" t="str">
        <x:v>Review annual hours, labor cost, and the Opportunity Score.</x:v>
      </x:c>
      <x:c r="C8" s="34" t="str">
        <x:v>The score is a triage tool, not a business case.</x:v>
      </x:c>
    </x:row>
    <x:row r="9">
      <x:c r="A9" s="34" t="str">
        <x:v>6</x:v>
      </x:c>
      <x:c r="B9" s="34" t="str">
        <x:v>Investigate the top few opportunities.</x:v>
      </x:c>
      <x:c r="C9" s="34" t="str">
        <x:v>Validate process quality, data access, expected savings, controls, and implementation effort before automating.</x:v>
      </x:c>
    </x:row>
    <x:row r="10">
      <x:c r="A10" s="34" t="str">
        <x:v>7</x:v>
      </x:c>
      <x:c r="B10" s="34" t="str">
        <x:v>Keep low-value or judgment-heavy tasks human for now.</x:v>
      </x:c>
      <x:c r="C10" s="34" t="str">
        <x:v>Not every process should be automated.</x:v>
      </x:c>
    </x:row>
    <x:row r="12">
      <x:c r="A12" s="52" t="str">
        <x:v>Scoring Notes</x:v>
      </x:c>
    </x:row>
    <x:row r="13">
      <x:c r="A13" s="42" t="str">
        <x:v>Opportunity Score is a simple weighted screening score (0–100) based on estimated annual labor cost, repetition, AI suitability, automation fit, and an inverse complexity/risk factor. It is intentionally simple. It should help identify where to ask better questions, not replace a detailed ROI, security, compliance, or process review.</x:v>
      </x:c>
    </x:row>
  </x:sheetData>
  <x:mergeCells>
    <x:mergeCell ref="A1:C1"/>
    <x:mergeCell ref="A12:C12"/>
    <x:mergeCell ref="A13:C18"/>
  </x:mergeCells>
  <x:pageMargins left="0.7" right="0.7" top="0.75" bottom="0.75" header="0.3" footer="0.3"/>
  <x:drawing xmlns:r="http://schemas.openxmlformats.org/officeDocument/2006/relationships" r:id="Ra8434b9fa0b44bed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</x:cols>
  <x:sheetData>
    <x:row r="1">
      <x:c r="A1" s="2" t="str">
        <x:v>Frequency</x:v>
      </x:c>
      <x:c r="B1" s="2" t="str">
        <x:v>Rating</x:v>
      </x:c>
      <x:c r="C1" s="2" t="str">
        <x:v>YesNo</x:v>
      </x:c>
    </x:row>
    <x:row r="2">
      <x:c r="A2" t="str">
        <x:v>Daily</x:v>
      </x:c>
      <x:c r="B2" t="str">
        <x:v>1 - Low</x:v>
      </x:c>
      <x:c r="C2" t="str">
        <x:v>Yes</x:v>
      </x:c>
    </x:row>
    <x:row r="3">
      <x:c r="A3" t="str">
        <x:v>Weekly</x:v>
      </x:c>
      <x:c r="B3" t="str">
        <x:v>2</x:v>
      </x:c>
      <x:c r="C3" t="str">
        <x:v>No</x:v>
      </x:c>
    </x:row>
    <x:row r="4">
      <x:c r="A4" t="str">
        <x:v>Monthly</x:v>
      </x:c>
      <x:c r="B4" t="str">
        <x:v>3 - Medium</x:v>
      </x:c>
      <x:c r="C4" t="str">
        <x:v>Unsure</x:v>
      </x:c>
    </x:row>
    <x:row r="5">
      <x:c r="A5" t="str">
        <x:v>Quarterly</x:v>
      </x:c>
      <x:c r="B5" t="str">
        <x:v>4</x:v>
      </x:c>
    </x:row>
    <x:row r="6">
      <x:c r="A6" t="str">
        <x:v>Annually</x:v>
      </x:c>
      <x:c r="B6" t="str">
        <x:v>5 - High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46D60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7" hidden="0" customWidth="1"/>
    <x:col min="2" max="2" width="16" hidden="0" customWidth="1"/>
    <x:col min="3" max="3" width="18" hidden="0" customWidth="1"/>
    <x:col min="4" max="4" width="14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5" hidden="0" customWidth="1"/>
    <x:col min="10" max="10" width="14" hidden="0" customWidth="1"/>
    <x:col min="11" max="11" width="16" hidden="0" customWidth="1"/>
    <x:col min="12" max="12" width="15" hidden="0" customWidth="1"/>
    <x:col min="13" max="13" width="17" hidden="0" customWidth="1"/>
    <x:col min="14" max="14" width="15" hidden="0" customWidth="1"/>
    <x:col min="15" max="15" width="8.430000305175781" hidden="0" customWidth="1"/>
    <x:col min="16" max="16" width="22" hidden="0" customWidth="1"/>
    <x:col min="17" max="17" width="22" hidden="0" customWidth="1"/>
  </x:cols>
  <x:sheetData>
    <x:row r="1" ht="28" customHeight="1">
      <x:c r="A1" s="7" t="str">
        <x:v>Summit Air Service - HVAC Example</x:v>
      </x:c>
      <x:c r="B1"/>
      <x:c r="C1"/>
      <x:c r="D1"/>
      <x:c r="E1"/>
      <x:c r="F1"/>
      <x:c r="G1"/>
      <x:c r="H1"/>
      <x:c r="I1"/>
      <x:c r="J1"/>
      <x:c r="K1"/>
      <x:c r="L1"/>
      <x:c r="M1"/>
      <x:c r="N1"/>
      <x:c r="O1"/>
      <x:c r="P1" s="50" t="str">
        <x:v>Quick Priority View</x:v>
      </x:c>
      <x:c r="Q1"/>
    </x:row>
    <x:row r="2" ht="34" customHeight="1">
      <x:c r="A2" s="14" t="str">
        <x:v>Fictional company and data. Eight technicians, two dispatchers, a bookkeeper and an owner. Volumes are team-wide totals; costs reflect current work, not projected savings.</x:v>
      </x:c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/>
      <x:c r="P2"/>
      <x:c r="Q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 s="19" t="str">
        <x:v>Metric</x:v>
      </x:c>
      <x:c r="Q3" s="19" t="str">
        <x:v>Value</x:v>
      </x:c>
    </x:row>
    <x:row r="4" ht="34" customHeight="1">
      <x:c r="A4" s="22" t="str">
        <x:v>Task / Process</x:v>
      </x:c>
      <x:c r="B4" s="22" t="str">
        <x:v>Department</x:v>
      </x:c>
      <x:c r="C4" s="22" t="str">
        <x:v>Owner / Role</x:v>
      </x:c>
      <x:c r="D4" s="22" t="str">
        <x:v>Frequency</x:v>
      </x:c>
      <x:c r="E4" s="22" t="str">
        <x:v>Times / Period</x:v>
      </x:c>
      <x:c r="F4" s="22" t="str">
        <x:v>Minutes Each</x:v>
      </x:c>
      <x:c r="G4" s="22" t="str">
        <x:v>Hourly Cost</x:v>
      </x:c>
      <x:c r="H4" s="22" t="str">
        <x:v>Annual Hours</x:v>
      </x:c>
      <x:c r="I4" s="22" t="str">
        <x:v>Annual Labor Cost</x:v>
      </x:c>
      <x:c r="J4" s="22" t="str">
        <x:v>Repetition (1-5)</x:v>
      </x:c>
      <x:c r="K4" s="22" t="str">
        <x:v>AI Suitability (1-5)</x:v>
      </x:c>
      <x:c r="L4" s="22" t="str">
        <x:v>Automation Fit (1-5)</x:v>
      </x:c>
      <x:c r="M4" s="22" t="str">
        <x:v>Complexity / Risk (1-5)</x:v>
      </x:c>
      <x:c r="N4" s="22" t="str">
        <x:v>Opportunity Score</x:v>
      </x:c>
      <x:c r="O4"/>
      <x:c r="P4" t="str">
        <x:v>Tasks entered</x:v>
      </x:c>
      <x:c r="Q4" t="n">
        <x:f>COUNTA(A5:A54)</x:f>
        <x:v>20</x:v>
      </x:c>
    </x:row>
    <x:row r="5">
      <x:c r="A5" s="42" t="str">
        <x:v>Missed service-call follow-up</x:v>
      </x:c>
      <x:c r="B5" s="42" t="str">
        <x:v>Customer Service</x:v>
      </x:c>
      <x:c r="C5" s="42" t="str">
        <x:v>Dispatcher</x:v>
      </x:c>
      <x:c r="D5" s="42" t="str">
        <x:v>Daily</x:v>
      </x:c>
      <x:c r="E5" s="42" t="n">
        <x:v>6</x:v>
      </x:c>
      <x:c r="F5" s="42" t="n">
        <x:v>5</x:v>
      </x:c>
      <x:c r="G5" s="43" t="n">
        <x:v>32</x:v>
      </x:c>
      <x:c r="H5" s="44" t="n">
        <x:f>IF(A5="","",IF(D5="Daily",E5*260*F5/60,IF(D5="Weekly",E5*52*F5/60,IF(D5="Monthly",E5*12*F5/60,IF(D5="Quarterly",E5*4*F5/60,IF(D5="Annually",E5*F5/60,""))))))</x:f>
        <x:v>130</x:v>
      </x:c>
      <x:c r="I5" s="45" t="n">
        <x:f>IF(A5="","",H5*G5)</x:f>
        <x:v>4160</x:v>
      </x:c>
      <x:c r="J5" s="42" t="n">
        <x:v>5</x:v>
      </x:c>
      <x:c r="K5" s="42" t="n">
        <x:v>3</x:v>
      </x:c>
      <x:c r="L5" s="42" t="n">
        <x:v>5</x:v>
      </x:c>
      <x:c r="M5" s="42" t="n">
        <x:v>2</x:v>
      </x:c>
      <x:c r="N5" s="44" t="n">
        <x:f>IF(A5="","",ROUND(((MIN(I5/10000,1)*25)+(J5/5*20)+(K5/5*25)+(L5/5*20)+((6-M5)/5*10)),1))</x:f>
        <x:v>73.4</x:v>
      </x:c>
      <x:c r="O5"/>
      <x:c r="P5" t="str">
        <x:v>Annual hours</x:v>
      </x:c>
      <x:c r="Q5" s="30" t="n">
        <x:f>SUM(H5:H54)</x:f>
        <x:v>2724.1333333333337</x:v>
      </x:c>
    </x:row>
    <x:row r="6">
      <x:c r="A6" s="42" t="str">
        <x:v>New service inquiry intake</x:v>
      </x:c>
      <x:c r="B6" s="42" t="str">
        <x:v>Customer Service</x:v>
      </x:c>
      <x:c r="C6" s="42" t="str">
        <x:v>Dispatcher</x:v>
      </x:c>
      <x:c r="D6" s="42" t="str">
        <x:v>Daily</x:v>
      </x:c>
      <x:c r="E6" s="42" t="n">
        <x:v>12</x:v>
      </x:c>
      <x:c r="F6" s="42" t="n">
        <x:v>6</x:v>
      </x:c>
      <x:c r="G6" s="43" t="n">
        <x:v>32</x:v>
      </x:c>
      <x:c r="H6" s="44" t="n">
        <x:f>IF(A6="","",IF(D6="Daily",E6*260*F6/60,IF(D6="Weekly",E6*52*F6/60,IF(D6="Monthly",E6*12*F6/60,IF(D6="Quarterly",E6*4*F6/60,IF(D6="Annually",E6*F6/60,""))))))</x:f>
        <x:v>312</x:v>
      </x:c>
      <x:c r="I6" s="45" t="n">
        <x:f>IF(A6="","",H6*G6)</x:f>
        <x:v>9984</x:v>
      </x:c>
      <x:c r="J6" s="42" t="n">
        <x:v>5</x:v>
      </x:c>
      <x:c r="K6" s="42" t="n">
        <x:v>4</x:v>
      </x:c>
      <x:c r="L6" s="42" t="n">
        <x:v>4</x:v>
      </x:c>
      <x:c r="M6" s="42" t="n">
        <x:v>2</x:v>
      </x:c>
      <x:c r="N6" s="44" t="n">
        <x:f>IF(A6="","",ROUND(((MIN(I6/10000,1)*25)+(J6/5*20)+(K6/5*25)+(L6/5*20)+((6-M6)/5*10)),1))</x:f>
        <x:v>89</x:v>
      </x:c>
      <x:c r="O6"/>
      <x:c r="P6" t="str">
        <x:v>Annual labor cost</x:v>
      </x:c>
      <x:c r="Q6" s="32" t="n">
        <x:f>SUM(I5:I54)</x:f>
        <x:v>101479.73333333332</x:v>
      </x:c>
    </x:row>
    <x:row r="7">
      <x:c r="A7" s="42" t="str">
        <x:v>Appointment confirmations</x:v>
      </x:c>
      <x:c r="B7" s="42" t="str">
        <x:v>Scheduling</x:v>
      </x:c>
      <x:c r="C7" s="42" t="str">
        <x:v>Dispatcher</x:v>
      </x:c>
      <x:c r="D7" s="42" t="str">
        <x:v>Daily</x:v>
      </x:c>
      <x:c r="E7" s="42" t="n">
        <x:v>18</x:v>
      </x:c>
      <x:c r="F7" s="42" t="n">
        <x:v>3</x:v>
      </x:c>
      <x:c r="G7" s="43" t="n">
        <x:v>32</x:v>
      </x:c>
      <x:c r="H7" s="44" t="n">
        <x:f>IF(A7="","",IF(D7="Daily",E7*260*F7/60,IF(D7="Weekly",E7*52*F7/60,IF(D7="Monthly",E7*12*F7/60,IF(D7="Quarterly",E7*4*F7/60,IF(D7="Annually",E7*F7/60,""))))))</x:f>
        <x:v>234</x:v>
      </x:c>
      <x:c r="I7" s="45" t="n">
        <x:f>IF(A7="","",H7*G7)</x:f>
        <x:v>7488</x:v>
      </x:c>
      <x:c r="J7" s="42" t="n">
        <x:v>5</x:v>
      </x:c>
      <x:c r="K7" s="42" t="n">
        <x:v>2</x:v>
      </x:c>
      <x:c r="L7" s="42" t="n">
        <x:v>5</x:v>
      </x:c>
      <x:c r="M7" s="42" t="n">
        <x:v>1</x:v>
      </x:c>
      <x:c r="N7" s="44" t="n">
        <x:f>IF(A7="","",ROUND(((MIN(I7/10000,1)*25)+(J7/5*20)+(K7/5*25)+(L7/5*20)+((6-M7)/5*10)),1))</x:f>
        <x:v>78.7</x:v>
      </x:c>
      <x:c r="O7"/>
      <x:c r="P7" t="str">
        <x:v>Avg opportunity score</x:v>
      </x:c>
      <x:c r="Q7" s="30" t="n">
        <x:f>IF(Q4=0,"",SUM(N5:N54)/Q4)</x:f>
        <x:v>70.53</x:v>
      </x:c>
    </x:row>
    <x:row r="8">
      <x:c r="A8" s="42" t="str">
        <x:v>Technician arrival updates</x:v>
      </x:c>
      <x:c r="B8" s="42" t="str">
        <x:v>Scheduling</x:v>
      </x:c>
      <x:c r="C8" s="42" t="str">
        <x:v>Dispatcher</x:v>
      </x:c>
      <x:c r="D8" s="42" t="str">
        <x:v>Daily</x:v>
      </x:c>
      <x:c r="E8" s="42" t="n">
        <x:v>18</x:v>
      </x:c>
      <x:c r="F8" s="42" t="n">
        <x:v>2</x:v>
      </x:c>
      <x:c r="G8" s="43" t="n">
        <x:v>32</x:v>
      </x:c>
      <x:c r="H8" s="44" t="n">
        <x:f>IF(A8="","",IF(D8="Daily",E8*260*F8/60,IF(D8="Weekly",E8*52*F8/60,IF(D8="Monthly",E8*12*F8/60,IF(D8="Quarterly",E8*4*F8/60,IF(D8="Annually",E8*F8/60,""))))))</x:f>
        <x:v>156</x:v>
      </x:c>
      <x:c r="I8" s="45" t="n">
        <x:f>IF(A8="","",H8*G8)</x:f>
        <x:v>4992</x:v>
      </x:c>
      <x:c r="J8" s="42" t="n">
        <x:v>5</x:v>
      </x:c>
      <x:c r="K8" s="42" t="n">
        <x:v>2</x:v>
      </x:c>
      <x:c r="L8" s="42" t="n">
        <x:v>5</x:v>
      </x:c>
      <x:c r="M8" s="42" t="n">
        <x:v>1</x:v>
      </x:c>
      <x:c r="N8" s="44" t="n">
        <x:f>IF(A8="","",ROUND(((MIN(I8/10000,1)*25)+(J8/5*20)+(K8/5*25)+(L8/5*20)+((6-M8)/5*10)),1))</x:f>
        <x:v>72.5</x:v>
      </x:c>
      <x:c r="O8"/>
      <x:c r="P8"/>
      <x:c r="Q8"/>
    </x:row>
    <x:row r="9">
      <x:c r="A9" s="42" t="str">
        <x:v>Daily dispatch board preparation</x:v>
      </x:c>
      <x:c r="B9" s="42" t="str">
        <x:v>Operations</x:v>
      </x:c>
      <x:c r="C9" s="42" t="str">
        <x:v>Service Manager</x:v>
      </x:c>
      <x:c r="D9" s="42" t="str">
        <x:v>Daily</x:v>
      </x:c>
      <x:c r="E9" s="42" t="n">
        <x:v>1</x:v>
      </x:c>
      <x:c r="F9" s="42" t="n">
        <x:v>35</x:v>
      </x:c>
      <x:c r="G9" s="43" t="n">
        <x:v>52</x:v>
      </x:c>
      <x:c r="H9" s="44" t="n">
        <x:f>IF(A9="","",IF(D9="Daily",E9*260*F9/60,IF(D9="Weekly",E9*52*F9/60,IF(D9="Monthly",E9*12*F9/60,IF(D9="Quarterly",E9*4*F9/60,IF(D9="Annually",E9*F9/60,""))))))</x:f>
        <x:v>151.66666666666666</x:v>
      </x:c>
      <x:c r="I9" s="45" t="n">
        <x:f>IF(A9="","",H9*G9)</x:f>
        <x:v>7886.666666666666</x:v>
      </x:c>
      <x:c r="J9" s="42" t="n">
        <x:v>5</x:v>
      </x:c>
      <x:c r="K9" s="42" t="n">
        <x:v>3</x:v>
      </x:c>
      <x:c r="L9" s="42" t="n">
        <x:v>4</x:v>
      </x:c>
      <x:c r="M9" s="42" t="n">
        <x:v>3</x:v>
      </x:c>
      <x:c r="N9" s="44" t="n">
        <x:f>IF(A9="","",ROUND(((MIN(I9/10000,1)*25)+(J9/5*20)+(K9/5*25)+(L9/5*20)+((6-M9)/5*10)),1))</x:f>
        <x:v>76.7</x:v>
      </x:c>
      <x:c r="O9"/>
      <x:c r="P9" s="52" t="str">
        <x:v>How to read the score</x:v>
      </x:c>
      <x:c r="Q9"/>
    </x:row>
    <x:row r="10">
      <x:c r="A10" s="42" t="str">
        <x:v>Service notes to invoice drafts</x:v>
      </x:c>
      <x:c r="B10" s="42" t="str">
        <x:v>Billing</x:v>
      </x:c>
      <x:c r="C10" s="42" t="str">
        <x:v>Office Coordinator</x:v>
      </x:c>
      <x:c r="D10" s="42" t="str">
        <x:v>Daily</x:v>
      </x:c>
      <x:c r="E10" s="42" t="n">
        <x:v>16</x:v>
      </x:c>
      <x:c r="F10" s="42" t="n">
        <x:v>8</x:v>
      </x:c>
      <x:c r="G10" s="43" t="n">
        <x:v>34</x:v>
      </x:c>
      <x:c r="H10" s="44" t="n">
        <x:f>IF(A10="","",IF(D10="Daily",E10*260*F10/60,IF(D10="Weekly",E10*52*F10/60,IF(D10="Monthly",E10*12*F10/60,IF(D10="Quarterly",E10*4*F10/60,IF(D10="Annually",E10*F10/60,""))))))</x:f>
        <x:v>554.6666666666666</x:v>
      </x:c>
      <x:c r="I10" s="45" t="n">
        <x:f>IF(A10="","",H10*G10)</x:f>
        <x:v>18858.666666666664</x:v>
      </x:c>
      <x:c r="J10" s="42" t="n">
        <x:v>5</x:v>
      </x:c>
      <x:c r="K10" s="42" t="n">
        <x:v>5</x:v>
      </x:c>
      <x:c r="L10" s="42" t="n">
        <x:v>4</x:v>
      </x:c>
      <x:c r="M10" s="42" t="n">
        <x:v>3</x:v>
      </x:c>
      <x:c r="N10" s="44" t="n">
        <x:f>IF(A10="","",ROUND(((MIN(I10/10000,1)*25)+(J10/5*20)+(K10/5*25)+(L10/5*20)+((6-M10)/5*10)),1))</x:f>
        <x:v>92</x:v>
      </x:c>
      <x:c r="O10"/>
      <x:c r="P10" s="42" t="str">
        <x:v>Higher scores indicate stronger candidates for investigation, not an automatic recommendation to automate. Before acting, consider data sensitivity, process quality, change impact, controls, and whether human judgment is essential.</x:v>
      </x:c>
      <x:c r="Q10"/>
    </x:row>
    <x:row r="11">
      <x:c r="A11" s="42" t="str">
        <x:v>Supplier invoice coding</x:v>
      </x:c>
      <x:c r="B11" s="42" t="str">
        <x:v>Accounting</x:v>
      </x:c>
      <x:c r="C11" s="42" t="str">
        <x:v>Bookkeeper</x:v>
      </x:c>
      <x:c r="D11" s="42" t="str">
        <x:v>Weekly</x:v>
      </x:c>
      <x:c r="E11" s="42" t="n">
        <x:v>30</x:v>
      </x:c>
      <x:c r="F11" s="42" t="n">
        <x:v>7</x:v>
      </x:c>
      <x:c r="G11" s="43" t="n">
        <x:v>40</x:v>
      </x:c>
      <x:c r="H11" s="44" t="n">
        <x:f>IF(A11="","",IF(D11="Daily",E11*260*F11/60,IF(D11="Weekly",E11*52*F11/60,IF(D11="Monthly",E11*12*F11/60,IF(D11="Quarterly",E11*4*F11/60,IF(D11="Annually",E11*F11/60,""))))))</x:f>
        <x:v>182</x:v>
      </x:c>
      <x:c r="I11" s="45" t="n">
        <x:f>IF(A11="","",H11*G11)</x:f>
        <x:v>7280</x:v>
      </x:c>
      <x:c r="J11" s="42" t="n">
        <x:v>5</x:v>
      </x:c>
      <x:c r="K11" s="42" t="n">
        <x:v>4</x:v>
      </x:c>
      <x:c r="L11" s="42" t="n">
        <x:v>5</x:v>
      </x:c>
      <x:c r="M11" s="42" t="n">
        <x:v>2</x:v>
      </x:c>
      <x:c r="N11" s="44" t="n">
        <x:f>IF(A11="","",ROUND(((MIN(I11/10000,1)*25)+(J11/5*20)+(K11/5*25)+(L11/5*20)+((6-M11)/5*10)),1))</x:f>
        <x:v>86.2</x:v>
      </x:c>
      <x:c r="O11"/>
      <x:c r="P11"/>
      <x:c r="Q11"/>
    </x:row>
    <x:row r="12">
      <x:c r="A12" s="42" t="str">
        <x:v>Unpaid invoice follow-up</x:v>
      </x:c>
      <x:c r="B12" s="42" t="str">
        <x:v>Accounting</x:v>
      </x:c>
      <x:c r="C12" s="42" t="str">
        <x:v>Bookkeeper</x:v>
      </x:c>
      <x:c r="D12" s="42" t="str">
        <x:v>Weekly</x:v>
      </x:c>
      <x:c r="E12" s="42" t="n">
        <x:v>12</x:v>
      </x:c>
      <x:c r="F12" s="42" t="n">
        <x:v>8</x:v>
      </x:c>
      <x:c r="G12" s="43" t="n">
        <x:v>40</x:v>
      </x:c>
      <x:c r="H12" s="44" t="n">
        <x:f>IF(A12="","",IF(D12="Daily",E12*260*F12/60,IF(D12="Weekly",E12*52*F12/60,IF(D12="Monthly",E12*12*F12/60,IF(D12="Quarterly",E12*4*F12/60,IF(D12="Annually",E12*F12/60,""))))))</x:f>
        <x:v>83.2</x:v>
      </x:c>
      <x:c r="I12" s="45" t="n">
        <x:f>IF(A12="","",H12*G12)</x:f>
        <x:v>3328</x:v>
      </x:c>
      <x:c r="J12" s="42" t="n">
        <x:v>5</x:v>
      </x:c>
      <x:c r="K12" s="42" t="n">
        <x:v>2</x:v>
      </x:c>
      <x:c r="L12" s="42" t="n">
        <x:v>5</x:v>
      </x:c>
      <x:c r="M12" s="42" t="n">
        <x:v>2</x:v>
      </x:c>
      <x:c r="N12" s="44" t="n">
        <x:f>IF(A12="","",ROUND(((MIN(I12/10000,1)*25)+(J12/5*20)+(K12/5*25)+(L12/5*20)+((6-M12)/5*10)),1))</x:f>
        <x:v>66.3</x:v>
      </x:c>
      <x:c r="O12"/>
      <x:c r="P12"/>
      <x:c r="Q12"/>
    </x:row>
    <x:row r="13">
      <x:c r="A13" s="42" t="str">
        <x:v>Replacement estimate follow-up</x:v>
      </x:c>
      <x:c r="B13" s="42" t="str">
        <x:v>Sales</x:v>
      </x:c>
      <x:c r="C13" s="42" t="str">
        <x:v>Comfort Advisor</x:v>
      </x:c>
      <x:c r="D13" s="42" t="str">
        <x:v>Weekly</x:v>
      </x:c>
      <x:c r="E13" s="42" t="n">
        <x:v>10</x:v>
      </x:c>
      <x:c r="F13" s="42" t="n">
        <x:v>10</x:v>
      </x:c>
      <x:c r="G13" s="43" t="n">
        <x:v>50</x:v>
      </x:c>
      <x:c r="H13" s="44" t="n">
        <x:f>IF(A13="","",IF(D13="Daily",E13*260*F13/60,IF(D13="Weekly",E13*52*F13/60,IF(D13="Monthly",E13*12*F13/60,IF(D13="Quarterly",E13*4*F13/60,IF(D13="Annually",E13*F13/60,""))))))</x:f>
        <x:v>86.66666666666667</x:v>
      </x:c>
      <x:c r="I13" s="45" t="n">
        <x:f>IF(A13="","",H13*G13)</x:f>
        <x:v>4333.333333333334</x:v>
      </x:c>
      <x:c r="J13" s="42" t="n">
        <x:v>5</x:v>
      </x:c>
      <x:c r="K13" s="42" t="n">
        <x:v>3</x:v>
      </x:c>
      <x:c r="L13" s="42" t="n">
        <x:v>5</x:v>
      </x:c>
      <x:c r="M13" s="42" t="n">
        <x:v>2</x:v>
      </x:c>
      <x:c r="N13" s="44" t="n">
        <x:f>IF(A13="","",ROUND(((MIN(I13/10000,1)*25)+(J13/5*20)+(K13/5*25)+(L13/5*20)+((6-M13)/5*10)),1))</x:f>
        <x:v>73.8</x:v>
      </x:c>
      <x:c r="O13"/>
      <x:c r="P13"/>
      <x:c r="Q13"/>
    </x:row>
    <x:row r="14">
      <x:c r="A14" s="42" t="str">
        <x:v>Maintenance agreement renewals</x:v>
      </x:c>
      <x:c r="B14" s="42" t="str">
        <x:v>Service</x:v>
      </x:c>
      <x:c r="C14" s="42" t="str">
        <x:v>Service Coordinator</x:v>
      </x:c>
      <x:c r="D14" s="42" t="str">
        <x:v>Monthly</x:v>
      </x:c>
      <x:c r="E14" s="42" t="n">
        <x:v>35</x:v>
      </x:c>
      <x:c r="F14" s="42" t="n">
        <x:v>6</x:v>
      </x:c>
      <x:c r="G14" s="43" t="n">
        <x:v>34</x:v>
      </x:c>
      <x:c r="H14" s="44" t="n">
        <x:f>IF(A14="","",IF(D14="Daily",E14*260*F14/60,IF(D14="Weekly",E14*52*F14/60,IF(D14="Monthly",E14*12*F14/60,IF(D14="Quarterly",E14*4*F14/60,IF(D14="Annually",E14*F14/60,""))))))</x:f>
        <x:v>42</x:v>
      </x:c>
      <x:c r="I14" s="45" t="n">
        <x:f>IF(A14="","",H14*G14)</x:f>
        <x:v>1428</x:v>
      </x:c>
      <x:c r="J14" s="42" t="n">
        <x:v>5</x:v>
      </x:c>
      <x:c r="K14" s="42" t="n">
        <x:v>3</x:v>
      </x:c>
      <x:c r="L14" s="42" t="n">
        <x:v>5</x:v>
      </x:c>
      <x:c r="M14" s="42" t="n">
        <x:v>2</x:v>
      </x:c>
      <x:c r="N14" s="44" t="n">
        <x:f>IF(A14="","",ROUND(((MIN(I14/10000,1)*25)+(J14/5*20)+(K14/5*25)+(L14/5*20)+((6-M14)/5*10)),1))</x:f>
        <x:v>66.6</x:v>
      </x:c>
      <x:c r="O14"/>
      <x:c r="P14"/>
      <x:c r="Q14"/>
    </x:row>
    <x:row r="15">
      <x:c r="A15" s="42" t="str">
        <x:v>Seasonal tune-up outreach</x:v>
      </x:c>
      <x:c r="B15" s="42" t="str">
        <x:v>Service</x:v>
      </x:c>
      <x:c r="C15" s="42" t="str">
        <x:v>Service Coordinator</x:v>
      </x:c>
      <x:c r="D15" s="42" t="str">
        <x:v>Weekly</x:v>
      </x:c>
      <x:c r="E15" s="42" t="n">
        <x:v>25</x:v>
      </x:c>
      <x:c r="F15" s="42" t="n">
        <x:v>4</x:v>
      </x:c>
      <x:c r="G15" s="43" t="n">
        <x:v>34</x:v>
      </x:c>
      <x:c r="H15" s="44" t="n">
        <x:f>IF(A15="","",IF(D15="Daily",E15*260*F15/60,IF(D15="Weekly",E15*52*F15/60,IF(D15="Monthly",E15*12*F15/60,IF(D15="Quarterly",E15*4*F15/60,IF(D15="Annually",E15*F15/60,""))))))</x:f>
        <x:v>86.66666666666667</x:v>
      </x:c>
      <x:c r="I15" s="45" t="n">
        <x:f>IF(A15="","",H15*G15)</x:f>
        <x:v>2946.666666666667</x:v>
      </x:c>
      <x:c r="J15" s="42" t="n">
        <x:v>5</x:v>
      </x:c>
      <x:c r="K15" s="42" t="n">
        <x:v>3</x:v>
      </x:c>
      <x:c r="L15" s="42" t="n">
        <x:v>5</x:v>
      </x:c>
      <x:c r="M15" s="42" t="n">
        <x:v>2</x:v>
      </x:c>
      <x:c r="N15" s="44" t="n">
        <x:f>IF(A15="","",ROUND(((MIN(I15/10000,1)*25)+(J15/5*20)+(K15/5*25)+(L15/5*20)+((6-M15)/5*10)),1))</x:f>
        <x:v>70.4</x:v>
      </x:c>
      <x:c r="O15"/>
      <x:c r="P15"/>
      <x:c r="Q15"/>
    </x:row>
    <x:row r="16">
      <x:c r="A16" s="42" t="str">
        <x:v>Post-service review requests</x:v>
      </x:c>
      <x:c r="B16" s="42" t="str">
        <x:v>Customer Service</x:v>
      </x:c>
      <x:c r="C16" s="42" t="str">
        <x:v>Office Coordinator</x:v>
      </x:c>
      <x:c r="D16" s="42" t="str">
        <x:v>Daily</x:v>
      </x:c>
      <x:c r="E16" s="42" t="n">
        <x:v>14</x:v>
      </x:c>
      <x:c r="F16" s="42" t="n">
        <x:v>2</x:v>
      </x:c>
      <x:c r="G16" s="43" t="n">
        <x:v>34</x:v>
      </x:c>
      <x:c r="H16" s="44" t="n">
        <x:f>IF(A16="","",IF(D16="Daily",E16*260*F16/60,IF(D16="Weekly",E16*52*F16/60,IF(D16="Monthly",E16*12*F16/60,IF(D16="Quarterly",E16*4*F16/60,IF(D16="Annually",E16*F16/60,""))))))</x:f>
        <x:v>121.33333333333333</x:v>
      </x:c>
      <x:c r="I16" s="45" t="n">
        <x:f>IF(A16="","",H16*G16)</x:f>
        <x:v>4125.333333333333</x:v>
      </x:c>
      <x:c r="J16" s="42" t="n">
        <x:v>5</x:v>
      </x:c>
      <x:c r="K16" s="42" t="n">
        <x:v>2</x:v>
      </x:c>
      <x:c r="L16" s="42" t="n">
        <x:v>5</x:v>
      </x:c>
      <x:c r="M16" s="42" t="n">
        <x:v>1</x:v>
      </x:c>
      <x:c r="N16" s="44" t="n">
        <x:f>IF(A16="","",ROUND(((MIN(I16/10000,1)*25)+(J16/5*20)+(K16/5*25)+(L16/5*20)+((6-M16)/5*10)),1))</x:f>
        <x:v>70.3</x:v>
      </x:c>
      <x:c r="O16"/>
      <x:c r="P16" s="62" t="str">
        <x:v>Company snapshot</x:v>
      </x:c>
      <x:c r="Q16" s="62"/>
    </x:row>
    <x:row r="17">
      <x:c r="A17" s="42" t="str">
        <x:v>Permit and inspection scheduling</x:v>
      </x:c>
      <x:c r="B17" s="42" t="str">
        <x:v>Installations</x:v>
      </x:c>
      <x:c r="C17" s="42" t="str">
        <x:v>Install Coordinator</x:v>
      </x:c>
      <x:c r="D17" s="42" t="str">
        <x:v>Weekly</x:v>
      </x:c>
      <x:c r="E17" s="42" t="n">
        <x:v>4</x:v>
      </x:c>
      <x:c r="F17" s="42" t="n">
        <x:v>18</x:v>
      </x:c>
      <x:c r="G17" s="43" t="n">
        <x:v>38</x:v>
      </x:c>
      <x:c r="H17" s="44" t="n">
        <x:f>IF(A17="","",IF(D17="Daily",E17*260*F17/60,IF(D17="Weekly",E17*52*F17/60,IF(D17="Monthly",E17*12*F17/60,IF(D17="Quarterly",E17*4*F17/60,IF(D17="Annually",E17*F17/60,""))))))</x:f>
        <x:v>62.4</x:v>
      </x:c>
      <x:c r="I17" s="45" t="n">
        <x:f>IF(A17="","",H17*G17)</x:f>
        <x:v>2371.2</x:v>
      </x:c>
      <x:c r="J17" s="42" t="n">
        <x:v>4</x:v>
      </x:c>
      <x:c r="K17" s="42" t="n">
        <x:v>2</x:v>
      </x:c>
      <x:c r="L17" s="42" t="n">
        <x:v>3</x:v>
      </x:c>
      <x:c r="M17" s="42" t="n">
        <x:v>3</x:v>
      </x:c>
      <x:c r="N17" s="44" t="n">
        <x:f>IF(A17="","",ROUND(((MIN(I17/10000,1)*25)+(J17/5*20)+(K17/5*25)+(L17/5*20)+((6-M17)/5*10)),1))</x:f>
        <x:v>49.9</x:v>
      </x:c>
      <x:c r="O17"/>
      <x:c r="P17" s="60" t="str">
        <x:v>Residential HVAC service and replacement. Made-up operating estimates for a typical working week.</x:v>
      </x:c>
      <x:c r="Q17" s="60"/>
    </x:row>
    <x:row r="18">
      <x:c r="A18" s="42" t="str">
        <x:v>Vendor insurance document requests</x:v>
      </x:c>
      <x:c r="B18" s="42" t="str">
        <x:v>Administration</x:v>
      </x:c>
      <x:c r="C18" s="42" t="str">
        <x:v>Office Manager</x:v>
      </x:c>
      <x:c r="D18" s="42" t="str">
        <x:v>Monthly</x:v>
      </x:c>
      <x:c r="E18" s="42" t="n">
        <x:v>6</x:v>
      </x:c>
      <x:c r="F18" s="42" t="n">
        <x:v>15</x:v>
      </x:c>
      <x:c r="G18" s="43" t="n">
        <x:v>42</x:v>
      </x:c>
      <x:c r="H18" s="44" t="n">
        <x:f>IF(A18="","",IF(D18="Daily",E18*260*F18/60,IF(D18="Weekly",E18*52*F18/60,IF(D18="Monthly",E18*12*F18/60,IF(D18="Quarterly",E18*4*F18/60,IF(D18="Annually",E18*F18/60,""))))))</x:f>
        <x:v>18</x:v>
      </x:c>
      <x:c r="I18" s="45" t="n">
        <x:f>IF(A18="","",H18*G18)</x:f>
        <x:v>756</x:v>
      </x:c>
      <x:c r="J18" s="42" t="n">
        <x:v>4</x:v>
      </x:c>
      <x:c r="K18" s="42" t="n">
        <x:v>3</x:v>
      </x:c>
      <x:c r="L18" s="42" t="n">
        <x:v>4</x:v>
      </x:c>
      <x:c r="M18" s="42" t="n">
        <x:v>3</x:v>
      </x:c>
      <x:c r="N18" s="44" t="n">
        <x:f>IF(A18="","",ROUND(((MIN(I18/10000,1)*25)+(J18/5*20)+(K18/5*25)+(L18/5*20)+((6-M18)/5*10)),1))</x:f>
        <x:v>54.9</x:v>
      </x:c>
      <x:c r="O18"/>
      <x:c r="P18" s="60"/>
      <x:c r="Q18" s="60"/>
    </x:row>
    <x:row r="19">
      <x:c r="A19" s="42" t="str">
        <x:v>Warranty registration entry</x:v>
      </x:c>
      <x:c r="B19" s="42" t="str">
        <x:v>Installations</x:v>
      </x:c>
      <x:c r="C19" s="42" t="str">
        <x:v>Install Coordinator</x:v>
      </x:c>
      <x:c r="D19" s="42" t="str">
        <x:v>Weekly</x:v>
      </x:c>
      <x:c r="E19" s="42" t="n">
        <x:v>6</x:v>
      </x:c>
      <x:c r="F19" s="42" t="n">
        <x:v>12</x:v>
      </x:c>
      <x:c r="G19" s="43" t="n">
        <x:v>38</x:v>
      </x:c>
      <x:c r="H19" s="44" t="n">
        <x:f>IF(A19="","",IF(D19="Daily",E19*260*F19/60,IF(D19="Weekly",E19*52*F19/60,IF(D19="Monthly",E19*12*F19/60,IF(D19="Quarterly",E19*4*F19/60,IF(D19="Annually",E19*F19/60,""))))))</x:f>
        <x:v>62.4</x:v>
      </x:c>
      <x:c r="I19" s="45" t="n">
        <x:f>IF(A19="","",H19*G19)</x:f>
        <x:v>2371.2</x:v>
      </x:c>
      <x:c r="J19" s="42" t="n">
        <x:v>5</x:v>
      </x:c>
      <x:c r="K19" s="42" t="n">
        <x:v>3</x:v>
      </x:c>
      <x:c r="L19" s="42" t="n">
        <x:v>5</x:v>
      </x:c>
      <x:c r="M19" s="42" t="n">
        <x:v>2</x:v>
      </x:c>
      <x:c r="N19" s="44" t="n">
        <x:f>IF(A19="","",ROUND(((MIN(I19/10000,1)*25)+(J19/5*20)+(K19/5*25)+(L19/5*20)+((6-M19)/5*10)),1))</x:f>
        <x:v>68.9</x:v>
      </x:c>
      <x:c r="O19"/>
      <x:c r="P19" s="60"/>
      <x:c r="Q19" s="60"/>
    </x:row>
    <x:row r="20">
      <x:c r="A20" s="42" t="str">
        <x:v>Truck-stock replenishment checks</x:v>
      </x:c>
      <x:c r="B20" s="42" t="str">
        <x:v>Inventory</x:v>
      </x:c>
      <x:c r="C20" s="42" t="str">
        <x:v>Parts Coordinator</x:v>
      </x:c>
      <x:c r="D20" s="42" t="str">
        <x:v>Weekly</x:v>
      </x:c>
      <x:c r="E20" s="42" t="n">
        <x:v>8</x:v>
      </x:c>
      <x:c r="F20" s="42" t="n">
        <x:v>20</x:v>
      </x:c>
      <x:c r="G20" s="43" t="n">
        <x:v>36</x:v>
      </x:c>
      <x:c r="H20" s="44" t="n">
        <x:f>IF(A20="","",IF(D20="Daily",E20*260*F20/60,IF(D20="Weekly",E20*52*F20/60,IF(D20="Monthly",E20*12*F20/60,IF(D20="Quarterly",E20*4*F20/60,IF(D20="Annually",E20*F20/60,""))))))</x:f>
        <x:v>138.66666666666666</x:v>
      </x:c>
      <x:c r="I20" s="45" t="n">
        <x:f>IF(A20="","",H20*G20)</x:f>
        <x:v>4992</x:v>
      </x:c>
      <x:c r="J20" s="42" t="n">
        <x:v>5</x:v>
      </x:c>
      <x:c r="K20" s="42" t="n">
        <x:v>2</x:v>
      </x:c>
      <x:c r="L20" s="42" t="n">
        <x:v>4</x:v>
      </x:c>
      <x:c r="M20" s="42" t="n">
        <x:v>2</x:v>
      </x:c>
      <x:c r="N20" s="44" t="n">
        <x:f>IF(A20="","",ROUND(((MIN(I20/10000,1)*25)+(J20/5*20)+(K20/5*25)+(L20/5*20)+((6-M20)/5*10)),1))</x:f>
        <x:v>66.5</x:v>
      </x:c>
      <x:c r="O20"/>
      <x:c r="P20"/>
      <x:c r="Q20"/>
    </x:row>
    <x:row r="21">
      <x:c r="A21" s="42" t="str">
        <x:v>Parts-order status follow-up</x:v>
      </x:c>
      <x:c r="B21" s="42" t="str">
        <x:v>Purchasing</x:v>
      </x:c>
      <x:c r="C21" s="42" t="str">
        <x:v>Parts Coordinator</x:v>
      </x:c>
      <x:c r="D21" s="42" t="str">
        <x:v>Daily</x:v>
      </x:c>
      <x:c r="E21" s="42" t="n">
        <x:v>5</x:v>
      </x:c>
      <x:c r="F21" s="42" t="n">
        <x:v>6</x:v>
      </x:c>
      <x:c r="G21" s="43" t="n">
        <x:v>36</x:v>
      </x:c>
      <x:c r="H21" s="44" t="n">
        <x:f>IF(A21="","",IF(D21="Daily",E21*260*F21/60,IF(D21="Weekly",E21*52*F21/60,IF(D21="Monthly",E21*12*F21/60,IF(D21="Quarterly",E21*4*F21/60,IF(D21="Annually",E21*F21/60,""))))))</x:f>
        <x:v>130</x:v>
      </x:c>
      <x:c r="I21" s="45" t="n">
        <x:f>IF(A21="","",H21*G21)</x:f>
        <x:v>4680</x:v>
      </x:c>
      <x:c r="J21" s="42" t="n">
        <x:v>5</x:v>
      </x:c>
      <x:c r="K21" s="42" t="n">
        <x:v>3</x:v>
      </x:c>
      <x:c r="L21" s="42" t="n">
        <x:v>4</x:v>
      </x:c>
      <x:c r="M21" s="42" t="n">
        <x:v>2</x:v>
      </x:c>
      <x:c r="N21" s="44" t="n">
        <x:f>IF(A21="","",ROUND(((MIN(I21/10000,1)*25)+(J21/5*20)+(K21/5*25)+(L21/5*20)+((6-M21)/5*10)),1))</x:f>
        <x:v>70.7</x:v>
      </x:c>
      <x:c r="O21"/>
      <x:c r="P21" s="62" t="str">
        <x:v>First pilot</x:v>
      </x:c>
      <x:c r="Q21" s="62"/>
    </x:row>
    <x:row r="22">
      <x:c r="A22" s="42" t="str">
        <x:v>Technician timesheet checks</x:v>
      </x:c>
      <x:c r="B22" s="42" t="str">
        <x:v>Payroll</x:v>
      </x:c>
      <x:c r="C22" s="42" t="str">
        <x:v>Bookkeeper</x:v>
      </x:c>
      <x:c r="D22" s="42" t="str">
        <x:v>Weekly</x:v>
      </x:c>
      <x:c r="E22" s="42" t="n">
        <x:v>8</x:v>
      </x:c>
      <x:c r="F22" s="42" t="n">
        <x:v>8</x:v>
      </x:c>
      <x:c r="G22" s="43" t="n">
        <x:v>40</x:v>
      </x:c>
      <x:c r="H22" s="44" t="n">
        <x:f>IF(A22="","",IF(D22="Daily",E22*260*F22/60,IF(D22="Weekly",E22*52*F22/60,IF(D22="Monthly",E22*12*F22/60,IF(D22="Quarterly",E22*4*F22/60,IF(D22="Annually",E22*F22/60,""))))))</x:f>
        <x:v>55.46666666666667</x:v>
      </x:c>
      <x:c r="I22" s="45" t="n">
        <x:f>IF(A22="","",H22*G22)</x:f>
        <x:v>2218.666666666667</x:v>
      </x:c>
      <x:c r="J22" s="42" t="n">
        <x:v>5</x:v>
      </x:c>
      <x:c r="K22" s="42" t="n">
        <x:v>2</x:v>
      </x:c>
      <x:c r="L22" s="42" t="n">
        <x:v>4</x:v>
      </x:c>
      <x:c r="M22" s="42" t="n">
        <x:v>3</x:v>
      </x:c>
      <x:c r="N22" s="44" t="n">
        <x:f>IF(A22="","",ROUND(((MIN(I22/10000,1)*25)+(J22/5*20)+(K22/5*25)+(L22/5*20)+((6-M22)/5*10)),1))</x:f>
        <x:v>57.5</x:v>
      </x:c>
      <x:c r="O22"/>
      <x:c r="P22" s="60" t="str">
        <x:v>Start with appointment confirmations and missed-call follow-up. Review service notes and invoice drafts before sending. Keep diagnosis and safety decisions with technicians.</x:v>
      </x:c>
      <x:c r="Q22" s="60"/>
    </x:row>
    <x:row r="23">
      <x:c r="A23" s="42" t="str">
        <x:v>Service callback triage</x:v>
      </x:c>
      <x:c r="B23" s="42" t="str">
        <x:v>Quality</x:v>
      </x:c>
      <x:c r="C23" s="42" t="str">
        <x:v>Service Manager</x:v>
      </x:c>
      <x:c r="D23" s="42" t="str">
        <x:v>Weekly</x:v>
      </x:c>
      <x:c r="E23" s="42" t="n">
        <x:v>5</x:v>
      </x:c>
      <x:c r="F23" s="42" t="n">
        <x:v>15</x:v>
      </x:c>
      <x:c r="G23" s="43" t="n">
        <x:v>52</x:v>
      </x:c>
      <x:c r="H23" s="44" t="n">
        <x:f>IF(A23="","",IF(D23="Daily",E23*260*F23/60,IF(D23="Weekly",E23*52*F23/60,IF(D23="Monthly",E23*12*F23/60,IF(D23="Quarterly",E23*4*F23/60,IF(D23="Annually",E23*F23/60,""))))))</x:f>
        <x:v>65</x:v>
      </x:c>
      <x:c r="I23" s="45" t="n">
        <x:f>IF(A23="","",H23*G23)</x:f>
        <x:v>3380</x:v>
      </x:c>
      <x:c r="J23" s="42" t="n">
        <x:v>3</x:v>
      </x:c>
      <x:c r="K23" s="42" t="n">
        <x:v>3</x:v>
      </x:c>
      <x:c r="L23" s="42" t="n">
        <x:v>3</x:v>
      </x:c>
      <x:c r="M23" s="42" t="n">
        <x:v>4</x:v>
      </x:c>
      <x:c r="N23" s="44" t="n">
        <x:f>IF(A23="","",ROUND(((MIN(I23/10000,1)*25)+(J23/5*20)+(K23/5*25)+(L23/5*20)+((6-M23)/5*10)),1))</x:f>
        <x:v>51.5</x:v>
      </x:c>
      <x:c r="O23"/>
      <x:c r="P23" s="60"/>
      <x:c r="Q23" s="60"/>
    </x:row>
    <x:row r="24">
      <x:c r="A24" s="42" t="str">
        <x:v>Weekly service performance summary</x:v>
      </x:c>
      <x:c r="B24" s="42" t="str">
        <x:v>Management</x:v>
      </x:c>
      <x:c r="C24" s="42" t="str">
        <x:v>Owner</x:v>
      </x:c>
      <x:c r="D24" s="42" t="str">
        <x:v>Weekly</x:v>
      </x:c>
      <x:c r="E24" s="42" t="n">
        <x:v>1</x:v>
      </x:c>
      <x:c r="F24" s="42" t="n">
        <x:v>60</x:v>
      </x:c>
      <x:c r="G24" s="43" t="n">
        <x:v>75</x:v>
      </x:c>
      <x:c r="H24" s="44" t="n">
        <x:f>IF(A24="","",IF(D24="Daily",E24*260*F24/60,IF(D24="Weekly",E24*52*F24/60,IF(D24="Monthly",E24*12*F24/60,IF(D24="Quarterly",E24*4*F24/60,IF(D24="Annually",E24*F24/60,""))))))</x:f>
        <x:v>52</x:v>
      </x:c>
      <x:c r="I24" s="45" t="n">
        <x:f>IF(A24="","",H24*G24)</x:f>
        <x:v>3900</x:v>
      </x:c>
      <x:c r="J24" s="42" t="n">
        <x:v>4</x:v>
      </x:c>
      <x:c r="K24" s="42" t="n">
        <x:v>5</x:v>
      </x:c>
      <x:c r="L24" s="42" t="n">
        <x:v>4</x:v>
      </x:c>
      <x:c r="M24" s="42" t="n">
        <x:v>2</x:v>
      </x:c>
      <x:c r="N24" s="44" t="n">
        <x:f>IF(A24="","",ROUND(((MIN(I24/10000,1)*25)+(J24/5*20)+(K24/5*25)+(L24/5*20)+((6-M24)/5*10)),1))</x:f>
        <x:v>74.8</x:v>
      </x:c>
      <x:c r="O24"/>
      <x:c r="P24" s="60"/>
      <x:c r="Q24" s="60"/>
    </x:row>
    <x:row r="25">
      <x:c r="A25" s="42"/>
      <x:c r="B25" s="42"/>
      <x:c r="C25" s="42"/>
      <x:c r="D25" s="42"/>
      <x:c r="E25" s="42"/>
      <x:c r="F25" s="42"/>
      <x:c r="G25" s="43"/>
      <x:c r="H25" s="44" t="str">
        <x:f>IF(A25="","",IF(D25="Daily",E25*260*F25/60,IF(D25="Weekly",E25*52*F25/60,IF(D25="Monthly",E25*12*F25/60,IF(D25="Quarterly",E25*4*F25/60,IF(D25="Annually",E25*F25/60,""))))))</x:f>
      </x:c>
      <x:c r="I25" s="45" t="str">
        <x:f>IF(A25="","",H25*G25)</x:f>
      </x:c>
      <x:c r="J25" s="42"/>
      <x:c r="K25" s="42"/>
      <x:c r="L25" s="42"/>
      <x:c r="M25" s="42"/>
      <x:c r="N25" s="44" t="str">
        <x:f>IF(A25="","",ROUND(((MIN(I25/10000,1)*25)+(J25/5*20)+(K25/5*25)+(L25/5*20)+((6-M25)/5*10)),1))</x:f>
      </x:c>
      <x:c r="O25"/>
      <x:c r="P25" s="60"/>
      <x:c r="Q25" s="60"/>
    </x:row>
    <x:row r="26">
      <x:c r="A26" s="42"/>
      <x:c r="B26" s="42"/>
      <x:c r="C26" s="42"/>
      <x:c r="D26" s="42"/>
      <x:c r="E26" s="42"/>
      <x:c r="F26" s="42"/>
      <x:c r="G26" s="43"/>
      <x:c r="H26" s="44" t="str">
        <x:f>IF(A26="","",IF(D26="Daily",E26*260*F26/60,IF(D26="Weekly",E26*52*F26/60,IF(D26="Monthly",E26*12*F26/60,IF(D26="Quarterly",E26*4*F26/60,IF(D26="Annually",E26*F26/60,""))))))</x:f>
      </x:c>
      <x:c r="I26" s="45" t="str">
        <x:f>IF(A26="","",H26*G26)</x:f>
      </x:c>
      <x:c r="J26" s="42"/>
      <x:c r="K26" s="42"/>
      <x:c r="L26" s="42"/>
      <x:c r="M26" s="42"/>
      <x:c r="N26" s="44" t="str">
        <x:f>IF(A26="","",ROUND(((MIN(I26/10000,1)*25)+(J26/5*20)+(K26/5*25)+(L26/5*20)+((6-M26)/5*10)),1))</x:f>
      </x:c>
      <x:c r="O26"/>
      <x:c r="P26"/>
      <x:c r="Q26"/>
    </x:row>
    <x:row r="27">
      <x:c r="A27" s="42"/>
      <x:c r="B27" s="42"/>
      <x:c r="C27" s="42"/>
      <x:c r="D27" s="42"/>
      <x:c r="E27" s="42"/>
      <x:c r="F27" s="42"/>
      <x:c r="G27" s="43"/>
      <x:c r="H27" s="44" t="str">
        <x:f>IF(A27="","",IF(D27="Daily",E27*260*F27/60,IF(D27="Weekly",E27*52*F27/60,IF(D27="Monthly",E27*12*F27/60,IF(D27="Quarterly",E27*4*F27/60,IF(D27="Annually",E27*F27/60,""))))))</x:f>
      </x:c>
      <x:c r="I27" s="45" t="str">
        <x:f>IF(A27="","",H27*G27)</x:f>
      </x:c>
      <x:c r="J27" s="42"/>
      <x:c r="K27" s="42"/>
      <x:c r="L27" s="42"/>
      <x:c r="M27" s="42"/>
      <x:c r="N27" s="44" t="str">
        <x:f>IF(A27="","",ROUND(((MIN(I27/10000,1)*25)+(J27/5*20)+(K27/5*25)+(L27/5*20)+((6-M27)/5*10)),1))</x:f>
      </x:c>
      <x:c r="O27"/>
      <x:c r="P27" s="62" t="str">
        <x:v>Counting the work</x:v>
      </x:c>
      <x:c r="Q27" s="62"/>
    </x:row>
    <x:row r="28">
      <x:c r="A28" s="42"/>
      <x:c r="B28" s="42"/>
      <x:c r="C28" s="42"/>
      <x:c r="D28" s="42"/>
      <x:c r="E28" s="42"/>
      <x:c r="F28" s="42"/>
      <x:c r="G28" s="43"/>
      <x:c r="H28" s="44" t="str">
        <x:f>IF(A28="","",IF(D28="Daily",E28*260*F28/60,IF(D28="Weekly",E28*52*F28/60,IF(D28="Monthly",E28*12*F28/60,IF(D28="Quarterly",E28*4*F28/60,IF(D28="Annually",E28*F28/60,""))))))</x:f>
      </x:c>
      <x:c r="I28" s="45" t="str">
        <x:f>IF(A28="","",H28*G28)</x:f>
      </x:c>
      <x:c r="J28" s="42"/>
      <x:c r="K28" s="42"/>
      <x:c r="L28" s="42"/>
      <x:c r="M28" s="42"/>
      <x:c r="N28" s="44" t="str">
        <x:f>IF(A28="","",ROUND(((MIN(I28/10000,1)*25)+(J28/5*20)+(K28/5*25)+(L28/5*20)+((6-M28)/5*10)),1))</x:f>
      </x:c>
      <x:c r="O28"/>
      <x:c r="P28" s="60" t="str">
        <x:v>Each row covers a separate task. Daily assumes 260 workdays; weekly assumes 52 weeks. Hourly Cost is a fictional loaded labor rate.</x:v>
      </x:c>
      <x:c r="Q28" s="60"/>
    </x:row>
    <x:row r="29">
      <x:c r="A29" s="42"/>
      <x:c r="B29" s="42"/>
      <x:c r="C29" s="42"/>
      <x:c r="D29" s="42"/>
      <x:c r="E29" s="42"/>
      <x:c r="F29" s="42"/>
      <x:c r="G29" s="43"/>
      <x:c r="H29" s="44" t="str">
        <x:f>IF(A29="","",IF(D29="Daily",E29*260*F29/60,IF(D29="Weekly",E29*52*F29/60,IF(D29="Monthly",E29*12*F29/60,IF(D29="Quarterly",E29*4*F29/60,IF(D29="Annually",E29*F29/60,""))))))</x:f>
      </x:c>
      <x:c r="I29" s="45" t="str">
        <x:f>IF(A29="","",H29*G29)</x:f>
      </x:c>
      <x:c r="J29" s="42"/>
      <x:c r="K29" s="42"/>
      <x:c r="L29" s="42"/>
      <x:c r="M29" s="42"/>
      <x:c r="N29" s="44" t="str">
        <x:f>IF(A29="","",ROUND(((MIN(I29/10000,1)*25)+(J29/5*20)+(K29/5*25)+(L29/5*20)+((6-M29)/5*10)),1))</x:f>
      </x:c>
      <x:c r="O29"/>
      <x:c r="P29" s="60"/>
      <x:c r="Q29" s="60"/>
    </x:row>
    <x:row r="30">
      <x:c r="A30" s="42"/>
      <x:c r="B30" s="42"/>
      <x:c r="C30" s="42"/>
      <x:c r="D30" s="42"/>
      <x:c r="E30" s="42"/>
      <x:c r="F30" s="42"/>
      <x:c r="G30" s="43"/>
      <x:c r="H30" s="44" t="str">
        <x:f>IF(A30="","",IF(D30="Daily",E30*260*F30/60,IF(D30="Weekly",E30*52*F30/60,IF(D30="Monthly",E30*12*F30/60,IF(D30="Quarterly",E30*4*F30/60,IF(D30="Annually",E30*F30/60,""))))))</x:f>
      </x:c>
      <x:c r="I30" s="45" t="str">
        <x:f>IF(A30="","",H30*G30)</x:f>
      </x:c>
      <x:c r="J30" s="42"/>
      <x:c r="K30" s="42"/>
      <x:c r="L30" s="42"/>
      <x:c r="M30" s="42"/>
      <x:c r="N30" s="44" t="str">
        <x:f>IF(A30="","",ROUND(((MIN(I30/10000,1)*25)+(J30/5*20)+(K30/5*25)+(L30/5*20)+((6-M30)/5*10)),1))</x:f>
      </x:c>
      <x:c r="O30"/>
      <x:c r="P30" s="60"/>
      <x:c r="Q30" s="60"/>
    </x:row>
    <x:row r="31">
      <x:c r="A31" s="42"/>
      <x:c r="B31" s="42"/>
      <x:c r="C31" s="42"/>
      <x:c r="D31" s="42"/>
      <x:c r="E31" s="42"/>
      <x:c r="F31" s="42"/>
      <x:c r="G31" s="43"/>
      <x:c r="H31" s="44" t="str">
        <x:f>IF(A31="","",IF(D31="Daily",E31*260*F31/60,IF(D31="Weekly",E31*52*F31/60,IF(D31="Monthly",E31*12*F31/60,IF(D31="Quarterly",E31*4*F31/60,IF(D31="Annually",E31*F31/60,""))))))</x:f>
      </x:c>
      <x:c r="I31" s="45" t="str">
        <x:f>IF(A31="","",H31*G31)</x:f>
      </x:c>
      <x:c r="J31" s="42"/>
      <x:c r="K31" s="42"/>
      <x:c r="L31" s="42"/>
      <x:c r="M31" s="42"/>
      <x:c r="N31" s="44" t="str">
        <x:f>IF(A31="","",ROUND(((MIN(I31/10000,1)*25)+(J31/5*20)+(K31/5*25)+(L31/5*20)+((6-M31)/5*10)),1))</x:f>
      </x:c>
      <x:c r="O31"/>
      <x:c r="P31" s="60"/>
      <x:c r="Q31" s="60"/>
    </x:row>
    <x:row r="32">
      <x:c r="A32" s="42"/>
      <x:c r="B32" s="42"/>
      <x:c r="C32" s="42"/>
      <x:c r="D32" s="42"/>
      <x:c r="E32" s="42"/>
      <x:c r="F32" s="42"/>
      <x:c r="G32" s="43"/>
      <x:c r="H32" s="44" t="str">
        <x:f>IF(A32="","",IF(D32="Daily",E32*260*F32/60,IF(D32="Weekly",E32*52*F32/60,IF(D32="Monthly",E32*12*F32/60,IF(D32="Quarterly",E32*4*F32/60,IF(D32="Annually",E32*F32/60,""))))))</x:f>
      </x:c>
      <x:c r="I32" s="45" t="str">
        <x:f>IF(A32="","",H32*G32)</x:f>
      </x:c>
      <x:c r="J32" s="42"/>
      <x:c r="K32" s="42"/>
      <x:c r="L32" s="42"/>
      <x:c r="M32" s="42"/>
      <x:c r="N32" s="44" t="str">
        <x:f>IF(A32="","",ROUND(((MIN(I32/10000,1)*25)+(J32/5*20)+(K32/5*25)+(L32/5*20)+((6-M32)/5*10)),1))</x:f>
      </x:c>
      <x:c r="O32"/>
      <x:c r="P32"/>
      <x:c r="Q32"/>
    </x:row>
    <x:row r="33">
      <x:c r="A33" s="42"/>
      <x:c r="B33" s="42"/>
      <x:c r="C33" s="42"/>
      <x:c r="D33" s="42"/>
      <x:c r="E33" s="42"/>
      <x:c r="F33" s="42"/>
      <x:c r="G33" s="43"/>
      <x:c r="H33" s="44" t="str">
        <x:f>IF(A33="","",IF(D33="Daily",E33*260*F33/60,IF(D33="Weekly",E33*52*F33/60,IF(D33="Monthly",E33*12*F33/60,IF(D33="Quarterly",E33*4*F33/60,IF(D33="Annually",E33*F33/60,""))))))</x:f>
      </x:c>
      <x:c r="I33" s="45" t="str">
        <x:f>IF(A33="","",H33*G33)</x:f>
      </x:c>
      <x:c r="J33" s="42"/>
      <x:c r="K33" s="42"/>
      <x:c r="L33" s="42"/>
      <x:c r="M33" s="42"/>
      <x:c r="N33" s="44" t="str">
        <x:f>IF(A33="","",ROUND(((MIN(I33/10000,1)*25)+(J33/5*20)+(K33/5*25)+(L33/5*20)+((6-M33)/5*10)),1))</x:f>
      </x:c>
      <x:c r="O33"/>
      <x:c r="P33"/>
      <x:c r="Q33"/>
    </x:row>
    <x:row r="34">
      <x:c r="A34" s="42"/>
      <x:c r="B34" s="42"/>
      <x:c r="C34" s="42"/>
      <x:c r="D34" s="42"/>
      <x:c r="E34" s="42"/>
      <x:c r="F34" s="42"/>
      <x:c r="G34" s="43"/>
      <x:c r="H34" s="44" t="str">
        <x:f>IF(A34="","",IF(D34="Daily",E34*260*F34/60,IF(D34="Weekly",E34*52*F34/60,IF(D34="Monthly",E34*12*F34/60,IF(D34="Quarterly",E34*4*F34/60,IF(D34="Annually",E34*F34/60,""))))))</x:f>
      </x:c>
      <x:c r="I34" s="45" t="str">
        <x:f>IF(A34="","",H34*G34)</x:f>
      </x:c>
      <x:c r="J34" s="42"/>
      <x:c r="K34" s="42"/>
      <x:c r="L34" s="42"/>
      <x:c r="M34" s="42"/>
      <x:c r="N34" s="44" t="str">
        <x:f>IF(A34="","",ROUND(((MIN(I34/10000,1)*25)+(J34/5*20)+(K34/5*25)+(L34/5*20)+((6-M34)/5*10)),1))</x:f>
      </x:c>
      <x:c r="O34"/>
      <x:c r="P34"/>
      <x:c r="Q34"/>
    </x:row>
    <x:row r="35">
      <x:c r="A35" s="42"/>
      <x:c r="B35" s="42"/>
      <x:c r="C35" s="42"/>
      <x:c r="D35" s="42"/>
      <x:c r="E35" s="42"/>
      <x:c r="F35" s="42"/>
      <x:c r="G35" s="43"/>
      <x:c r="H35" s="44" t="str">
        <x:f>IF(A35="","",IF(D35="Daily",E35*260*F35/60,IF(D35="Weekly",E35*52*F35/60,IF(D35="Monthly",E35*12*F35/60,IF(D35="Quarterly",E35*4*F35/60,IF(D35="Annually",E35*F35/60,""))))))</x:f>
      </x:c>
      <x:c r="I35" s="45" t="str">
        <x:f>IF(A35="","",H35*G35)</x:f>
      </x:c>
      <x:c r="J35" s="42"/>
      <x:c r="K35" s="42"/>
      <x:c r="L35" s="42"/>
      <x:c r="M35" s="42"/>
      <x:c r="N35" s="44" t="str">
        <x:f>IF(A35="","",ROUND(((MIN(I35/10000,1)*25)+(J35/5*20)+(K35/5*25)+(L35/5*20)+((6-M35)/5*10)),1))</x:f>
      </x:c>
      <x:c r="O35"/>
      <x:c r="P35"/>
      <x:c r="Q35"/>
    </x:row>
    <x:row r="36">
      <x:c r="A36" s="42"/>
      <x:c r="B36" s="42"/>
      <x:c r="C36" s="42"/>
      <x:c r="D36" s="42"/>
      <x:c r="E36" s="42"/>
      <x:c r="F36" s="42"/>
      <x:c r="G36" s="43"/>
      <x:c r="H36" s="44" t="str">
        <x:f>IF(A36="","",IF(D36="Daily",E36*260*F36/60,IF(D36="Weekly",E36*52*F36/60,IF(D36="Monthly",E36*12*F36/60,IF(D36="Quarterly",E36*4*F36/60,IF(D36="Annually",E36*F36/60,""))))))</x:f>
      </x:c>
      <x:c r="I36" s="45" t="str">
        <x:f>IF(A36="","",H36*G36)</x:f>
      </x:c>
      <x:c r="J36" s="42"/>
      <x:c r="K36" s="42"/>
      <x:c r="L36" s="42"/>
      <x:c r="M36" s="42"/>
      <x:c r="N36" s="44" t="str">
        <x:f>IF(A36="","",ROUND(((MIN(I36/10000,1)*25)+(J36/5*20)+(K36/5*25)+(L36/5*20)+((6-M36)/5*10)),1))</x:f>
      </x:c>
      <x:c r="O36"/>
      <x:c r="P36"/>
      <x:c r="Q36"/>
    </x:row>
    <x:row r="37">
      <x:c r="A37" s="42"/>
      <x:c r="B37" s="42"/>
      <x:c r="C37" s="42"/>
      <x:c r="D37" s="42"/>
      <x:c r="E37" s="42"/>
      <x:c r="F37" s="42"/>
      <x:c r="G37" s="43"/>
      <x:c r="H37" s="44" t="str">
        <x:f>IF(A37="","",IF(D37="Daily",E37*260*F37/60,IF(D37="Weekly",E37*52*F37/60,IF(D37="Monthly",E37*12*F37/60,IF(D37="Quarterly",E37*4*F37/60,IF(D37="Annually",E37*F37/60,""))))))</x:f>
      </x:c>
      <x:c r="I37" s="45" t="str">
        <x:f>IF(A37="","",H37*G37)</x:f>
      </x:c>
      <x:c r="J37" s="42"/>
      <x:c r="K37" s="42"/>
      <x:c r="L37" s="42"/>
      <x:c r="M37" s="42"/>
      <x:c r="N37" s="44" t="str">
        <x:f>IF(A37="","",ROUND(((MIN(I37/10000,1)*25)+(J37/5*20)+(K37/5*25)+(L37/5*20)+((6-M37)/5*10)),1))</x:f>
      </x:c>
      <x:c r="O37"/>
      <x:c r="P37"/>
      <x:c r="Q37"/>
    </x:row>
    <x:row r="38">
      <x:c r="A38" s="42"/>
      <x:c r="B38" s="42"/>
      <x:c r="C38" s="42"/>
      <x:c r="D38" s="42"/>
      <x:c r="E38" s="42"/>
      <x:c r="F38" s="42"/>
      <x:c r="G38" s="43"/>
      <x:c r="H38" s="44" t="str">
        <x:f>IF(A38="","",IF(D38="Daily",E38*260*F38/60,IF(D38="Weekly",E38*52*F38/60,IF(D38="Monthly",E38*12*F38/60,IF(D38="Quarterly",E38*4*F38/60,IF(D38="Annually",E38*F38/60,""))))))</x:f>
      </x:c>
      <x:c r="I38" s="45" t="str">
        <x:f>IF(A38="","",H38*G38)</x:f>
      </x:c>
      <x:c r="J38" s="42"/>
      <x:c r="K38" s="42"/>
      <x:c r="L38" s="42"/>
      <x:c r="M38" s="42"/>
      <x:c r="N38" s="44" t="str">
        <x:f>IF(A38="","",ROUND(((MIN(I38/10000,1)*25)+(J38/5*20)+(K38/5*25)+(L38/5*20)+((6-M38)/5*10)),1))</x:f>
      </x:c>
      <x:c r="O38"/>
      <x:c r="P38"/>
      <x:c r="Q38"/>
    </x:row>
    <x:row r="39">
      <x:c r="A39" s="42"/>
      <x:c r="B39" s="42"/>
      <x:c r="C39" s="42"/>
      <x:c r="D39" s="42"/>
      <x:c r="E39" s="42"/>
      <x:c r="F39" s="42"/>
      <x:c r="G39" s="43"/>
      <x:c r="H39" s="44" t="str">
        <x:f>IF(A39="","",IF(D39="Daily",E39*260*F39/60,IF(D39="Weekly",E39*52*F39/60,IF(D39="Monthly",E39*12*F39/60,IF(D39="Quarterly",E39*4*F39/60,IF(D39="Annually",E39*F39/60,""))))))</x:f>
      </x:c>
      <x:c r="I39" s="45" t="str">
        <x:f>IF(A39="","",H39*G39)</x:f>
      </x:c>
      <x:c r="J39" s="42"/>
      <x:c r="K39" s="42"/>
      <x:c r="L39" s="42"/>
      <x:c r="M39" s="42"/>
      <x:c r="N39" s="44" t="str">
        <x:f>IF(A39="","",ROUND(((MIN(I39/10000,1)*25)+(J39/5*20)+(K39/5*25)+(L39/5*20)+((6-M39)/5*10)),1))</x:f>
      </x:c>
      <x:c r="O39"/>
      <x:c r="P39"/>
      <x:c r="Q39"/>
    </x:row>
    <x:row r="40">
      <x:c r="A40" s="42"/>
      <x:c r="B40" s="42"/>
      <x:c r="C40" s="42"/>
      <x:c r="D40" s="42"/>
      <x:c r="E40" s="42"/>
      <x:c r="F40" s="42"/>
      <x:c r="G40" s="43"/>
      <x:c r="H40" s="44" t="str">
        <x:f>IF(A40="","",IF(D40="Daily",E40*260*F40/60,IF(D40="Weekly",E40*52*F40/60,IF(D40="Monthly",E40*12*F40/60,IF(D40="Quarterly",E40*4*F40/60,IF(D40="Annually",E40*F40/60,""))))))</x:f>
      </x:c>
      <x:c r="I40" s="45" t="str">
        <x:f>IF(A40="","",H40*G40)</x:f>
      </x:c>
      <x:c r="J40" s="42"/>
      <x:c r="K40" s="42"/>
      <x:c r="L40" s="42"/>
      <x:c r="M40" s="42"/>
      <x:c r="N40" s="44" t="str">
        <x:f>IF(A40="","",ROUND(((MIN(I40/10000,1)*25)+(J40/5*20)+(K40/5*25)+(L40/5*20)+((6-M40)/5*10)),1))</x:f>
      </x:c>
      <x:c r="O40"/>
      <x:c r="P40"/>
      <x:c r="Q40"/>
    </x:row>
    <x:row r="41">
      <x:c r="A41" s="42"/>
      <x:c r="B41" s="42"/>
      <x:c r="C41" s="42"/>
      <x:c r="D41" s="42"/>
      <x:c r="E41" s="42"/>
      <x:c r="F41" s="42"/>
      <x:c r="G41" s="43"/>
      <x:c r="H41" s="44" t="str">
        <x:f>IF(A41="","",IF(D41="Daily",E41*260*F41/60,IF(D41="Weekly",E41*52*F41/60,IF(D41="Monthly",E41*12*F41/60,IF(D41="Quarterly",E41*4*F41/60,IF(D41="Annually",E41*F41/60,""))))))</x:f>
      </x:c>
      <x:c r="I41" s="45" t="str">
        <x:f>IF(A41="","",H41*G41)</x:f>
      </x:c>
      <x:c r="J41" s="42"/>
      <x:c r="K41" s="42"/>
      <x:c r="L41" s="42"/>
      <x:c r="M41" s="42"/>
      <x:c r="N41" s="44" t="str">
        <x:f>IF(A41="","",ROUND(((MIN(I41/10000,1)*25)+(J41/5*20)+(K41/5*25)+(L41/5*20)+((6-M41)/5*10)),1))</x:f>
      </x:c>
      <x:c r="O41"/>
      <x:c r="P41"/>
      <x:c r="Q41"/>
    </x:row>
    <x:row r="42">
      <x:c r="A42" s="42"/>
      <x:c r="B42" s="42"/>
      <x:c r="C42" s="42"/>
      <x:c r="D42" s="42"/>
      <x:c r="E42" s="42"/>
      <x:c r="F42" s="42"/>
      <x:c r="G42" s="43"/>
      <x:c r="H42" s="44" t="str">
        <x:f>IF(A42="","",IF(D42="Daily",E42*260*F42/60,IF(D42="Weekly",E42*52*F42/60,IF(D42="Monthly",E42*12*F42/60,IF(D42="Quarterly",E42*4*F42/60,IF(D42="Annually",E42*F42/60,""))))))</x:f>
      </x:c>
      <x:c r="I42" s="45" t="str">
        <x:f>IF(A42="","",H42*G42)</x:f>
      </x:c>
      <x:c r="J42" s="42"/>
      <x:c r="K42" s="42"/>
      <x:c r="L42" s="42"/>
      <x:c r="M42" s="42"/>
      <x:c r="N42" s="44" t="str">
        <x:f>IF(A42="","",ROUND(((MIN(I42/10000,1)*25)+(J42/5*20)+(K42/5*25)+(L42/5*20)+((6-M42)/5*10)),1))</x:f>
      </x:c>
      <x:c r="O42"/>
      <x:c r="P42"/>
      <x:c r="Q42"/>
    </x:row>
    <x:row r="43">
      <x:c r="A43" s="42"/>
      <x:c r="B43" s="42"/>
      <x:c r="C43" s="42"/>
      <x:c r="D43" s="42"/>
      <x:c r="E43" s="42"/>
      <x:c r="F43" s="42"/>
      <x:c r="G43" s="43"/>
      <x:c r="H43" s="44" t="str">
        <x:f>IF(A43="","",IF(D43="Daily",E43*260*F43/60,IF(D43="Weekly",E43*52*F43/60,IF(D43="Monthly",E43*12*F43/60,IF(D43="Quarterly",E43*4*F43/60,IF(D43="Annually",E43*F43/60,""))))))</x:f>
      </x:c>
      <x:c r="I43" s="45" t="str">
        <x:f>IF(A43="","",H43*G43)</x:f>
      </x:c>
      <x:c r="J43" s="42"/>
      <x:c r="K43" s="42"/>
      <x:c r="L43" s="42"/>
      <x:c r="M43" s="42"/>
      <x:c r="N43" s="44" t="str">
        <x:f>IF(A43="","",ROUND(((MIN(I43/10000,1)*25)+(J43/5*20)+(K43/5*25)+(L43/5*20)+((6-M43)/5*10)),1))</x:f>
      </x:c>
      <x:c r="O43"/>
      <x:c r="P43"/>
      <x:c r="Q43"/>
    </x:row>
    <x:row r="44">
      <x:c r="A44" s="42"/>
      <x:c r="B44" s="42"/>
      <x:c r="C44" s="42"/>
      <x:c r="D44" s="42"/>
      <x:c r="E44" s="42"/>
      <x:c r="F44" s="42"/>
      <x:c r="G44" s="43"/>
      <x:c r="H44" s="44" t="str">
        <x:f>IF(A44="","",IF(D44="Daily",E44*260*F44/60,IF(D44="Weekly",E44*52*F44/60,IF(D44="Monthly",E44*12*F44/60,IF(D44="Quarterly",E44*4*F44/60,IF(D44="Annually",E44*F44/60,""))))))</x:f>
      </x:c>
      <x:c r="I44" s="45" t="str">
        <x:f>IF(A44="","",H44*G44)</x:f>
      </x:c>
      <x:c r="J44" s="42"/>
      <x:c r="K44" s="42"/>
      <x:c r="L44" s="42"/>
      <x:c r="M44" s="42"/>
      <x:c r="N44" s="44" t="str">
        <x:f>IF(A44="","",ROUND(((MIN(I44/10000,1)*25)+(J44/5*20)+(K44/5*25)+(L44/5*20)+((6-M44)/5*10)),1))</x:f>
      </x:c>
      <x:c r="O44"/>
      <x:c r="P44"/>
      <x:c r="Q44"/>
    </x:row>
    <x:row r="45">
      <x:c r="A45" s="42"/>
      <x:c r="B45" s="42"/>
      <x:c r="C45" s="42"/>
      <x:c r="D45" s="42"/>
      <x:c r="E45" s="42"/>
      <x:c r="F45" s="42"/>
      <x:c r="G45" s="43"/>
      <x:c r="H45" s="44" t="str">
        <x:f>IF(A45="","",IF(D45="Daily",E45*260*F45/60,IF(D45="Weekly",E45*52*F45/60,IF(D45="Monthly",E45*12*F45/60,IF(D45="Quarterly",E45*4*F45/60,IF(D45="Annually",E45*F45/60,""))))))</x:f>
      </x:c>
      <x:c r="I45" s="45" t="str">
        <x:f>IF(A45="","",H45*G45)</x:f>
      </x:c>
      <x:c r="J45" s="42"/>
      <x:c r="K45" s="42"/>
      <x:c r="L45" s="42"/>
      <x:c r="M45" s="42"/>
      <x:c r="N45" s="44" t="str">
        <x:f>IF(A45="","",ROUND(((MIN(I45/10000,1)*25)+(J45/5*20)+(K45/5*25)+(L45/5*20)+((6-M45)/5*10)),1))</x:f>
      </x:c>
      <x:c r="O45"/>
      <x:c r="P45"/>
      <x:c r="Q45"/>
    </x:row>
    <x:row r="46">
      <x:c r="A46" s="42"/>
      <x:c r="B46" s="42"/>
      <x:c r="C46" s="42"/>
      <x:c r="D46" s="42"/>
      <x:c r="E46" s="42"/>
      <x:c r="F46" s="42"/>
      <x:c r="G46" s="43"/>
      <x:c r="H46" s="44" t="str">
        <x:f>IF(A46="","",IF(D46="Daily",E46*260*F46/60,IF(D46="Weekly",E46*52*F46/60,IF(D46="Monthly",E46*12*F46/60,IF(D46="Quarterly",E46*4*F46/60,IF(D46="Annually",E46*F46/60,""))))))</x:f>
      </x:c>
      <x:c r="I46" s="45" t="str">
        <x:f>IF(A46="","",H46*G46)</x:f>
      </x:c>
      <x:c r="J46" s="42"/>
      <x:c r="K46" s="42"/>
      <x:c r="L46" s="42"/>
      <x:c r="M46" s="42"/>
      <x:c r="N46" s="44" t="str">
        <x:f>IF(A46="","",ROUND(((MIN(I46/10000,1)*25)+(J46/5*20)+(K46/5*25)+(L46/5*20)+((6-M46)/5*10)),1))</x:f>
      </x:c>
      <x:c r="O46"/>
      <x:c r="P46"/>
      <x:c r="Q46"/>
    </x:row>
    <x:row r="47">
      <x:c r="A47" s="42"/>
      <x:c r="B47" s="42"/>
      <x:c r="C47" s="42"/>
      <x:c r="D47" s="42"/>
      <x:c r="E47" s="42"/>
      <x:c r="F47" s="42"/>
      <x:c r="G47" s="43"/>
      <x:c r="H47" s="44" t="str">
        <x:f>IF(A47="","",IF(D47="Daily",E47*260*F47/60,IF(D47="Weekly",E47*52*F47/60,IF(D47="Monthly",E47*12*F47/60,IF(D47="Quarterly",E47*4*F47/60,IF(D47="Annually",E47*F47/60,""))))))</x:f>
      </x:c>
      <x:c r="I47" s="45" t="str">
        <x:f>IF(A47="","",H47*G47)</x:f>
      </x:c>
      <x:c r="J47" s="42"/>
      <x:c r="K47" s="42"/>
      <x:c r="L47" s="42"/>
      <x:c r="M47" s="42"/>
      <x:c r="N47" s="44" t="str">
        <x:f>IF(A47="","",ROUND(((MIN(I47/10000,1)*25)+(J47/5*20)+(K47/5*25)+(L47/5*20)+((6-M47)/5*10)),1))</x:f>
      </x:c>
      <x:c r="O47"/>
      <x:c r="P47"/>
      <x:c r="Q47"/>
    </x:row>
    <x:row r="48">
      <x:c r="A48" s="42"/>
      <x:c r="B48" s="42"/>
      <x:c r="C48" s="42"/>
      <x:c r="D48" s="42"/>
      <x:c r="E48" s="42"/>
      <x:c r="F48" s="42"/>
      <x:c r="G48" s="43"/>
      <x:c r="H48" s="44" t="str">
        <x:f>IF(A48="","",IF(D48="Daily",E48*260*F48/60,IF(D48="Weekly",E48*52*F48/60,IF(D48="Monthly",E48*12*F48/60,IF(D48="Quarterly",E48*4*F48/60,IF(D48="Annually",E48*F48/60,""))))))</x:f>
      </x:c>
      <x:c r="I48" s="45" t="str">
        <x:f>IF(A48="","",H48*G48)</x:f>
      </x:c>
      <x:c r="J48" s="42"/>
      <x:c r="K48" s="42"/>
      <x:c r="L48" s="42"/>
      <x:c r="M48" s="42"/>
      <x:c r="N48" s="44" t="str">
        <x:f>IF(A48="","",ROUND(((MIN(I48/10000,1)*25)+(J48/5*20)+(K48/5*25)+(L48/5*20)+((6-M48)/5*10)),1))</x:f>
      </x:c>
      <x:c r="O48"/>
      <x:c r="P48"/>
      <x:c r="Q48"/>
    </x:row>
    <x:row r="49">
      <x:c r="A49" s="42"/>
      <x:c r="B49" s="42"/>
      <x:c r="C49" s="42"/>
      <x:c r="D49" s="42"/>
      <x:c r="E49" s="42"/>
      <x:c r="F49" s="42"/>
      <x:c r="G49" s="43"/>
      <x:c r="H49" s="44" t="str">
        <x:f>IF(A49="","",IF(D49="Daily",E49*260*F49/60,IF(D49="Weekly",E49*52*F49/60,IF(D49="Monthly",E49*12*F49/60,IF(D49="Quarterly",E49*4*F49/60,IF(D49="Annually",E49*F49/60,""))))))</x:f>
      </x:c>
      <x:c r="I49" s="45" t="str">
        <x:f>IF(A49="","",H49*G49)</x:f>
      </x:c>
      <x:c r="J49" s="42"/>
      <x:c r="K49" s="42"/>
      <x:c r="L49" s="42"/>
      <x:c r="M49" s="42"/>
      <x:c r="N49" s="44" t="str">
        <x:f>IF(A49="","",ROUND(((MIN(I49/10000,1)*25)+(J49/5*20)+(K49/5*25)+(L49/5*20)+((6-M49)/5*10)),1))</x:f>
      </x:c>
      <x:c r="O49"/>
      <x:c r="P49"/>
      <x:c r="Q49"/>
    </x:row>
    <x:row r="50">
      <x:c r="A50" s="42"/>
      <x:c r="B50" s="42"/>
      <x:c r="C50" s="42"/>
      <x:c r="D50" s="42"/>
      <x:c r="E50" s="42"/>
      <x:c r="F50" s="42"/>
      <x:c r="G50" s="43"/>
      <x:c r="H50" s="44" t="str">
        <x:f>IF(A50="","",IF(D50="Daily",E50*260*F50/60,IF(D50="Weekly",E50*52*F50/60,IF(D50="Monthly",E50*12*F50/60,IF(D50="Quarterly",E50*4*F50/60,IF(D50="Annually",E50*F50/60,""))))))</x:f>
      </x:c>
      <x:c r="I50" s="45" t="str">
        <x:f>IF(A50="","",H50*G50)</x:f>
      </x:c>
      <x:c r="J50" s="42"/>
      <x:c r="K50" s="42"/>
      <x:c r="L50" s="42"/>
      <x:c r="M50" s="42"/>
      <x:c r="N50" s="44" t="str">
        <x:f>IF(A50="","",ROUND(((MIN(I50/10000,1)*25)+(J50/5*20)+(K50/5*25)+(L50/5*20)+((6-M50)/5*10)),1))</x:f>
      </x:c>
      <x:c r="O50"/>
      <x:c r="P50"/>
      <x:c r="Q50"/>
    </x:row>
    <x:row r="51">
      <x:c r="A51" s="42"/>
      <x:c r="B51" s="42"/>
      <x:c r="C51" s="42"/>
      <x:c r="D51" s="42"/>
      <x:c r="E51" s="42"/>
      <x:c r="F51" s="42"/>
      <x:c r="G51" s="43"/>
      <x:c r="H51" s="44" t="str">
        <x:f>IF(A51="","",IF(D51="Daily",E51*260*F51/60,IF(D51="Weekly",E51*52*F51/60,IF(D51="Monthly",E51*12*F51/60,IF(D51="Quarterly",E51*4*F51/60,IF(D51="Annually",E51*F51/60,""))))))</x:f>
      </x:c>
      <x:c r="I51" s="45" t="str">
        <x:f>IF(A51="","",H51*G51)</x:f>
      </x:c>
      <x:c r="J51" s="42"/>
      <x:c r="K51" s="42"/>
      <x:c r="L51" s="42"/>
      <x:c r="M51" s="42"/>
      <x:c r="N51" s="44" t="str">
        <x:f>IF(A51="","",ROUND(((MIN(I51/10000,1)*25)+(J51/5*20)+(K51/5*25)+(L51/5*20)+((6-M51)/5*10)),1))</x:f>
      </x:c>
      <x:c r="O51"/>
      <x:c r="P51"/>
      <x:c r="Q51"/>
    </x:row>
    <x:row r="52">
      <x:c r="A52" s="42"/>
      <x:c r="B52" s="42"/>
      <x:c r="C52" s="42"/>
      <x:c r="D52" s="42"/>
      <x:c r="E52" s="42"/>
      <x:c r="F52" s="42"/>
      <x:c r="G52" s="43"/>
      <x:c r="H52" s="44" t="str">
        <x:f>IF(A52="","",IF(D52="Daily",E52*260*F52/60,IF(D52="Weekly",E52*52*F52/60,IF(D52="Monthly",E52*12*F52/60,IF(D52="Quarterly",E52*4*F52/60,IF(D52="Annually",E52*F52/60,""))))))</x:f>
      </x:c>
      <x:c r="I52" s="45" t="str">
        <x:f>IF(A52="","",H52*G52)</x:f>
      </x:c>
      <x:c r="J52" s="42"/>
      <x:c r="K52" s="42"/>
      <x:c r="L52" s="42"/>
      <x:c r="M52" s="42"/>
      <x:c r="N52" s="44" t="str">
        <x:f>IF(A52="","",ROUND(((MIN(I52/10000,1)*25)+(J52/5*20)+(K52/5*25)+(L52/5*20)+((6-M52)/5*10)),1))</x:f>
      </x:c>
      <x:c r="O52"/>
      <x:c r="P52"/>
      <x:c r="Q52"/>
    </x:row>
    <x:row r="53">
      <x:c r="A53" s="42"/>
      <x:c r="B53" s="42"/>
      <x:c r="C53" s="42"/>
      <x:c r="D53" s="42"/>
      <x:c r="E53" s="42"/>
      <x:c r="F53" s="42"/>
      <x:c r="G53" s="43"/>
      <x:c r="H53" s="44" t="str">
        <x:f>IF(A53="","",IF(D53="Daily",E53*260*F53/60,IF(D53="Weekly",E53*52*F53/60,IF(D53="Monthly",E53*12*F53/60,IF(D53="Quarterly",E53*4*F53/60,IF(D53="Annually",E53*F53/60,""))))))</x:f>
      </x:c>
      <x:c r="I53" s="45" t="str">
        <x:f>IF(A53="","",H53*G53)</x:f>
      </x:c>
      <x:c r="J53" s="42"/>
      <x:c r="K53" s="42"/>
      <x:c r="L53" s="42"/>
      <x:c r="M53" s="42"/>
      <x:c r="N53" s="44" t="str">
        <x:f>IF(A53="","",ROUND(((MIN(I53/10000,1)*25)+(J53/5*20)+(K53/5*25)+(L53/5*20)+((6-M53)/5*10)),1))</x:f>
      </x:c>
      <x:c r="O53"/>
      <x:c r="P53"/>
      <x:c r="Q53"/>
    </x:row>
    <x:row r="54">
      <x:c r="A54" s="42"/>
      <x:c r="B54" s="42"/>
      <x:c r="C54" s="42"/>
      <x:c r="D54" s="42"/>
      <x:c r="E54" s="42"/>
      <x:c r="F54" s="42"/>
      <x:c r="G54" s="43"/>
      <x:c r="H54" s="44" t="str">
        <x:f>IF(A54="","",IF(D54="Daily",E54*260*F54/60,IF(D54="Weekly",E54*52*F54/60,IF(D54="Monthly",E54*12*F54/60,IF(D54="Quarterly",E54*4*F54/60,IF(D54="Annually",E54*F54/60,""))))))</x:f>
      </x:c>
      <x:c r="I54" s="45" t="str">
        <x:f>IF(A54="","",H54*G54)</x:f>
      </x:c>
      <x:c r="J54" s="42"/>
      <x:c r="K54" s="42"/>
      <x:c r="L54" s="42"/>
      <x:c r="M54" s="42"/>
      <x:c r="N54" s="44" t="str">
        <x:f>IF(A54="","",ROUND(((MIN(I54/10000,1)*25)+(J54/5*20)+(K54/5*25)+(L54/5*20)+((6-M54)/5*10)),1))</x:f>
      </x:c>
      <x:c r="O54"/>
      <x:c r="P54"/>
      <x:c r="Q54"/>
    </x:row>
  </x:sheetData>
  <x:mergeCells>
    <x:mergeCell ref="A1:N1"/>
    <x:mergeCell ref="A2:N2"/>
    <x:mergeCell ref="P1:Q1"/>
    <x:mergeCell ref="P9:Q9"/>
    <x:mergeCell ref="P10:Q14"/>
    <x:mergeCell ref="P16:Q16"/>
    <x:mergeCell ref="P17:Q19"/>
    <x:mergeCell ref="P21:Q21"/>
    <x:mergeCell ref="P22:Q25"/>
    <x:mergeCell ref="P27:Q27"/>
    <x:mergeCell ref="P28:Q31"/>
  </x:mergeCells>
  <x:conditionalFormatting sqref="N5:N54">
    <x:cfRule type="colorScale" priority="1">
      <x:colorScale>
        <x:cfvo type="min"/>
        <x:cfvo type="percentile" val="50"/>
        <x:cfvo type="max"/>
        <x:color rgb="FFFDE2E2"/>
        <x:color rgb="FFFFF1B8"/>
        <x:color rgb="FFDDF4C2"/>
      </x:colorScale>
    </x:cfRule>
  </x:conditionalFormatting>
  <x:conditionalFormatting sqref="I5:I54">
    <x:cfRule type="dataBar" priority="2">
      <x:dataBar>
        <x:cfvo type="min"/>
        <x:cfvo type="max"/>
        <x:color rgb="FF126B54"/>
      </x:dataBar>
    </x:cfRule>
  </x:conditionalFormatting>
  <x:dataValidations count="5">
    <x:dataValidation type="list" sqref="D5:D54">
      <x:formula1>Lists!$A$2:$A$6</x:formula1>
    </x:dataValidation>
    <x:dataValidation type="list" sqref="J5:J54">
      <x:formula1>"1,2,3,4,5"</x:formula1>
    </x:dataValidation>
    <x:dataValidation type="list" sqref="K5:K54">
      <x:formula1>"1,2,3,4,5"</x:formula1>
    </x:dataValidation>
    <x:dataValidation type="list" sqref="L5:L54">
      <x:formula1>"1,2,3,4,5"</x:formula1>
    </x:dataValidation>
    <x:dataValidation type="list" sqref="M5:M54">
      <x:formula1>"1,2,3,4,5"</x:formula1>
    </x:dataValidation>
  </x:dataValidations>
  <x:pageMargins left="0.7" right="0.7" top="0.75" bottom="0.75" header="0.3" footer="0.3"/>
  <x:drawing xmlns:r="http://schemas.openxmlformats.org/officeDocument/2006/relationships" r:id="R9b1fd3b574b84e51"/>
  <x:tableParts count="1">
    <x:tablePart xmlns:r="http://schemas.openxmlformats.org/officeDocument/2006/relationships" r:id="Rae10137c98b64395"/>
  </x:tableParts>
</x:worksheet>
</file>