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Finanzen_A\06_Schulgeldverpflichtungen\2026-27 Schulgeldverpflichtung\"/>
    </mc:Choice>
  </mc:AlternateContent>
  <xr:revisionPtr revIDLastSave="0" documentId="13_ncr:1_{C8B432B4-E381-433E-8FE1-BC400C6059A0}" xr6:coauthVersionLast="47" xr6:coauthVersionMax="47" xr10:uidLastSave="{00000000-0000-0000-0000-000000000000}"/>
  <bookViews>
    <workbookView xWindow="28680" yWindow="-1875" windowWidth="29040" windowHeight="17520" xr2:uid="{45BD3B0F-8D2F-4D28-AAA1-25F08DCC1122}"/>
  </bookViews>
  <sheets>
    <sheet name="Preisliste 26-27" sheetId="2" r:id="rId1"/>
    <sheet name="Tarife 2026-27" sheetId="1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5" i="1" l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4" i="1"/>
  <c r="P70" i="1"/>
  <c r="K70" i="1"/>
  <c r="K4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7" i="1"/>
  <c r="F6" i="1"/>
  <c r="F5" i="1"/>
  <c r="F4" i="1"/>
  <c r="A7" i="2" l="1"/>
  <c r="G66" i="1"/>
  <c r="R73" i="1"/>
  <c r="M73" i="1"/>
  <c r="H73" i="1"/>
  <c r="C73" i="1"/>
  <c r="G69" i="1"/>
  <c r="I68" i="1"/>
  <c r="G68" i="1"/>
  <c r="I67" i="1"/>
  <c r="I66" i="1" s="1"/>
  <c r="I65" i="1" s="1"/>
  <c r="I64" i="1" s="1"/>
  <c r="I63" i="1" s="1"/>
  <c r="I62" i="1" s="1"/>
  <c r="I61" i="1" s="1"/>
  <c r="I60" i="1" s="1"/>
  <c r="I59" i="1" s="1"/>
  <c r="I58" i="1" s="1"/>
  <c r="I57" i="1" s="1"/>
  <c r="I56" i="1" s="1"/>
  <c r="I55" i="1" s="1"/>
  <c r="I54" i="1" s="1"/>
  <c r="G67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I44" i="1"/>
  <c r="I45" i="1" s="1"/>
  <c r="I46" i="1" s="1"/>
  <c r="I47" i="1" s="1"/>
  <c r="I48" i="1" s="1"/>
  <c r="I49" i="1" s="1"/>
  <c r="I50" i="1" s="1"/>
  <c r="G44" i="1"/>
  <c r="G43" i="1"/>
  <c r="G42" i="1"/>
  <c r="G41" i="1"/>
  <c r="G40" i="1"/>
  <c r="G39" i="1"/>
  <c r="G38" i="1"/>
  <c r="G37" i="1"/>
  <c r="G36" i="1"/>
  <c r="I35" i="1"/>
  <c r="I36" i="1" s="1"/>
  <c r="I37" i="1" s="1"/>
  <c r="I38" i="1" s="1"/>
  <c r="I39" i="1" s="1"/>
  <c r="I40" i="1" s="1"/>
  <c r="I41" i="1" s="1"/>
  <c r="I42" i="1" s="1"/>
  <c r="G35" i="1"/>
  <c r="G34" i="1"/>
  <c r="G33" i="1"/>
  <c r="G32" i="1"/>
  <c r="G31" i="1"/>
  <c r="G30" i="1"/>
  <c r="G29" i="1"/>
  <c r="G28" i="1"/>
  <c r="G27" i="1"/>
  <c r="G26" i="1"/>
  <c r="I25" i="1"/>
  <c r="I26" i="1" s="1"/>
  <c r="I27" i="1" s="1"/>
  <c r="I28" i="1" s="1"/>
  <c r="I29" i="1" s="1"/>
  <c r="I30" i="1" s="1"/>
  <c r="I31" i="1" s="1"/>
  <c r="I32" i="1" s="1"/>
  <c r="I33" i="1" s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I8" i="1"/>
  <c r="I9" i="1" s="1"/>
  <c r="I10" i="1" s="1"/>
  <c r="I11" i="1" s="1"/>
  <c r="I12" i="1" s="1"/>
  <c r="I13" i="1" s="1"/>
  <c r="G8" i="1"/>
  <c r="G7" i="1"/>
  <c r="A7" i="1"/>
  <c r="D7" i="1" s="1"/>
  <c r="R6" i="1"/>
  <c r="V6" i="1" s="1"/>
  <c r="M6" i="1"/>
  <c r="P6" i="1" s="1"/>
  <c r="H6" i="1"/>
  <c r="K6" i="1" s="1"/>
  <c r="G6" i="1"/>
  <c r="D6" i="1"/>
  <c r="R5" i="1"/>
  <c r="M5" i="1"/>
  <c r="P5" i="1" s="1"/>
  <c r="H5" i="1"/>
  <c r="G5" i="1"/>
  <c r="D5" i="1"/>
  <c r="R4" i="1"/>
  <c r="M4" i="1"/>
  <c r="P4" i="1" s="1"/>
  <c r="D4" i="1"/>
  <c r="L5" i="1" l="1"/>
  <c r="K5" i="1"/>
  <c r="L6" i="1"/>
  <c r="Q6" i="1"/>
  <c r="V5" i="1"/>
  <c r="R7" i="1"/>
  <c r="V7" i="1" s="1"/>
  <c r="A8" i="2"/>
  <c r="H7" i="1"/>
  <c r="K7" i="1" s="1"/>
  <c r="A8" i="1"/>
  <c r="M7" i="1"/>
  <c r="P7" i="1" s="1"/>
  <c r="Q5" i="1"/>
  <c r="A9" i="2" l="1"/>
  <c r="Q7" i="1"/>
  <c r="L7" i="1"/>
  <c r="H8" i="1"/>
  <c r="K8" i="1" s="1"/>
  <c r="R8" i="1"/>
  <c r="D8" i="1"/>
  <c r="M8" i="1"/>
  <c r="P8" i="1" s="1"/>
  <c r="A9" i="1"/>
  <c r="A10" i="2" l="1"/>
  <c r="Q8" i="1"/>
  <c r="L8" i="1"/>
  <c r="V8" i="1"/>
  <c r="A10" i="1"/>
  <c r="H9" i="1"/>
  <c r="K9" i="1" s="1"/>
  <c r="R9" i="1"/>
  <c r="D9" i="1"/>
  <c r="M9" i="1"/>
  <c r="P9" i="1" s="1"/>
  <c r="A11" i="2" l="1"/>
  <c r="L9" i="1"/>
  <c r="V9" i="1"/>
  <c r="M10" i="1"/>
  <c r="P10" i="1" s="1"/>
  <c r="A11" i="1"/>
  <c r="H10" i="1"/>
  <c r="K10" i="1" s="1"/>
  <c r="R10" i="1"/>
  <c r="D10" i="1"/>
  <c r="Q9" i="1"/>
  <c r="A12" i="2" l="1"/>
  <c r="V10" i="1"/>
  <c r="A12" i="1"/>
  <c r="R11" i="1"/>
  <c r="D11" i="1"/>
  <c r="M11" i="1"/>
  <c r="P11" i="1" s="1"/>
  <c r="H11" i="1"/>
  <c r="K11" i="1" s="1"/>
  <c r="L10" i="1"/>
  <c r="Q10" i="1"/>
  <c r="A13" i="2" l="1"/>
  <c r="L11" i="1"/>
  <c r="Q11" i="1"/>
  <c r="V11" i="1"/>
  <c r="M12" i="1"/>
  <c r="P12" i="1" s="1"/>
  <c r="H12" i="1"/>
  <c r="K12" i="1" s="1"/>
  <c r="A13" i="1"/>
  <c r="R12" i="1"/>
  <c r="D12" i="1"/>
  <c r="A14" i="2" l="1"/>
  <c r="Q12" i="1"/>
  <c r="L12" i="1"/>
  <c r="V12" i="1"/>
  <c r="A14" i="1"/>
  <c r="H13" i="1"/>
  <c r="K13" i="1" s="1"/>
  <c r="R13" i="1"/>
  <c r="D13" i="1"/>
  <c r="M13" i="1"/>
  <c r="P13" i="1" s="1"/>
  <c r="A15" i="2" l="1"/>
  <c r="L13" i="1"/>
  <c r="H14" i="1"/>
  <c r="K14" i="1" s="1"/>
  <c r="D14" i="1"/>
  <c r="A15" i="1"/>
  <c r="R14" i="1"/>
  <c r="M14" i="1"/>
  <c r="P14" i="1" s="1"/>
  <c r="Q13" i="1"/>
  <c r="V13" i="1"/>
  <c r="A16" i="2" l="1"/>
  <c r="M15" i="1"/>
  <c r="P15" i="1" s="1"/>
  <c r="H15" i="1"/>
  <c r="K15" i="1" s="1"/>
  <c r="R15" i="1"/>
  <c r="A16" i="1"/>
  <c r="D15" i="1"/>
  <c r="Q14" i="1"/>
  <c r="V14" i="1"/>
  <c r="L14" i="1"/>
  <c r="A17" i="2" l="1"/>
  <c r="R16" i="1"/>
  <c r="M16" i="1"/>
  <c r="P16" i="1" s="1"/>
  <c r="H16" i="1"/>
  <c r="K16" i="1" s="1"/>
  <c r="A17" i="1"/>
  <c r="D16" i="1"/>
  <c r="V15" i="1"/>
  <c r="L15" i="1"/>
  <c r="Q15" i="1"/>
  <c r="A18" i="2" l="1"/>
  <c r="A18" i="1"/>
  <c r="R17" i="1"/>
  <c r="D17" i="1"/>
  <c r="H17" i="1"/>
  <c r="K17" i="1" s="1"/>
  <c r="M17" i="1"/>
  <c r="P17" i="1" s="1"/>
  <c r="L16" i="1"/>
  <c r="Q16" i="1"/>
  <c r="V16" i="1"/>
  <c r="A19" i="2" l="1"/>
  <c r="L17" i="1"/>
  <c r="Q17" i="1"/>
  <c r="V17" i="1"/>
  <c r="A19" i="1"/>
  <c r="H18" i="1"/>
  <c r="K18" i="1" s="1"/>
  <c r="D18" i="1"/>
  <c r="R18" i="1"/>
  <c r="M18" i="1"/>
  <c r="P18" i="1" s="1"/>
  <c r="A20" i="2" l="1"/>
  <c r="A20" i="1"/>
  <c r="M19" i="1"/>
  <c r="P19" i="1" s="1"/>
  <c r="H19" i="1"/>
  <c r="K19" i="1" s="1"/>
  <c r="D19" i="1"/>
  <c r="R19" i="1"/>
  <c r="L18" i="1"/>
  <c r="Q18" i="1"/>
  <c r="V18" i="1"/>
  <c r="A21" i="2" l="1"/>
  <c r="L19" i="1"/>
  <c r="V19" i="1"/>
  <c r="Q19" i="1"/>
  <c r="R20" i="1"/>
  <c r="H20" i="1"/>
  <c r="K20" i="1" s="1"/>
  <c r="A21" i="1"/>
  <c r="D20" i="1"/>
  <c r="M20" i="1"/>
  <c r="P20" i="1" s="1"/>
  <c r="A22" i="2" l="1"/>
  <c r="D21" i="1"/>
  <c r="A22" i="1"/>
  <c r="H21" i="1"/>
  <c r="K21" i="1" s="1"/>
  <c r="R21" i="1"/>
  <c r="M21" i="1"/>
  <c r="P21" i="1" s="1"/>
  <c r="L20" i="1"/>
  <c r="Q20" i="1"/>
  <c r="V20" i="1"/>
  <c r="A23" i="2" l="1"/>
  <c r="Q21" i="1"/>
  <c r="V21" i="1"/>
  <c r="L21" i="1"/>
  <c r="H22" i="1"/>
  <c r="K22" i="1" s="1"/>
  <c r="R22" i="1"/>
  <c r="D22" i="1"/>
  <c r="M22" i="1"/>
  <c r="P22" i="1" s="1"/>
  <c r="A23" i="1"/>
  <c r="A24" i="2" l="1"/>
  <c r="V22" i="1"/>
  <c r="L22" i="1"/>
  <c r="D23" i="1"/>
  <c r="M23" i="1"/>
  <c r="P23" i="1" s="1"/>
  <c r="A24" i="1"/>
  <c r="H23" i="1"/>
  <c r="K23" i="1" s="1"/>
  <c r="R23" i="1"/>
  <c r="Q22" i="1"/>
  <c r="A25" i="2" l="1"/>
  <c r="H24" i="1"/>
  <c r="K24" i="1" s="1"/>
  <c r="R24" i="1"/>
  <c r="M24" i="1"/>
  <c r="P24" i="1" s="1"/>
  <c r="D24" i="1"/>
  <c r="A25" i="1"/>
  <c r="L23" i="1"/>
  <c r="V23" i="1"/>
  <c r="Q23" i="1"/>
  <c r="A26" i="2" l="1"/>
  <c r="R25" i="1"/>
  <c r="D25" i="1"/>
  <c r="A26" i="1"/>
  <c r="M25" i="1"/>
  <c r="P25" i="1" s="1"/>
  <c r="H25" i="1"/>
  <c r="K25" i="1" s="1"/>
  <c r="Q24" i="1"/>
  <c r="V24" i="1"/>
  <c r="L24" i="1"/>
  <c r="A27" i="2" l="1"/>
  <c r="Q25" i="1"/>
  <c r="L25" i="1"/>
  <c r="D26" i="1"/>
  <c r="H26" i="1"/>
  <c r="K26" i="1" s="1"/>
  <c r="R26" i="1"/>
  <c r="A27" i="1"/>
  <c r="M26" i="1"/>
  <c r="P26" i="1" s="1"/>
  <c r="V25" i="1"/>
  <c r="A28" i="2" l="1"/>
  <c r="R27" i="1"/>
  <c r="D27" i="1"/>
  <c r="A28" i="1"/>
  <c r="H27" i="1"/>
  <c r="K27" i="1" s="1"/>
  <c r="M27" i="1"/>
  <c r="P27" i="1" s="1"/>
  <c r="V26" i="1"/>
  <c r="L26" i="1"/>
  <c r="Q26" i="1"/>
  <c r="A29" i="2" l="1"/>
  <c r="L27" i="1"/>
  <c r="Q27" i="1"/>
  <c r="R28" i="1"/>
  <c r="D28" i="1"/>
  <c r="M28" i="1"/>
  <c r="P28" i="1" s="1"/>
  <c r="H28" i="1"/>
  <c r="K28" i="1" s="1"/>
  <c r="A29" i="1"/>
  <c r="V27" i="1"/>
  <c r="A30" i="2" l="1"/>
  <c r="L28" i="1"/>
  <c r="V28" i="1"/>
  <c r="Q28" i="1"/>
  <c r="R29" i="1"/>
  <c r="D29" i="1"/>
  <c r="M29" i="1"/>
  <c r="P29" i="1" s="1"/>
  <c r="H29" i="1"/>
  <c r="K29" i="1" s="1"/>
  <c r="A30" i="1"/>
  <c r="A31" i="2" l="1"/>
  <c r="V29" i="1"/>
  <c r="D30" i="1"/>
  <c r="H30" i="1"/>
  <c r="K30" i="1" s="1"/>
  <c r="R30" i="1"/>
  <c r="A31" i="1"/>
  <c r="M30" i="1"/>
  <c r="P30" i="1" s="1"/>
  <c r="L29" i="1"/>
  <c r="Q29" i="1"/>
  <c r="A32" i="2" l="1"/>
  <c r="V30" i="1"/>
  <c r="Q30" i="1"/>
  <c r="R31" i="1"/>
  <c r="D31" i="1"/>
  <c r="A32" i="1"/>
  <c r="M31" i="1"/>
  <c r="P31" i="1" s="1"/>
  <c r="H31" i="1"/>
  <c r="K31" i="1" s="1"/>
  <c r="L30" i="1"/>
  <c r="A33" i="2" l="1"/>
  <c r="Q31" i="1"/>
  <c r="R32" i="1"/>
  <c r="D32" i="1"/>
  <c r="M32" i="1"/>
  <c r="P32" i="1" s="1"/>
  <c r="H32" i="1"/>
  <c r="K32" i="1" s="1"/>
  <c r="A33" i="1"/>
  <c r="V31" i="1"/>
  <c r="L31" i="1"/>
  <c r="A34" i="2" l="1"/>
  <c r="Q32" i="1"/>
  <c r="L32" i="1"/>
  <c r="R33" i="1"/>
  <c r="D33" i="1"/>
  <c r="H33" i="1"/>
  <c r="K33" i="1" s="1"/>
  <c r="A34" i="1"/>
  <c r="M33" i="1"/>
  <c r="P33" i="1" s="1"/>
  <c r="V32" i="1"/>
  <c r="A35" i="2" l="1"/>
  <c r="V33" i="1"/>
  <c r="D34" i="1"/>
  <c r="M34" i="1"/>
  <c r="P34" i="1" s="1"/>
  <c r="A35" i="1"/>
  <c r="H34" i="1"/>
  <c r="K34" i="1" s="1"/>
  <c r="R34" i="1"/>
  <c r="L33" i="1"/>
  <c r="Q33" i="1"/>
  <c r="A36" i="2" l="1"/>
  <c r="V34" i="1"/>
  <c r="H35" i="1"/>
  <c r="K35" i="1" s="1"/>
  <c r="M35" i="1"/>
  <c r="P35" i="1" s="1"/>
  <c r="A36" i="1"/>
  <c r="R35" i="1"/>
  <c r="D35" i="1"/>
  <c r="L34" i="1"/>
  <c r="Q34" i="1"/>
  <c r="A37" i="2" l="1"/>
  <c r="V35" i="1"/>
  <c r="A37" i="1"/>
  <c r="H36" i="1"/>
  <c r="K36" i="1" s="1"/>
  <c r="R36" i="1"/>
  <c r="D36" i="1"/>
  <c r="M36" i="1"/>
  <c r="P36" i="1" s="1"/>
  <c r="Q35" i="1"/>
  <c r="L35" i="1"/>
  <c r="A38" i="2" l="1"/>
  <c r="V36" i="1"/>
  <c r="Q36" i="1"/>
  <c r="L36" i="1"/>
  <c r="M37" i="1"/>
  <c r="P37" i="1" s="1"/>
  <c r="A38" i="1"/>
  <c r="H37" i="1"/>
  <c r="K37" i="1" s="1"/>
  <c r="R37" i="1"/>
  <c r="D37" i="1"/>
  <c r="A39" i="2" l="1"/>
  <c r="D38" i="1"/>
  <c r="M38" i="1"/>
  <c r="P38" i="1" s="1"/>
  <c r="A39" i="1"/>
  <c r="H38" i="1"/>
  <c r="K38" i="1" s="1"/>
  <c r="R38" i="1"/>
  <c r="Q37" i="1"/>
  <c r="V37" i="1"/>
  <c r="L37" i="1"/>
  <c r="A40" i="2" l="1"/>
  <c r="V38" i="1"/>
  <c r="L38" i="1"/>
  <c r="H39" i="1"/>
  <c r="K39" i="1" s="1"/>
  <c r="R39" i="1"/>
  <c r="D39" i="1"/>
  <c r="M39" i="1"/>
  <c r="P39" i="1" s="1"/>
  <c r="A40" i="1"/>
  <c r="Q38" i="1"/>
  <c r="A41" i="2" l="1"/>
  <c r="V39" i="1"/>
  <c r="Q39" i="1"/>
  <c r="L39" i="1"/>
  <c r="A41" i="1"/>
  <c r="H40" i="1"/>
  <c r="K40" i="1" s="1"/>
  <c r="R40" i="1"/>
  <c r="D40" i="1"/>
  <c r="M40" i="1"/>
  <c r="P40" i="1" s="1"/>
  <c r="A42" i="2" l="1"/>
  <c r="M41" i="1"/>
  <c r="P41" i="1" s="1"/>
  <c r="A42" i="1"/>
  <c r="H41" i="1"/>
  <c r="K41" i="1" s="1"/>
  <c r="R41" i="1"/>
  <c r="D41" i="1"/>
  <c r="L40" i="1"/>
  <c r="Q40" i="1"/>
  <c r="V40" i="1"/>
  <c r="A43" i="2" l="1"/>
  <c r="V41" i="1"/>
  <c r="L41" i="1"/>
  <c r="D42" i="1"/>
  <c r="M42" i="1"/>
  <c r="P42" i="1" s="1"/>
  <c r="A43" i="1"/>
  <c r="H42" i="1"/>
  <c r="K42" i="1" s="1"/>
  <c r="R42" i="1"/>
  <c r="Q41" i="1"/>
  <c r="A44" i="2" l="1"/>
  <c r="L42" i="1"/>
  <c r="H43" i="1"/>
  <c r="K43" i="1" s="1"/>
  <c r="R43" i="1"/>
  <c r="D43" i="1"/>
  <c r="M43" i="1"/>
  <c r="P43" i="1" s="1"/>
  <c r="A44" i="1"/>
  <c r="Q42" i="1"/>
  <c r="V42" i="1"/>
  <c r="A45" i="2" l="1"/>
  <c r="A45" i="1"/>
  <c r="H44" i="1"/>
  <c r="K44" i="1" s="1"/>
  <c r="R44" i="1"/>
  <c r="D44" i="1"/>
  <c r="M44" i="1"/>
  <c r="P44" i="1" s="1"/>
  <c r="Q43" i="1"/>
  <c r="L43" i="1"/>
  <c r="V43" i="1"/>
  <c r="A46" i="2" l="1"/>
  <c r="Q44" i="1"/>
  <c r="V44" i="1"/>
  <c r="L44" i="1"/>
  <c r="D45" i="1"/>
  <c r="M45" i="1"/>
  <c r="P45" i="1" s="1"/>
  <c r="A46" i="1"/>
  <c r="H45" i="1"/>
  <c r="K45" i="1" s="1"/>
  <c r="R45" i="1"/>
  <c r="A47" i="2" l="1"/>
  <c r="Q45" i="1"/>
  <c r="V45" i="1"/>
  <c r="L45" i="1"/>
  <c r="R46" i="1"/>
  <c r="D46" i="1"/>
  <c r="M46" i="1"/>
  <c r="P46" i="1" s="1"/>
  <c r="A47" i="1"/>
  <c r="H46" i="1"/>
  <c r="K46" i="1" s="1"/>
  <c r="A48" i="2" l="1"/>
  <c r="V46" i="1"/>
  <c r="H47" i="1"/>
  <c r="K47" i="1" s="1"/>
  <c r="R47" i="1"/>
  <c r="D47" i="1"/>
  <c r="M47" i="1"/>
  <c r="P47" i="1" s="1"/>
  <c r="A48" i="1"/>
  <c r="L46" i="1"/>
  <c r="Q46" i="1"/>
  <c r="A49" i="2" l="1"/>
  <c r="Q47" i="1"/>
  <c r="A49" i="1"/>
  <c r="H48" i="1"/>
  <c r="K48" i="1" s="1"/>
  <c r="R48" i="1"/>
  <c r="D48" i="1"/>
  <c r="M48" i="1"/>
  <c r="P48" i="1" s="1"/>
  <c r="V47" i="1"/>
  <c r="L47" i="1"/>
  <c r="A50" i="2" l="1"/>
  <c r="V48" i="1"/>
  <c r="Q48" i="1"/>
  <c r="L48" i="1"/>
  <c r="D49" i="1"/>
  <c r="M49" i="1"/>
  <c r="P49" i="1" s="1"/>
  <c r="A50" i="1"/>
  <c r="H49" i="1"/>
  <c r="K49" i="1" s="1"/>
  <c r="R49" i="1"/>
  <c r="A51" i="2" l="1"/>
  <c r="Q49" i="1"/>
  <c r="V49" i="1"/>
  <c r="L49" i="1"/>
  <c r="R50" i="1"/>
  <c r="D50" i="1"/>
  <c r="M50" i="1"/>
  <c r="P50" i="1" s="1"/>
  <c r="A51" i="1"/>
  <c r="H50" i="1"/>
  <c r="K50" i="1" s="1"/>
  <c r="A52" i="2" l="1"/>
  <c r="L50" i="1"/>
  <c r="A52" i="1"/>
  <c r="H51" i="1"/>
  <c r="K51" i="1" s="1"/>
  <c r="R51" i="1"/>
  <c r="D51" i="1"/>
  <c r="M51" i="1"/>
  <c r="P51" i="1" s="1"/>
  <c r="V50" i="1"/>
  <c r="Q50" i="1"/>
  <c r="A53" i="2" l="1"/>
  <c r="Q51" i="1"/>
  <c r="V51" i="1"/>
  <c r="L51" i="1"/>
  <c r="M52" i="1"/>
  <c r="P52" i="1" s="1"/>
  <c r="A53" i="1"/>
  <c r="H52" i="1"/>
  <c r="K52" i="1" s="1"/>
  <c r="R52" i="1"/>
  <c r="D52" i="1"/>
  <c r="A54" i="2" l="1"/>
  <c r="Q52" i="1"/>
  <c r="V52" i="1"/>
  <c r="R53" i="1"/>
  <c r="D53" i="1"/>
  <c r="M53" i="1"/>
  <c r="P53" i="1" s="1"/>
  <c r="A54" i="1"/>
  <c r="H53" i="1"/>
  <c r="K53" i="1" s="1"/>
  <c r="L52" i="1"/>
  <c r="A55" i="2" l="1"/>
  <c r="Q53" i="1"/>
  <c r="V53" i="1"/>
  <c r="A55" i="1"/>
  <c r="H54" i="1"/>
  <c r="K54" i="1" s="1"/>
  <c r="R54" i="1"/>
  <c r="D54" i="1"/>
  <c r="M54" i="1"/>
  <c r="P54" i="1" s="1"/>
  <c r="L53" i="1"/>
  <c r="A56" i="2" l="1"/>
  <c r="V54" i="1"/>
  <c r="L54" i="1"/>
  <c r="M55" i="1"/>
  <c r="P55" i="1" s="1"/>
  <c r="A56" i="1"/>
  <c r="H55" i="1"/>
  <c r="K55" i="1" s="1"/>
  <c r="R55" i="1"/>
  <c r="D55" i="1"/>
  <c r="Q54" i="1"/>
  <c r="A57" i="2" l="1"/>
  <c r="Q55" i="1"/>
  <c r="V55" i="1"/>
  <c r="D56" i="1"/>
  <c r="M56" i="1"/>
  <c r="P56" i="1" s="1"/>
  <c r="A57" i="1"/>
  <c r="H56" i="1"/>
  <c r="K56" i="1" s="1"/>
  <c r="R56" i="1"/>
  <c r="L55" i="1"/>
  <c r="A58" i="2" l="1"/>
  <c r="H57" i="1"/>
  <c r="K57" i="1" s="1"/>
  <c r="R57" i="1"/>
  <c r="D57" i="1"/>
  <c r="M57" i="1"/>
  <c r="P57" i="1" s="1"/>
  <c r="A58" i="1"/>
  <c r="L56" i="1"/>
  <c r="Q56" i="1"/>
  <c r="V56" i="1"/>
  <c r="A59" i="2" l="1"/>
  <c r="A59" i="1"/>
  <c r="H58" i="1"/>
  <c r="K58" i="1" s="1"/>
  <c r="R58" i="1"/>
  <c r="D58" i="1"/>
  <c r="M58" i="1"/>
  <c r="P58" i="1" s="1"/>
  <c r="V57" i="1"/>
  <c r="Q57" i="1"/>
  <c r="L57" i="1"/>
  <c r="A60" i="2" l="1"/>
  <c r="Q58" i="1"/>
  <c r="V58" i="1"/>
  <c r="L58" i="1"/>
  <c r="M59" i="1"/>
  <c r="P59" i="1" s="1"/>
  <c r="A60" i="1"/>
  <c r="H59" i="1"/>
  <c r="K59" i="1" s="1"/>
  <c r="R59" i="1"/>
  <c r="D59" i="1"/>
  <c r="A61" i="2" l="1"/>
  <c r="Q59" i="1"/>
  <c r="D60" i="1"/>
  <c r="M60" i="1"/>
  <c r="P60" i="1" s="1"/>
  <c r="A61" i="1"/>
  <c r="H60" i="1"/>
  <c r="K60" i="1" s="1"/>
  <c r="R60" i="1"/>
  <c r="V59" i="1"/>
  <c r="L59" i="1"/>
  <c r="A62" i="2" l="1"/>
  <c r="V60" i="1"/>
  <c r="H61" i="1"/>
  <c r="K61" i="1" s="1"/>
  <c r="R61" i="1"/>
  <c r="D61" i="1"/>
  <c r="M61" i="1"/>
  <c r="P61" i="1" s="1"/>
  <c r="A62" i="1"/>
  <c r="L60" i="1"/>
  <c r="Q60" i="1"/>
  <c r="A63" i="2" l="1"/>
  <c r="Q61" i="1"/>
  <c r="V61" i="1"/>
  <c r="A63" i="1"/>
  <c r="H62" i="1"/>
  <c r="K62" i="1" s="1"/>
  <c r="R62" i="1"/>
  <c r="D62" i="1"/>
  <c r="M62" i="1"/>
  <c r="P62" i="1" s="1"/>
  <c r="L61" i="1"/>
  <c r="A64" i="2" l="1"/>
  <c r="V62" i="1"/>
  <c r="L62" i="1"/>
  <c r="M63" i="1"/>
  <c r="P63" i="1" s="1"/>
  <c r="A64" i="1"/>
  <c r="H63" i="1"/>
  <c r="K63" i="1" s="1"/>
  <c r="R63" i="1"/>
  <c r="D63" i="1"/>
  <c r="Q62" i="1"/>
  <c r="A65" i="2" l="1"/>
  <c r="L63" i="1"/>
  <c r="D64" i="1"/>
  <c r="M64" i="1"/>
  <c r="P64" i="1" s="1"/>
  <c r="A65" i="1"/>
  <c r="H64" i="1"/>
  <c r="K64" i="1" s="1"/>
  <c r="R64" i="1"/>
  <c r="V63" i="1"/>
  <c r="Q63" i="1"/>
  <c r="A66" i="2" l="1"/>
  <c r="V64" i="1"/>
  <c r="Q64" i="1"/>
  <c r="L64" i="1"/>
  <c r="H65" i="1"/>
  <c r="K65" i="1" s="1"/>
  <c r="R65" i="1"/>
  <c r="D65" i="1"/>
  <c r="M65" i="1"/>
  <c r="P65" i="1" s="1"/>
  <c r="A66" i="1"/>
  <c r="A67" i="2" l="1"/>
  <c r="L65" i="1"/>
  <c r="V65" i="1"/>
  <c r="A67" i="1"/>
  <c r="H66" i="1"/>
  <c r="K66" i="1" s="1"/>
  <c r="R66" i="1"/>
  <c r="D66" i="1"/>
  <c r="M66" i="1"/>
  <c r="P66" i="1" s="1"/>
  <c r="Q65" i="1"/>
  <c r="A68" i="2" l="1"/>
  <c r="V66" i="1"/>
  <c r="L66" i="1"/>
  <c r="M67" i="1"/>
  <c r="P67" i="1" s="1"/>
  <c r="A68" i="1"/>
  <c r="H67" i="1"/>
  <c r="K67" i="1" s="1"/>
  <c r="R67" i="1"/>
  <c r="D67" i="1"/>
  <c r="Q66" i="1"/>
  <c r="A69" i="2" l="1"/>
  <c r="V67" i="1"/>
  <c r="L67" i="1"/>
  <c r="D68" i="1"/>
  <c r="M68" i="1"/>
  <c r="P68" i="1" s="1"/>
  <c r="A69" i="1"/>
  <c r="H68" i="1"/>
  <c r="K68" i="1" s="1"/>
  <c r="R68" i="1"/>
  <c r="Q67" i="1"/>
  <c r="L68" i="1" l="1"/>
  <c r="Q68" i="1"/>
  <c r="H69" i="1"/>
  <c r="K69" i="1" s="1"/>
  <c r="R69" i="1"/>
  <c r="D69" i="1"/>
  <c r="M69" i="1"/>
  <c r="P69" i="1" s="1"/>
  <c r="V68" i="1"/>
  <c r="Q69" i="1" l="1"/>
  <c r="L69" i="1"/>
  <c r="V69" i="1"/>
</calcChain>
</file>

<file path=xl/sharedStrings.xml><?xml version="1.0" encoding="utf-8"?>
<sst xmlns="http://schemas.openxmlformats.org/spreadsheetml/2006/main" count="54" uniqueCount="24">
  <si>
    <t>TARIF 1a</t>
  </si>
  <si>
    <t>TARIF 1b</t>
  </si>
  <si>
    <t>TARIF 2</t>
  </si>
  <si>
    <t>TARIF 3</t>
  </si>
  <si>
    <t>Tarifsenkung</t>
  </si>
  <si>
    <t>Einkommen</t>
  </si>
  <si>
    <t>Primar</t>
  </si>
  <si>
    <t>%</t>
  </si>
  <si>
    <t>Diff. CHF</t>
  </si>
  <si>
    <t xml:space="preserve">Diff. </t>
  </si>
  <si>
    <t>Sek</t>
  </si>
  <si>
    <t>10. SJ</t>
  </si>
  <si>
    <t>Gymi</t>
  </si>
  <si>
    <t>Tariferhöhung</t>
  </si>
  <si>
    <t>Vorjahr</t>
  </si>
  <si>
    <t xml:space="preserve">vorgängige EK </t>
  </si>
  <si>
    <t>&gt;170001</t>
  </si>
  <si>
    <t>*</t>
  </si>
  <si>
    <t>Zuschlag</t>
  </si>
  <si>
    <t>Normschulgeld</t>
  </si>
  <si>
    <t>2026-27</t>
  </si>
  <si>
    <t>Diff.</t>
  </si>
  <si>
    <t>TARIF 1</t>
  </si>
  <si>
    <t>TARIF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</si>
</sst>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Aptos Narrow"/>
      <family val="2"/>
      <scheme val="minor"/>
    </font>
    <font>
      <b/>
      <sz val="8"/>
      <color rgb="FFFF0000"/>
      <name val="Arial"/>
      <family val="2"/>
    </font>
    <font>
      <b/>
      <sz val="11"/>
      <name val="Aptos Narrow"/>
      <family val="2"/>
      <scheme val="minor"/>
    </font>
    <font>
      <sz val="8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3" fontId="4" fillId="0" borderId="1" xfId="0" applyNumberFormat="1" applyFont="1" applyBorder="1" applyAlignment="1">
      <alignment horizontal="left"/>
    </xf>
    <xf numFmtId="3" fontId="5" fillId="0" borderId="2" xfId="0" applyNumberFormat="1" applyFont="1" applyBorder="1" applyAlignment="1">
      <alignment horizontal="left"/>
    </xf>
    <xf numFmtId="3" fontId="4" fillId="2" borderId="2" xfId="0" applyNumberFormat="1" applyFont="1" applyFill="1" applyBorder="1" applyAlignment="1">
      <alignment horizontal="right"/>
    </xf>
    <xf numFmtId="164" fontId="4" fillId="2" borderId="3" xfId="1" applyNumberFormat="1" applyFont="1" applyFill="1" applyBorder="1" applyAlignment="1">
      <alignment horizontal="right"/>
    </xf>
    <xf numFmtId="164" fontId="6" fillId="2" borderId="4" xfId="1" applyNumberFormat="1" applyFont="1" applyFill="1" applyBorder="1" applyAlignment="1">
      <alignment horizontal="right"/>
    </xf>
    <xf numFmtId="164" fontId="4" fillId="3" borderId="2" xfId="1" applyNumberFormat="1" applyFont="1" applyFill="1" applyBorder="1" applyAlignment="1">
      <alignment horizontal="right"/>
    </xf>
    <xf numFmtId="164" fontId="4" fillId="3" borderId="3" xfId="1" applyNumberFormat="1" applyFont="1" applyFill="1" applyBorder="1" applyAlignment="1">
      <alignment horizontal="right"/>
    </xf>
    <xf numFmtId="164" fontId="6" fillId="3" borderId="4" xfId="1" applyNumberFormat="1" applyFont="1" applyFill="1" applyBorder="1" applyAlignment="1">
      <alignment horizontal="right"/>
    </xf>
    <xf numFmtId="164" fontId="4" fillId="4" borderId="3" xfId="1" applyNumberFormat="1" applyFont="1" applyFill="1" applyBorder="1" applyAlignment="1">
      <alignment horizontal="right"/>
    </xf>
    <xf numFmtId="164" fontId="4" fillId="4" borderId="4" xfId="1" applyNumberFormat="1" applyFont="1" applyFill="1" applyBorder="1" applyAlignment="1">
      <alignment horizontal="right"/>
    </xf>
    <xf numFmtId="3" fontId="4" fillId="5" borderId="2" xfId="0" applyNumberFormat="1" applyFont="1" applyFill="1" applyBorder="1" applyAlignment="1">
      <alignment horizontal="right"/>
    </xf>
    <xf numFmtId="164" fontId="4" fillId="5" borderId="3" xfId="1" applyNumberFormat="1" applyFont="1" applyFill="1" applyBorder="1" applyAlignment="1">
      <alignment horizontal="right"/>
    </xf>
    <xf numFmtId="3" fontId="4" fillId="5" borderId="4" xfId="0" applyNumberFormat="1" applyFont="1" applyFill="1" applyBorder="1" applyAlignment="1">
      <alignment horizontal="right"/>
    </xf>
    <xf numFmtId="3" fontId="6" fillId="6" borderId="5" xfId="0" applyNumberFormat="1" applyFont="1" applyFill="1" applyBorder="1" applyAlignment="1">
      <alignment horizontal="right"/>
    </xf>
    <xf numFmtId="3" fontId="6" fillId="0" borderId="6" xfId="0" applyNumberFormat="1" applyFont="1" applyBorder="1" applyAlignment="1">
      <alignment horizontal="right"/>
    </xf>
    <xf numFmtId="3" fontId="6" fillId="0" borderId="7" xfId="0" applyNumberFormat="1" applyFont="1" applyBorder="1" applyAlignment="1">
      <alignment horizontal="left" wrapText="1"/>
    </xf>
    <xf numFmtId="3" fontId="6" fillId="0" borderId="6" xfId="0" applyNumberFormat="1" applyFont="1" applyBorder="1" applyAlignment="1">
      <alignment horizontal="left" wrapText="1"/>
    </xf>
    <xf numFmtId="3" fontId="4" fillId="7" borderId="2" xfId="0" applyNumberFormat="1" applyFont="1" applyFill="1" applyBorder="1" applyAlignment="1">
      <alignment horizontal="right" wrapText="1"/>
    </xf>
    <xf numFmtId="164" fontId="4" fillId="7" borderId="3" xfId="1" applyNumberFormat="1" applyFont="1" applyFill="1" applyBorder="1" applyAlignment="1">
      <alignment horizontal="right" wrapText="1"/>
    </xf>
    <xf numFmtId="164" fontId="6" fillId="7" borderId="4" xfId="1" applyNumberFormat="1" applyFont="1" applyFill="1" applyBorder="1" applyAlignment="1">
      <alignment horizontal="right" wrapText="1"/>
    </xf>
    <xf numFmtId="3" fontId="4" fillId="8" borderId="2" xfId="0" applyNumberFormat="1" applyFont="1" applyFill="1" applyBorder="1" applyAlignment="1">
      <alignment horizontal="right" wrapText="1"/>
    </xf>
    <xf numFmtId="164" fontId="4" fillId="8" borderId="3" xfId="1" applyNumberFormat="1" applyFont="1" applyFill="1" applyBorder="1" applyAlignment="1">
      <alignment horizontal="right" wrapText="1"/>
    </xf>
    <xf numFmtId="164" fontId="6" fillId="8" borderId="4" xfId="1" applyNumberFormat="1" applyFont="1" applyFill="1" applyBorder="1" applyAlignment="1">
      <alignment horizontal="right" wrapText="1"/>
    </xf>
    <xf numFmtId="3" fontId="4" fillId="9" borderId="2" xfId="0" applyNumberFormat="1" applyFont="1" applyFill="1" applyBorder="1" applyAlignment="1">
      <alignment horizontal="right" wrapText="1"/>
    </xf>
    <xf numFmtId="164" fontId="4" fillId="9" borderId="3" xfId="1" applyNumberFormat="1" applyFont="1" applyFill="1" applyBorder="1" applyAlignment="1">
      <alignment horizontal="right" wrapText="1"/>
    </xf>
    <xf numFmtId="3" fontId="4" fillId="9" borderId="3" xfId="0" applyNumberFormat="1" applyFont="1" applyFill="1" applyBorder="1" applyAlignment="1">
      <alignment horizontal="right" wrapText="1"/>
    </xf>
    <xf numFmtId="3" fontId="4" fillId="9" borderId="4" xfId="0" applyNumberFormat="1" applyFont="1" applyFill="1" applyBorder="1" applyAlignment="1">
      <alignment horizontal="right" wrapText="1"/>
    </xf>
    <xf numFmtId="3" fontId="4" fillId="6" borderId="6" xfId="0" applyNumberFormat="1" applyFont="1" applyFill="1" applyBorder="1" applyAlignment="1">
      <alignment horizontal="right" wrapText="1"/>
    </xf>
    <xf numFmtId="164" fontId="4" fillId="6" borderId="0" xfId="1" applyNumberFormat="1" applyFont="1" applyFill="1" applyBorder="1" applyAlignment="1">
      <alignment horizontal="right" wrapText="1"/>
    </xf>
    <xf numFmtId="3" fontId="4" fillId="6" borderId="5" xfId="0" applyNumberFormat="1" applyFont="1" applyFill="1" applyBorder="1" applyAlignment="1">
      <alignment horizontal="right" wrapText="1"/>
    </xf>
    <xf numFmtId="0" fontId="3" fillId="0" borderId="0" xfId="0" applyFont="1"/>
    <xf numFmtId="49" fontId="4" fillId="0" borderId="7" xfId="0" applyNumberFormat="1" applyFont="1" applyBorder="1" applyAlignment="1">
      <alignment horizontal="left" wrapText="1"/>
    </xf>
    <xf numFmtId="49" fontId="4" fillId="0" borderId="6" xfId="0" applyNumberFormat="1" applyFont="1" applyBorder="1" applyAlignment="1">
      <alignment horizontal="left" wrapText="1"/>
    </xf>
    <xf numFmtId="49" fontId="4" fillId="7" borderId="8" xfId="0" applyNumberFormat="1" applyFont="1" applyFill="1" applyBorder="1" applyAlignment="1">
      <alignment horizontal="right" wrapText="1"/>
    </xf>
    <xf numFmtId="164" fontId="4" fillId="7" borderId="9" xfId="1" applyNumberFormat="1" applyFont="1" applyFill="1" applyBorder="1" applyAlignment="1">
      <alignment horizontal="right" wrapText="1"/>
    </xf>
    <xf numFmtId="49" fontId="4" fillId="7" borderId="9" xfId="1" applyNumberFormat="1" applyFont="1" applyFill="1" applyBorder="1" applyAlignment="1">
      <alignment horizontal="right" wrapText="1"/>
    </xf>
    <xf numFmtId="49" fontId="6" fillId="7" borderId="10" xfId="1" applyNumberFormat="1" applyFont="1" applyFill="1" applyBorder="1" applyAlignment="1">
      <alignment horizontal="right" wrapText="1"/>
    </xf>
    <xf numFmtId="49" fontId="4" fillId="8" borderId="8" xfId="0" applyNumberFormat="1" applyFont="1" applyFill="1" applyBorder="1" applyAlignment="1">
      <alignment horizontal="right" wrapText="1"/>
    </xf>
    <xf numFmtId="164" fontId="4" fillId="8" borderId="9" xfId="1" applyNumberFormat="1" applyFont="1" applyFill="1" applyBorder="1" applyAlignment="1">
      <alignment horizontal="right" wrapText="1"/>
    </xf>
    <xf numFmtId="49" fontId="6" fillId="8" borderId="10" xfId="1" applyNumberFormat="1" applyFont="1" applyFill="1" applyBorder="1" applyAlignment="1">
      <alignment horizontal="right" wrapText="1"/>
    </xf>
    <xf numFmtId="49" fontId="4" fillId="9" borderId="8" xfId="0" applyNumberFormat="1" applyFont="1" applyFill="1" applyBorder="1" applyAlignment="1">
      <alignment horizontal="right" wrapText="1"/>
    </xf>
    <xf numFmtId="164" fontId="4" fillId="9" borderId="9" xfId="1" applyNumberFormat="1" applyFont="1" applyFill="1" applyBorder="1" applyAlignment="1">
      <alignment horizontal="right" wrapText="1"/>
    </xf>
    <xf numFmtId="49" fontId="4" fillId="9" borderId="9" xfId="0" applyNumberFormat="1" applyFont="1" applyFill="1" applyBorder="1" applyAlignment="1">
      <alignment horizontal="right" wrapText="1"/>
    </xf>
    <xf numFmtId="49" fontId="4" fillId="9" borderId="10" xfId="0" applyNumberFormat="1" applyFont="1" applyFill="1" applyBorder="1" applyAlignment="1">
      <alignment horizontal="right" wrapText="1"/>
    </xf>
    <xf numFmtId="49" fontId="4" fillId="6" borderId="8" xfId="0" applyNumberFormat="1" applyFont="1" applyFill="1" applyBorder="1" applyAlignment="1">
      <alignment horizontal="right" wrapText="1"/>
    </xf>
    <xf numFmtId="164" fontId="4" fillId="6" borderId="9" xfId="1" applyNumberFormat="1" applyFont="1" applyFill="1" applyBorder="1" applyAlignment="1">
      <alignment horizontal="right" wrapText="1"/>
    </xf>
    <xf numFmtId="49" fontId="4" fillId="6" borderId="10" xfId="0" applyNumberFormat="1" applyFont="1" applyFill="1" applyBorder="1" applyAlignment="1">
      <alignment horizontal="right" wrapText="1"/>
    </xf>
    <xf numFmtId="49" fontId="3" fillId="0" borderId="0" xfId="0" applyNumberFormat="1" applyFont="1"/>
    <xf numFmtId="3" fontId="6" fillId="0" borderId="7" xfId="0" applyNumberFormat="1" applyFont="1" applyBorder="1" applyAlignment="1">
      <alignment horizontal="left"/>
    </xf>
    <xf numFmtId="3" fontId="7" fillId="0" borderId="6" xfId="0" applyNumberFormat="1" applyFont="1" applyBorder="1" applyAlignment="1">
      <alignment horizontal="left"/>
    </xf>
    <xf numFmtId="3" fontId="7" fillId="0" borderId="6" xfId="0" applyNumberFormat="1" applyFont="1" applyBorder="1" applyAlignment="1">
      <alignment horizontal="right"/>
    </xf>
    <xf numFmtId="164" fontId="7" fillId="0" borderId="0" xfId="1" applyNumberFormat="1" applyFont="1" applyFill="1" applyBorder="1" applyAlignment="1">
      <alignment horizontal="right"/>
    </xf>
    <xf numFmtId="3" fontId="7" fillId="0" borderId="0" xfId="0" applyNumberFormat="1" applyFont="1" applyAlignment="1">
      <alignment horizontal="right"/>
    </xf>
    <xf numFmtId="3" fontId="7" fillId="0" borderId="5" xfId="0" applyNumberFormat="1" applyFont="1" applyBorder="1" applyAlignment="1">
      <alignment horizontal="right"/>
    </xf>
    <xf numFmtId="0" fontId="8" fillId="0" borderId="0" xfId="0" applyFont="1"/>
    <xf numFmtId="3" fontId="9" fillId="0" borderId="7" xfId="0" applyNumberFormat="1" applyFont="1" applyBorder="1" applyAlignment="1">
      <alignment horizontal="left"/>
    </xf>
    <xf numFmtId="3" fontId="5" fillId="0" borderId="6" xfId="0" applyNumberFormat="1" applyFont="1" applyBorder="1" applyAlignment="1">
      <alignment horizontal="left"/>
    </xf>
    <xf numFmtId="3" fontId="9" fillId="0" borderId="6" xfId="0" applyNumberFormat="1" applyFont="1" applyBorder="1" applyAlignment="1">
      <alignment horizontal="right"/>
    </xf>
    <xf numFmtId="164" fontId="7" fillId="10" borderId="0" xfId="1" applyNumberFormat="1" applyFont="1" applyFill="1" applyBorder="1" applyAlignment="1">
      <alignment horizontal="center"/>
    </xf>
    <xf numFmtId="0" fontId="2" fillId="0" borderId="0" xfId="0" applyFont="1"/>
    <xf numFmtId="164" fontId="7" fillId="0" borderId="5" xfId="1" applyNumberFormat="1" applyFont="1" applyFill="1" applyBorder="1" applyAlignment="1">
      <alignment horizontal="right"/>
    </xf>
    <xf numFmtId="3" fontId="6" fillId="0" borderId="11" xfId="0" applyNumberFormat="1" applyFont="1" applyBorder="1" applyAlignment="1">
      <alignment horizontal="left"/>
    </xf>
    <xf numFmtId="3" fontId="6" fillId="0" borderId="12" xfId="0" applyNumberFormat="1" applyFont="1" applyBorder="1" applyAlignment="1">
      <alignment horizontal="left"/>
    </xf>
    <xf numFmtId="3" fontId="6" fillId="7" borderId="12" xfId="0" applyNumberFormat="1" applyFont="1" applyFill="1" applyBorder="1" applyAlignment="1">
      <alignment horizontal="right"/>
    </xf>
    <xf numFmtId="164" fontId="6" fillId="7" borderId="13" xfId="1" applyNumberFormat="1" applyFont="1" applyFill="1" applyBorder="1" applyAlignment="1">
      <alignment horizontal="right"/>
    </xf>
    <xf numFmtId="164" fontId="6" fillId="7" borderId="14" xfId="1" applyNumberFormat="1" applyFont="1" applyFill="1" applyBorder="1" applyAlignment="1">
      <alignment horizontal="right"/>
    </xf>
    <xf numFmtId="3" fontId="6" fillId="8" borderId="13" xfId="0" applyNumberFormat="1" applyFont="1" applyFill="1" applyBorder="1" applyAlignment="1">
      <alignment horizontal="right"/>
    </xf>
    <xf numFmtId="164" fontId="6" fillId="8" borderId="13" xfId="1" applyNumberFormat="1" applyFont="1" applyFill="1" applyBorder="1" applyAlignment="1">
      <alignment horizontal="right"/>
    </xf>
    <xf numFmtId="9" fontId="6" fillId="8" borderId="13" xfId="1" applyFont="1" applyFill="1" applyBorder="1" applyAlignment="1">
      <alignment horizontal="right"/>
    </xf>
    <xf numFmtId="3" fontId="6" fillId="9" borderId="12" xfId="0" applyNumberFormat="1" applyFont="1" applyFill="1" applyBorder="1" applyAlignment="1">
      <alignment horizontal="right"/>
    </xf>
    <xf numFmtId="164" fontId="6" fillId="9" borderId="13" xfId="1" applyNumberFormat="1" applyFont="1" applyFill="1" applyBorder="1" applyAlignment="1">
      <alignment horizontal="right"/>
    </xf>
    <xf numFmtId="3" fontId="7" fillId="9" borderId="13" xfId="0" applyNumberFormat="1" applyFont="1" applyFill="1" applyBorder="1" applyAlignment="1">
      <alignment horizontal="right"/>
    </xf>
    <xf numFmtId="3" fontId="7" fillId="9" borderId="14" xfId="0" applyNumberFormat="1" applyFont="1" applyFill="1" applyBorder="1" applyAlignment="1">
      <alignment horizontal="right"/>
    </xf>
    <xf numFmtId="3" fontId="6" fillId="6" borderId="12" xfId="0" applyNumberFormat="1" applyFont="1" applyFill="1" applyBorder="1" applyAlignment="1">
      <alignment horizontal="right"/>
    </xf>
    <xf numFmtId="164" fontId="6" fillId="6" borderId="13" xfId="1" applyNumberFormat="1" applyFont="1" applyFill="1" applyBorder="1" applyAlignment="1">
      <alignment horizontal="right"/>
    </xf>
    <xf numFmtId="3" fontId="6" fillId="6" borderId="14" xfId="0" applyNumberFormat="1" applyFont="1" applyFill="1" applyBorder="1" applyAlignment="1">
      <alignment horizontal="right"/>
    </xf>
    <xf numFmtId="0" fontId="10" fillId="0" borderId="0" xfId="0" applyFont="1"/>
    <xf numFmtId="3" fontId="4" fillId="0" borderId="0" xfId="0" applyNumberFormat="1" applyFont="1" applyAlignment="1">
      <alignment horizontal="left"/>
    </xf>
    <xf numFmtId="3" fontId="11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right"/>
    </xf>
    <xf numFmtId="164" fontId="11" fillId="0" borderId="0" xfId="1" applyNumberFormat="1" applyFont="1" applyAlignment="1">
      <alignment horizontal="right"/>
    </xf>
    <xf numFmtId="164" fontId="7" fillId="0" borderId="0" xfId="1" applyNumberFormat="1" applyFont="1" applyAlignment="1">
      <alignment horizontal="right"/>
    </xf>
    <xf numFmtId="3" fontId="11" fillId="0" borderId="0" xfId="0" applyNumberFormat="1" applyFont="1" applyAlignment="1">
      <alignment horizontal="right"/>
    </xf>
    <xf numFmtId="3" fontId="4" fillId="7" borderId="6" xfId="0" applyNumberFormat="1" applyFont="1" applyFill="1" applyBorder="1" applyAlignment="1">
      <alignment horizontal="right" wrapText="1"/>
    </xf>
    <xf numFmtId="3" fontId="4" fillId="8" borderId="6" xfId="0" applyNumberFormat="1" applyFont="1" applyFill="1" applyBorder="1" applyAlignment="1">
      <alignment horizontal="right" wrapText="1"/>
    </xf>
    <xf numFmtId="3" fontId="4" fillId="9" borderId="6" xfId="0" applyNumberFormat="1" applyFont="1" applyFill="1" applyBorder="1" applyAlignment="1">
      <alignment horizontal="right" wrapText="1"/>
    </xf>
    <xf numFmtId="3" fontId="4" fillId="2" borderId="12" xfId="0" applyNumberFormat="1" applyFont="1" applyFill="1" applyBorder="1" applyAlignment="1">
      <alignment horizontal="right"/>
    </xf>
    <xf numFmtId="164" fontId="4" fillId="3" borderId="12" xfId="1" applyNumberFormat="1" applyFont="1" applyFill="1" applyBorder="1" applyAlignment="1">
      <alignment horizontal="right"/>
    </xf>
    <xf numFmtId="164" fontId="4" fillId="4" borderId="13" xfId="1" applyNumberFormat="1" applyFont="1" applyFill="1" applyBorder="1" applyAlignment="1">
      <alignment horizontal="right"/>
    </xf>
    <xf numFmtId="3" fontId="4" fillId="5" borderId="12" xfId="0" applyNumberFormat="1" applyFont="1" applyFill="1" applyBorder="1" applyAlignment="1">
      <alignment horizontal="right"/>
    </xf>
  </cellXfs>
  <cellStyles count="2">
    <cellStyle name="Prozent" xfId="1" builtinId="5"/>
    <cellStyle name="Standard" xfId="0" builtinId="0"/>
  </cellStyles>
  <dxfs count="25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6E138-4AA0-4309-BF17-A62F6A4A1325}">
  <sheetPr>
    <tabColor theme="4" tint="0.79998168889431442"/>
  </sheetPr>
  <dimension ref="A1:E73"/>
  <sheetViews>
    <sheetView tabSelected="1" view="pageBreakPreview" topLeftCell="A42" zoomScale="98" zoomScaleNormal="98" zoomScaleSheetLayoutView="98" workbookViewId="0"/>
  </sheetViews>
  <sheetFormatPr baseColWidth="10" defaultColWidth="14.42578125" defaultRowHeight="15" customHeight="1" x14ac:dyDescent="0.25"/>
  <cols>
    <col min="1" max="1" width="15.5703125" style="78" customWidth="1"/>
    <col min="2" max="5" width="14.5703125" style="80" customWidth="1"/>
  </cols>
  <sheetData>
    <row r="1" spans="1:5" ht="14.25" customHeight="1" x14ac:dyDescent="0.25">
      <c r="A1" s="1" t="s">
        <v>20</v>
      </c>
      <c r="B1" s="87" t="s">
        <v>22</v>
      </c>
      <c r="C1" s="88" t="s">
        <v>2</v>
      </c>
      <c r="D1" s="89" t="s">
        <v>3</v>
      </c>
      <c r="E1" s="90" t="s">
        <v>23</v>
      </c>
    </row>
    <row r="2" spans="1:5" s="31" customFormat="1" ht="14.25" customHeight="1" x14ac:dyDescent="0.25">
      <c r="A2" s="16" t="s">
        <v>5</v>
      </c>
      <c r="B2" s="84" t="s">
        <v>6</v>
      </c>
      <c r="C2" s="85" t="s">
        <v>10</v>
      </c>
      <c r="D2" s="86" t="s">
        <v>11</v>
      </c>
      <c r="E2" s="28" t="s">
        <v>12</v>
      </c>
    </row>
    <row r="3" spans="1:5" s="48" customFormat="1" ht="14.25" customHeight="1" x14ac:dyDescent="0.25">
      <c r="A3" s="32"/>
      <c r="B3" s="34"/>
      <c r="C3" s="38"/>
      <c r="D3" s="41"/>
      <c r="E3" s="45"/>
    </row>
    <row r="4" spans="1:5" s="55" customFormat="1" ht="14.25" customHeight="1" x14ac:dyDescent="0.25">
      <c r="A4" s="49">
        <v>40000</v>
      </c>
      <c r="B4" s="51">
        <v>2800.0000000000005</v>
      </c>
      <c r="C4" s="51">
        <v>2800.0000000000005</v>
      </c>
      <c r="D4" s="51">
        <v>2800.0000000000005</v>
      </c>
      <c r="E4" s="51">
        <v>2800.0000000000005</v>
      </c>
    </row>
    <row r="5" spans="1:5" s="55" customFormat="1" ht="14.25" customHeight="1" x14ac:dyDescent="0.25">
      <c r="A5" s="49">
        <v>42000</v>
      </c>
      <c r="B5" s="51">
        <v>2900</v>
      </c>
      <c r="C5" s="51">
        <v>3400</v>
      </c>
      <c r="D5" s="51">
        <v>4200</v>
      </c>
      <c r="E5" s="51">
        <v>5460</v>
      </c>
    </row>
    <row r="6" spans="1:5" s="55" customFormat="1" ht="14.25" customHeight="1" x14ac:dyDescent="0.25">
      <c r="A6" s="49">
        <v>44000</v>
      </c>
      <c r="B6" s="51">
        <v>3240</v>
      </c>
      <c r="C6" s="51">
        <v>3740</v>
      </c>
      <c r="D6" s="51">
        <v>5280</v>
      </c>
      <c r="E6" s="51">
        <v>5720</v>
      </c>
    </row>
    <row r="7" spans="1:5" s="55" customFormat="1" ht="14.25" customHeight="1" x14ac:dyDescent="0.25">
      <c r="A7" s="49">
        <f t="shared" ref="A7:A69" si="0">A6+2000</f>
        <v>46000</v>
      </c>
      <c r="B7" s="51">
        <v>3550</v>
      </c>
      <c r="C7" s="51">
        <v>4050</v>
      </c>
      <c r="D7" s="51">
        <v>5520</v>
      </c>
      <c r="E7" s="51">
        <v>5980</v>
      </c>
    </row>
    <row r="8" spans="1:5" s="55" customFormat="1" ht="14.25" customHeight="1" x14ac:dyDescent="0.25">
      <c r="A8" s="49">
        <f t="shared" si="0"/>
        <v>48000</v>
      </c>
      <c r="B8" s="51">
        <v>3820</v>
      </c>
      <c r="C8" s="51">
        <v>4320</v>
      </c>
      <c r="D8" s="51">
        <v>5760</v>
      </c>
      <c r="E8" s="51">
        <v>6240</v>
      </c>
    </row>
    <row r="9" spans="1:5" s="55" customFormat="1" ht="14.25" customHeight="1" x14ac:dyDescent="0.25">
      <c r="A9" s="49">
        <f t="shared" si="0"/>
        <v>50000</v>
      </c>
      <c r="B9" s="51">
        <v>4100</v>
      </c>
      <c r="C9" s="51">
        <v>4600</v>
      </c>
      <c r="D9" s="51">
        <v>6000</v>
      </c>
      <c r="E9" s="51">
        <v>6500</v>
      </c>
    </row>
    <row r="10" spans="1:5" s="55" customFormat="1" ht="14.25" customHeight="1" x14ac:dyDescent="0.25">
      <c r="A10" s="49">
        <f t="shared" si="0"/>
        <v>52000</v>
      </c>
      <c r="B10" s="51">
        <v>4390</v>
      </c>
      <c r="C10" s="51">
        <v>4890</v>
      </c>
      <c r="D10" s="51">
        <v>6240</v>
      </c>
      <c r="E10" s="51">
        <v>6760</v>
      </c>
    </row>
    <row r="11" spans="1:5" s="55" customFormat="1" ht="14.25" customHeight="1" x14ac:dyDescent="0.25">
      <c r="A11" s="49">
        <f t="shared" si="0"/>
        <v>54000</v>
      </c>
      <c r="B11" s="51">
        <v>4680</v>
      </c>
      <c r="C11" s="51">
        <v>5180</v>
      </c>
      <c r="D11" s="51">
        <v>6480</v>
      </c>
      <c r="E11" s="51">
        <v>7020</v>
      </c>
    </row>
    <row r="12" spans="1:5" s="55" customFormat="1" ht="14.25" customHeight="1" x14ac:dyDescent="0.25">
      <c r="A12" s="49">
        <f t="shared" si="0"/>
        <v>56000</v>
      </c>
      <c r="B12" s="51">
        <v>4990</v>
      </c>
      <c r="C12" s="51">
        <v>5490</v>
      </c>
      <c r="D12" s="51">
        <v>6720</v>
      </c>
      <c r="E12" s="51">
        <v>7280</v>
      </c>
    </row>
    <row r="13" spans="1:5" s="55" customFormat="1" ht="14.25" customHeight="1" x14ac:dyDescent="0.25">
      <c r="A13" s="49">
        <f t="shared" si="0"/>
        <v>58000</v>
      </c>
      <c r="B13" s="51">
        <v>5300</v>
      </c>
      <c r="C13" s="51">
        <v>5800</v>
      </c>
      <c r="D13" s="51">
        <v>6960</v>
      </c>
      <c r="E13" s="51">
        <v>7540</v>
      </c>
    </row>
    <row r="14" spans="1:5" s="55" customFormat="1" ht="14.25" customHeight="1" x14ac:dyDescent="0.25">
      <c r="A14" s="49">
        <f t="shared" si="0"/>
        <v>60000</v>
      </c>
      <c r="B14" s="51">
        <v>5620</v>
      </c>
      <c r="C14" s="51">
        <v>6120</v>
      </c>
      <c r="D14" s="51">
        <v>7200</v>
      </c>
      <c r="E14" s="51">
        <v>7800</v>
      </c>
    </row>
    <row r="15" spans="1:5" s="55" customFormat="1" ht="14.25" customHeight="1" x14ac:dyDescent="0.25">
      <c r="A15" s="49">
        <f t="shared" si="0"/>
        <v>62000</v>
      </c>
      <c r="B15" s="51">
        <v>5890</v>
      </c>
      <c r="C15" s="51">
        <v>6390</v>
      </c>
      <c r="D15" s="51">
        <v>7440</v>
      </c>
      <c r="E15" s="51">
        <v>8060</v>
      </c>
    </row>
    <row r="16" spans="1:5" s="55" customFormat="1" ht="14.25" customHeight="1" x14ac:dyDescent="0.25">
      <c r="A16" s="49">
        <f t="shared" si="0"/>
        <v>64000</v>
      </c>
      <c r="B16" s="51">
        <v>6090</v>
      </c>
      <c r="C16" s="51">
        <v>6590</v>
      </c>
      <c r="D16" s="51">
        <v>7680</v>
      </c>
      <c r="E16" s="51">
        <v>8320</v>
      </c>
    </row>
    <row r="17" spans="1:5" s="55" customFormat="1" ht="14.25" customHeight="1" x14ac:dyDescent="0.25">
      <c r="A17" s="49">
        <f t="shared" si="0"/>
        <v>66000</v>
      </c>
      <c r="B17" s="51">
        <v>6300</v>
      </c>
      <c r="C17" s="51">
        <v>6800</v>
      </c>
      <c r="D17" s="51">
        <v>7920</v>
      </c>
      <c r="E17" s="51">
        <v>8580</v>
      </c>
    </row>
    <row r="18" spans="1:5" s="55" customFormat="1" ht="14.25" customHeight="1" x14ac:dyDescent="0.25">
      <c r="A18" s="49">
        <f t="shared" si="0"/>
        <v>68000</v>
      </c>
      <c r="B18" s="51">
        <v>6500</v>
      </c>
      <c r="C18" s="51">
        <v>7000</v>
      </c>
      <c r="D18" s="51">
        <v>8160</v>
      </c>
      <c r="E18" s="51">
        <v>8840</v>
      </c>
    </row>
    <row r="19" spans="1:5" s="55" customFormat="1" ht="14.25" customHeight="1" x14ac:dyDescent="0.25">
      <c r="A19" s="49">
        <f t="shared" si="0"/>
        <v>70000</v>
      </c>
      <c r="B19" s="51">
        <v>6710</v>
      </c>
      <c r="C19" s="51">
        <v>7210</v>
      </c>
      <c r="D19" s="51">
        <v>8400</v>
      </c>
      <c r="E19" s="51">
        <v>9100</v>
      </c>
    </row>
    <row r="20" spans="1:5" s="55" customFormat="1" ht="14.25" customHeight="1" x14ac:dyDescent="0.25">
      <c r="A20" s="49">
        <f t="shared" si="0"/>
        <v>72000</v>
      </c>
      <c r="B20" s="51">
        <v>6920</v>
      </c>
      <c r="C20" s="51">
        <v>7420</v>
      </c>
      <c r="D20" s="51">
        <v>8640</v>
      </c>
      <c r="E20" s="51">
        <v>9360</v>
      </c>
    </row>
    <row r="21" spans="1:5" s="55" customFormat="1" ht="14.25" customHeight="1" x14ac:dyDescent="0.25">
      <c r="A21" s="49">
        <f t="shared" si="0"/>
        <v>74000</v>
      </c>
      <c r="B21" s="51">
        <v>7120</v>
      </c>
      <c r="C21" s="51">
        <v>7620</v>
      </c>
      <c r="D21" s="51">
        <v>8880</v>
      </c>
      <c r="E21" s="51">
        <v>9620</v>
      </c>
    </row>
    <row r="22" spans="1:5" s="55" customFormat="1" ht="14.25" customHeight="1" x14ac:dyDescent="0.25">
      <c r="A22" s="49">
        <f t="shared" si="0"/>
        <v>76000</v>
      </c>
      <c r="B22" s="51">
        <v>7330</v>
      </c>
      <c r="C22" s="51">
        <v>7830</v>
      </c>
      <c r="D22" s="51">
        <v>9120</v>
      </c>
      <c r="E22" s="51">
        <v>9880</v>
      </c>
    </row>
    <row r="23" spans="1:5" s="55" customFormat="1" ht="14.25" customHeight="1" x14ac:dyDescent="0.25">
      <c r="A23" s="49">
        <f t="shared" si="0"/>
        <v>78000</v>
      </c>
      <c r="B23" s="51">
        <v>7530</v>
      </c>
      <c r="C23" s="51">
        <v>8030</v>
      </c>
      <c r="D23" s="51">
        <v>9360</v>
      </c>
      <c r="E23" s="51">
        <v>10140</v>
      </c>
    </row>
    <row r="24" spans="1:5" s="55" customFormat="1" ht="14.25" customHeight="1" x14ac:dyDescent="0.25">
      <c r="A24" s="49">
        <f t="shared" si="0"/>
        <v>80000</v>
      </c>
      <c r="B24" s="51">
        <v>7740</v>
      </c>
      <c r="C24" s="51">
        <v>8240</v>
      </c>
      <c r="D24" s="51">
        <v>9600</v>
      </c>
      <c r="E24" s="51">
        <v>10400</v>
      </c>
    </row>
    <row r="25" spans="1:5" s="55" customFormat="1" ht="14.25" customHeight="1" x14ac:dyDescent="0.25">
      <c r="A25" s="49">
        <f t="shared" si="0"/>
        <v>82000</v>
      </c>
      <c r="B25" s="51">
        <v>7950</v>
      </c>
      <c r="C25" s="51">
        <v>8450</v>
      </c>
      <c r="D25" s="51">
        <v>9840</v>
      </c>
      <c r="E25" s="51">
        <v>10660</v>
      </c>
    </row>
    <row r="26" spans="1:5" s="55" customFormat="1" ht="14.25" customHeight="1" x14ac:dyDescent="0.25">
      <c r="A26" s="49">
        <f t="shared" si="0"/>
        <v>84000</v>
      </c>
      <c r="B26" s="51">
        <v>8170</v>
      </c>
      <c r="C26" s="51">
        <v>8670</v>
      </c>
      <c r="D26" s="51">
        <v>10080</v>
      </c>
      <c r="E26" s="51">
        <v>10920</v>
      </c>
    </row>
    <row r="27" spans="1:5" s="55" customFormat="1" ht="14.25" customHeight="1" x14ac:dyDescent="0.25">
      <c r="A27" s="49">
        <f t="shared" si="0"/>
        <v>86000</v>
      </c>
      <c r="B27" s="51">
        <v>8380</v>
      </c>
      <c r="C27" s="51">
        <v>8880</v>
      </c>
      <c r="D27" s="51">
        <v>10320</v>
      </c>
      <c r="E27" s="51">
        <v>11180</v>
      </c>
    </row>
    <row r="28" spans="1:5" s="55" customFormat="1" ht="14.25" customHeight="1" x14ac:dyDescent="0.25">
      <c r="A28" s="49">
        <f t="shared" si="0"/>
        <v>88000</v>
      </c>
      <c r="B28" s="51">
        <v>8600</v>
      </c>
      <c r="C28" s="51">
        <v>9100</v>
      </c>
      <c r="D28" s="51">
        <v>10560</v>
      </c>
      <c r="E28" s="51">
        <v>11440</v>
      </c>
    </row>
    <row r="29" spans="1:5" s="55" customFormat="1" ht="14.25" customHeight="1" x14ac:dyDescent="0.25">
      <c r="A29" s="49">
        <f t="shared" si="0"/>
        <v>90000</v>
      </c>
      <c r="B29" s="51">
        <v>8820</v>
      </c>
      <c r="C29" s="51">
        <v>9320</v>
      </c>
      <c r="D29" s="51">
        <v>10800</v>
      </c>
      <c r="E29" s="51">
        <v>11700</v>
      </c>
    </row>
    <row r="30" spans="1:5" s="55" customFormat="1" ht="14.25" customHeight="1" x14ac:dyDescent="0.25">
      <c r="A30" s="49">
        <f t="shared" si="0"/>
        <v>92000</v>
      </c>
      <c r="B30" s="51">
        <v>9030</v>
      </c>
      <c r="C30" s="51">
        <v>9530</v>
      </c>
      <c r="D30" s="51">
        <v>11040</v>
      </c>
      <c r="E30" s="51">
        <v>11960</v>
      </c>
    </row>
    <row r="31" spans="1:5" s="55" customFormat="1" ht="14.25" customHeight="1" x14ac:dyDescent="0.25">
      <c r="A31" s="49">
        <f t="shared" si="0"/>
        <v>94000</v>
      </c>
      <c r="B31" s="51">
        <v>9250</v>
      </c>
      <c r="C31" s="51">
        <v>9750</v>
      </c>
      <c r="D31" s="51">
        <v>11280</v>
      </c>
      <c r="E31" s="51">
        <v>12220</v>
      </c>
    </row>
    <row r="32" spans="1:5" s="55" customFormat="1" ht="14.25" customHeight="1" x14ac:dyDescent="0.25">
      <c r="A32" s="49">
        <f t="shared" si="0"/>
        <v>96000</v>
      </c>
      <c r="B32" s="51">
        <v>9460</v>
      </c>
      <c r="C32" s="51">
        <v>9960</v>
      </c>
      <c r="D32" s="51">
        <v>11520</v>
      </c>
      <c r="E32" s="51">
        <v>12480</v>
      </c>
    </row>
    <row r="33" spans="1:5" s="55" customFormat="1" ht="14.25" customHeight="1" x14ac:dyDescent="0.25">
      <c r="A33" s="49">
        <f t="shared" si="0"/>
        <v>98000</v>
      </c>
      <c r="B33" s="51">
        <v>9680</v>
      </c>
      <c r="C33" s="51">
        <v>10180</v>
      </c>
      <c r="D33" s="51">
        <v>11760</v>
      </c>
      <c r="E33" s="51">
        <v>12740</v>
      </c>
    </row>
    <row r="34" spans="1:5" s="55" customFormat="1" ht="14.25" customHeight="1" x14ac:dyDescent="0.25">
      <c r="A34" s="49">
        <f t="shared" si="0"/>
        <v>100000</v>
      </c>
      <c r="B34" s="51">
        <v>9900</v>
      </c>
      <c r="C34" s="51">
        <v>10400</v>
      </c>
      <c r="D34" s="51">
        <v>12000</v>
      </c>
      <c r="E34" s="51">
        <v>13000</v>
      </c>
    </row>
    <row r="35" spans="1:5" s="55" customFormat="1" ht="14.25" customHeight="1" x14ac:dyDescent="0.25">
      <c r="A35" s="49">
        <f t="shared" si="0"/>
        <v>102000</v>
      </c>
      <c r="B35" s="51">
        <v>10120</v>
      </c>
      <c r="C35" s="51">
        <v>10620</v>
      </c>
      <c r="D35" s="51">
        <v>12240</v>
      </c>
      <c r="E35" s="51">
        <v>13260</v>
      </c>
    </row>
    <row r="36" spans="1:5" s="55" customFormat="1" ht="14.25" customHeight="1" x14ac:dyDescent="0.25">
      <c r="A36" s="49">
        <f t="shared" si="0"/>
        <v>104000</v>
      </c>
      <c r="B36" s="51">
        <v>10340</v>
      </c>
      <c r="C36" s="51">
        <v>10840</v>
      </c>
      <c r="D36" s="51">
        <v>12480</v>
      </c>
      <c r="E36" s="51">
        <v>13520</v>
      </c>
    </row>
    <row r="37" spans="1:5" s="55" customFormat="1" ht="14.25" customHeight="1" x14ac:dyDescent="0.25">
      <c r="A37" s="49">
        <f t="shared" si="0"/>
        <v>106000</v>
      </c>
      <c r="B37" s="51">
        <v>10560</v>
      </c>
      <c r="C37" s="51">
        <v>11060</v>
      </c>
      <c r="D37" s="51">
        <v>12720</v>
      </c>
      <c r="E37" s="51">
        <v>13780</v>
      </c>
    </row>
    <row r="38" spans="1:5" s="55" customFormat="1" ht="14.25" customHeight="1" x14ac:dyDescent="0.25">
      <c r="A38" s="49">
        <f t="shared" si="0"/>
        <v>108000</v>
      </c>
      <c r="B38" s="51">
        <v>10780</v>
      </c>
      <c r="C38" s="51">
        <v>11280</v>
      </c>
      <c r="D38" s="51">
        <v>12960</v>
      </c>
      <c r="E38" s="51">
        <v>14040</v>
      </c>
    </row>
    <row r="39" spans="1:5" s="55" customFormat="1" ht="14.25" customHeight="1" x14ac:dyDescent="0.25">
      <c r="A39" s="49">
        <f t="shared" si="0"/>
        <v>110000</v>
      </c>
      <c r="B39" s="51">
        <v>11000</v>
      </c>
      <c r="C39" s="51">
        <v>11500</v>
      </c>
      <c r="D39" s="51">
        <v>13200</v>
      </c>
      <c r="E39" s="51">
        <v>14300</v>
      </c>
    </row>
    <row r="40" spans="1:5" s="55" customFormat="1" ht="14.25" customHeight="1" x14ac:dyDescent="0.25">
      <c r="A40" s="49">
        <f t="shared" si="0"/>
        <v>112000</v>
      </c>
      <c r="B40" s="51">
        <v>11220</v>
      </c>
      <c r="C40" s="51">
        <v>11720</v>
      </c>
      <c r="D40" s="51">
        <v>13440</v>
      </c>
      <c r="E40" s="51">
        <v>14560</v>
      </c>
    </row>
    <row r="41" spans="1:5" s="55" customFormat="1" ht="14.25" customHeight="1" x14ac:dyDescent="0.25">
      <c r="A41" s="49">
        <f t="shared" si="0"/>
        <v>114000</v>
      </c>
      <c r="B41" s="51">
        <v>11440</v>
      </c>
      <c r="C41" s="51">
        <v>11940</v>
      </c>
      <c r="D41" s="51">
        <v>13680</v>
      </c>
      <c r="E41" s="51">
        <v>14820</v>
      </c>
    </row>
    <row r="42" spans="1:5" s="55" customFormat="1" ht="14.25" customHeight="1" x14ac:dyDescent="0.25">
      <c r="A42" s="49">
        <f t="shared" si="0"/>
        <v>116000</v>
      </c>
      <c r="B42" s="51">
        <v>11660</v>
      </c>
      <c r="C42" s="51">
        <v>12160</v>
      </c>
      <c r="D42" s="51">
        <v>13920</v>
      </c>
      <c r="E42" s="51">
        <v>15080</v>
      </c>
    </row>
    <row r="43" spans="1:5" s="55" customFormat="1" ht="14.25" customHeight="1" x14ac:dyDescent="0.25">
      <c r="A43" s="49">
        <f t="shared" si="0"/>
        <v>118000</v>
      </c>
      <c r="B43" s="51">
        <v>12010</v>
      </c>
      <c r="C43" s="51">
        <v>12510</v>
      </c>
      <c r="D43" s="51">
        <v>14160</v>
      </c>
      <c r="E43" s="51">
        <v>15340</v>
      </c>
    </row>
    <row r="44" spans="1:5" s="55" customFormat="1" ht="14.25" customHeight="1" x14ac:dyDescent="0.25">
      <c r="A44" s="49">
        <f t="shared" si="0"/>
        <v>120000</v>
      </c>
      <c r="B44" s="51">
        <v>12340</v>
      </c>
      <c r="C44" s="51">
        <v>12840</v>
      </c>
      <c r="D44" s="51">
        <v>14640</v>
      </c>
      <c r="E44" s="51">
        <v>15600</v>
      </c>
    </row>
    <row r="45" spans="1:5" s="55" customFormat="1" ht="14.25" customHeight="1" x14ac:dyDescent="0.25">
      <c r="A45" s="49">
        <f t="shared" si="0"/>
        <v>122000</v>
      </c>
      <c r="B45" s="51">
        <v>12680</v>
      </c>
      <c r="C45" s="51">
        <v>13180</v>
      </c>
      <c r="D45" s="51">
        <v>15010</v>
      </c>
      <c r="E45" s="51">
        <v>15860</v>
      </c>
    </row>
    <row r="46" spans="1:5" s="55" customFormat="1" ht="14.25" customHeight="1" x14ac:dyDescent="0.25">
      <c r="A46" s="49">
        <f t="shared" si="0"/>
        <v>124000</v>
      </c>
      <c r="B46" s="51">
        <v>13020</v>
      </c>
      <c r="C46" s="51">
        <v>13520</v>
      </c>
      <c r="D46" s="51">
        <v>15380</v>
      </c>
      <c r="E46" s="51">
        <v>16120</v>
      </c>
    </row>
    <row r="47" spans="1:5" s="55" customFormat="1" ht="14.25" customHeight="1" x14ac:dyDescent="0.25">
      <c r="A47" s="49">
        <f t="shared" si="0"/>
        <v>126000</v>
      </c>
      <c r="B47" s="51">
        <v>13360</v>
      </c>
      <c r="C47" s="51">
        <v>13860</v>
      </c>
      <c r="D47" s="51">
        <v>15750</v>
      </c>
      <c r="E47" s="51">
        <v>16380</v>
      </c>
    </row>
    <row r="48" spans="1:5" s="55" customFormat="1" ht="14.25" customHeight="1" x14ac:dyDescent="0.25">
      <c r="A48" s="49">
        <f t="shared" si="0"/>
        <v>128000</v>
      </c>
      <c r="B48" s="51">
        <v>13710</v>
      </c>
      <c r="C48" s="51">
        <v>14210</v>
      </c>
      <c r="D48" s="51">
        <v>16130</v>
      </c>
      <c r="E48" s="51">
        <v>16770</v>
      </c>
    </row>
    <row r="49" spans="1:5" s="55" customFormat="1" ht="14.25" customHeight="1" x14ac:dyDescent="0.25">
      <c r="A49" s="49">
        <f t="shared" si="0"/>
        <v>130000</v>
      </c>
      <c r="B49" s="51">
        <v>14060</v>
      </c>
      <c r="C49" s="51">
        <v>14560</v>
      </c>
      <c r="D49" s="51">
        <v>16380</v>
      </c>
      <c r="E49" s="51">
        <v>17160</v>
      </c>
    </row>
    <row r="50" spans="1:5" s="55" customFormat="1" ht="14.25" customHeight="1" x14ac:dyDescent="0.25">
      <c r="A50" s="49">
        <f t="shared" si="0"/>
        <v>132000</v>
      </c>
      <c r="B50" s="51">
        <v>14420</v>
      </c>
      <c r="C50" s="51">
        <v>14920</v>
      </c>
      <c r="D50" s="51">
        <v>16630</v>
      </c>
      <c r="E50" s="51">
        <v>17560</v>
      </c>
    </row>
    <row r="51" spans="1:5" s="55" customFormat="1" ht="14.25" customHeight="1" x14ac:dyDescent="0.25">
      <c r="A51" s="49">
        <f t="shared" si="0"/>
        <v>134000</v>
      </c>
      <c r="B51" s="51">
        <v>14640</v>
      </c>
      <c r="C51" s="51">
        <v>15140</v>
      </c>
      <c r="D51" s="51">
        <v>16880</v>
      </c>
      <c r="E51" s="51">
        <v>17960</v>
      </c>
    </row>
    <row r="52" spans="1:5" s="55" customFormat="1" ht="14.25" customHeight="1" x14ac:dyDescent="0.25">
      <c r="A52" s="49">
        <f t="shared" si="0"/>
        <v>136000</v>
      </c>
      <c r="B52" s="51">
        <v>14870</v>
      </c>
      <c r="C52" s="51">
        <v>15370</v>
      </c>
      <c r="D52" s="51">
        <v>17140</v>
      </c>
      <c r="E52" s="51">
        <v>18360</v>
      </c>
    </row>
    <row r="53" spans="1:5" s="55" customFormat="1" ht="14.25" customHeight="1" x14ac:dyDescent="0.25">
      <c r="A53" s="49">
        <f t="shared" si="0"/>
        <v>138000</v>
      </c>
      <c r="B53" s="51">
        <v>15090</v>
      </c>
      <c r="C53" s="51">
        <v>15590</v>
      </c>
      <c r="D53" s="51">
        <v>17390</v>
      </c>
      <c r="E53" s="51">
        <v>18770</v>
      </c>
    </row>
    <row r="54" spans="1:5" s="55" customFormat="1" ht="14.25" customHeight="1" x14ac:dyDescent="0.25">
      <c r="A54" s="49">
        <f t="shared" si="0"/>
        <v>140000</v>
      </c>
      <c r="B54" s="51">
        <v>15390</v>
      </c>
      <c r="C54" s="51">
        <v>15890</v>
      </c>
      <c r="D54" s="51">
        <v>17780</v>
      </c>
      <c r="E54" s="51">
        <v>19180</v>
      </c>
    </row>
    <row r="55" spans="1:5" s="55" customFormat="1" ht="14.25" customHeight="1" x14ac:dyDescent="0.25">
      <c r="A55" s="49">
        <f t="shared" si="0"/>
        <v>142000</v>
      </c>
      <c r="B55" s="51">
        <v>15630</v>
      </c>
      <c r="C55" s="51">
        <v>16130</v>
      </c>
      <c r="D55" s="51">
        <v>18180</v>
      </c>
      <c r="E55" s="51">
        <v>19600</v>
      </c>
    </row>
    <row r="56" spans="1:5" s="55" customFormat="1" ht="14.25" customHeight="1" x14ac:dyDescent="0.25">
      <c r="A56" s="49">
        <f t="shared" si="0"/>
        <v>144000</v>
      </c>
      <c r="B56" s="51">
        <v>15870</v>
      </c>
      <c r="C56" s="51">
        <v>16370</v>
      </c>
      <c r="D56" s="51">
        <v>18580</v>
      </c>
      <c r="E56" s="51">
        <v>20020</v>
      </c>
    </row>
    <row r="57" spans="1:5" s="55" customFormat="1" ht="14.25" customHeight="1" x14ac:dyDescent="0.25">
      <c r="A57" s="49">
        <f t="shared" si="0"/>
        <v>146000</v>
      </c>
      <c r="B57" s="51">
        <v>16110</v>
      </c>
      <c r="C57" s="51">
        <v>16610</v>
      </c>
      <c r="D57" s="51">
        <v>18980</v>
      </c>
      <c r="E57" s="51">
        <v>20440</v>
      </c>
    </row>
    <row r="58" spans="1:5" s="55" customFormat="1" ht="14.25" customHeight="1" x14ac:dyDescent="0.25">
      <c r="A58" s="49">
        <f t="shared" si="0"/>
        <v>148000</v>
      </c>
      <c r="B58" s="51">
        <v>16360</v>
      </c>
      <c r="C58" s="51">
        <v>16860</v>
      </c>
      <c r="D58" s="51">
        <v>19240</v>
      </c>
      <c r="E58" s="51">
        <v>20720</v>
      </c>
    </row>
    <row r="59" spans="1:5" s="55" customFormat="1" ht="14.25" customHeight="1" x14ac:dyDescent="0.25">
      <c r="A59" s="49">
        <f t="shared" si="0"/>
        <v>150000</v>
      </c>
      <c r="B59" s="51">
        <v>16600</v>
      </c>
      <c r="C59" s="51">
        <v>17100</v>
      </c>
      <c r="D59" s="51">
        <v>19500</v>
      </c>
      <c r="E59" s="51">
        <v>21000</v>
      </c>
    </row>
    <row r="60" spans="1:5" s="55" customFormat="1" ht="14.25" customHeight="1" x14ac:dyDescent="0.25">
      <c r="A60" s="49">
        <f t="shared" si="0"/>
        <v>152000</v>
      </c>
      <c r="B60" s="51">
        <v>16840</v>
      </c>
      <c r="C60" s="51">
        <v>17340</v>
      </c>
      <c r="D60" s="51">
        <v>19760</v>
      </c>
      <c r="E60" s="51">
        <v>21280</v>
      </c>
    </row>
    <row r="61" spans="1:5" s="55" customFormat="1" ht="14.25" customHeight="1" x14ac:dyDescent="0.25">
      <c r="A61" s="49">
        <f t="shared" si="0"/>
        <v>154000</v>
      </c>
      <c r="B61" s="51">
        <v>17090</v>
      </c>
      <c r="C61" s="51">
        <v>17590</v>
      </c>
      <c r="D61" s="51">
        <v>20020</v>
      </c>
      <c r="E61" s="51">
        <v>21560</v>
      </c>
    </row>
    <row r="62" spans="1:5" s="55" customFormat="1" ht="14.25" customHeight="1" x14ac:dyDescent="0.25">
      <c r="A62" s="49">
        <f t="shared" si="0"/>
        <v>156000</v>
      </c>
      <c r="B62" s="51">
        <v>17330</v>
      </c>
      <c r="C62" s="51">
        <v>17830</v>
      </c>
      <c r="D62" s="51">
        <v>20280</v>
      </c>
      <c r="E62" s="51">
        <v>21840</v>
      </c>
    </row>
    <row r="63" spans="1:5" s="55" customFormat="1" ht="14.25" customHeight="1" x14ac:dyDescent="0.25">
      <c r="A63" s="49">
        <f t="shared" si="0"/>
        <v>158000</v>
      </c>
      <c r="B63" s="51">
        <v>17580</v>
      </c>
      <c r="C63" s="51">
        <v>18080</v>
      </c>
      <c r="D63" s="51">
        <v>20540</v>
      </c>
      <c r="E63" s="51">
        <v>22120</v>
      </c>
    </row>
    <row r="64" spans="1:5" s="55" customFormat="1" ht="14.25" customHeight="1" x14ac:dyDescent="0.25">
      <c r="A64" s="49">
        <f t="shared" si="0"/>
        <v>160000</v>
      </c>
      <c r="B64" s="51">
        <v>17820</v>
      </c>
      <c r="C64" s="51">
        <v>18320</v>
      </c>
      <c r="D64" s="51">
        <v>20800</v>
      </c>
      <c r="E64" s="51">
        <v>22400</v>
      </c>
    </row>
    <row r="65" spans="1:5" s="55" customFormat="1" ht="14.25" customHeight="1" x14ac:dyDescent="0.25">
      <c r="A65" s="49">
        <f t="shared" si="0"/>
        <v>162000</v>
      </c>
      <c r="B65" s="51">
        <v>18070</v>
      </c>
      <c r="C65" s="51">
        <v>18570</v>
      </c>
      <c r="D65" s="51">
        <v>21060</v>
      </c>
      <c r="E65" s="51">
        <v>22680</v>
      </c>
    </row>
    <row r="66" spans="1:5" s="55" customFormat="1" ht="14.25" customHeight="1" x14ac:dyDescent="0.25">
      <c r="A66" s="49">
        <f t="shared" si="0"/>
        <v>164000</v>
      </c>
      <c r="B66" s="51">
        <v>18310</v>
      </c>
      <c r="C66" s="51">
        <v>18810</v>
      </c>
      <c r="D66" s="51">
        <v>21320</v>
      </c>
      <c r="E66" s="51">
        <v>22960</v>
      </c>
    </row>
    <row r="67" spans="1:5" s="55" customFormat="1" ht="14.25" customHeight="1" x14ac:dyDescent="0.25">
      <c r="A67" s="49">
        <f t="shared" si="0"/>
        <v>166000</v>
      </c>
      <c r="B67" s="51">
        <v>18560</v>
      </c>
      <c r="C67" s="51">
        <v>19060</v>
      </c>
      <c r="D67" s="51">
        <v>21580</v>
      </c>
      <c r="E67" s="51">
        <v>23240</v>
      </c>
    </row>
    <row r="68" spans="1:5" s="55" customFormat="1" ht="14.25" customHeight="1" x14ac:dyDescent="0.25">
      <c r="A68" s="49">
        <f t="shared" si="0"/>
        <v>168000</v>
      </c>
      <c r="B68" s="51">
        <v>18800</v>
      </c>
      <c r="C68" s="51">
        <v>19300</v>
      </c>
      <c r="D68" s="51">
        <v>21840</v>
      </c>
      <c r="E68" s="51">
        <v>23520</v>
      </c>
    </row>
    <row r="69" spans="1:5" s="55" customFormat="1" ht="14.25" customHeight="1" x14ac:dyDescent="0.25">
      <c r="A69" s="49">
        <f t="shared" si="0"/>
        <v>170000</v>
      </c>
      <c r="B69" s="51">
        <v>19050</v>
      </c>
      <c r="C69" s="51">
        <v>19550</v>
      </c>
      <c r="D69" s="51">
        <v>22100</v>
      </c>
      <c r="E69" s="51">
        <v>23800</v>
      </c>
    </row>
    <row r="70" spans="1:5" s="60" customFormat="1" ht="14.25" customHeight="1" x14ac:dyDescent="0.25">
      <c r="A70" s="56" t="s">
        <v>16</v>
      </c>
      <c r="B70" s="58">
        <v>20000</v>
      </c>
      <c r="C70" s="58">
        <v>21000</v>
      </c>
      <c r="D70" s="58">
        <v>22500</v>
      </c>
      <c r="E70" s="58">
        <v>25500</v>
      </c>
    </row>
    <row r="71" spans="1:5" s="55" customFormat="1" ht="14.25" customHeight="1" x14ac:dyDescent="0.25">
      <c r="A71" s="49"/>
      <c r="B71" s="51"/>
      <c r="C71" s="51"/>
      <c r="D71" s="51"/>
      <c r="E71" s="51"/>
    </row>
    <row r="72" spans="1:5" s="55" customFormat="1" ht="14.25" customHeight="1" x14ac:dyDescent="0.25">
      <c r="A72" s="49" t="s">
        <v>18</v>
      </c>
      <c r="B72" s="51">
        <v>4200</v>
      </c>
      <c r="C72" s="51">
        <v>4200</v>
      </c>
      <c r="D72" s="51">
        <v>4200</v>
      </c>
      <c r="E72" s="51">
        <v>4200</v>
      </c>
    </row>
    <row r="73" spans="1:5" s="77" customFormat="1" ht="14.25" customHeight="1" x14ac:dyDescent="0.25">
      <c r="A73" s="62" t="s">
        <v>19</v>
      </c>
      <c r="B73" s="64">
        <v>24200</v>
      </c>
      <c r="C73" s="67">
        <v>25200</v>
      </c>
      <c r="D73" s="70">
        <v>26700</v>
      </c>
      <c r="E73" s="74">
        <v>29700</v>
      </c>
    </row>
  </sheetData>
  <pageMargins left="0.78740157480314965" right="0.78740157480314965" top="0.78740157480314965" bottom="0.78740157480314965" header="0.31496062992125984" footer="0.31496062992125984"/>
  <pageSetup paperSize="9" scale="65" fitToWidth="0" fitToHeight="0" orientation="portrait" r:id="rId1"/>
  <headerFooter>
    <oddHeader>&amp;L&amp;"-,Fett"Schulgeldtabelle 2026-27</oddHeader>
    <oddFooter>&amp;C&amp;8&amp;Z&amp;F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0CD79-B74F-4736-BE31-C4F4D5B8811D}">
  <sheetPr>
    <tabColor theme="4" tint="0.79998168889431442"/>
  </sheetPr>
  <dimension ref="A1:Y81"/>
  <sheetViews>
    <sheetView view="pageBreakPreview" zoomScale="98" zoomScaleNormal="98" zoomScaleSheetLayoutView="98" workbookViewId="0">
      <selection activeCell="U34" sqref="U34"/>
    </sheetView>
  </sheetViews>
  <sheetFormatPr baseColWidth="10" defaultColWidth="14.42578125" defaultRowHeight="15" customHeight="1" x14ac:dyDescent="0.25"/>
  <cols>
    <col min="1" max="1" width="10.42578125" style="78" customWidth="1"/>
    <col min="2" max="2" width="6.140625" style="79" customWidth="1"/>
    <col min="3" max="3" width="7.42578125" style="80" customWidth="1"/>
    <col min="4" max="4" width="7.42578125" style="81" customWidth="1"/>
    <col min="5" max="5" width="7.42578125" style="80" customWidth="1"/>
    <col min="6" max="6" width="7.42578125" style="81" customWidth="1"/>
    <col min="7" max="7" width="7.42578125" style="82" customWidth="1"/>
    <col min="8" max="8" width="7.42578125" style="80" customWidth="1"/>
    <col min="9" max="9" width="7.42578125" style="81" customWidth="1"/>
    <col min="10" max="11" width="7.42578125" style="80" customWidth="1"/>
    <col min="12" max="12" width="7.42578125" style="82" customWidth="1"/>
    <col min="13" max="13" width="7.42578125" style="80" customWidth="1"/>
    <col min="14" max="14" width="7.42578125" style="81" customWidth="1"/>
    <col min="15" max="15" width="7.42578125" style="80" customWidth="1"/>
    <col min="16" max="16" width="7.42578125" style="83" customWidth="1"/>
    <col min="17" max="17" width="7.42578125" style="81" customWidth="1"/>
    <col min="18" max="18" width="7.42578125" style="80" customWidth="1"/>
    <col min="19" max="19" width="7.42578125" style="81" customWidth="1"/>
    <col min="20" max="21" width="7.42578125" style="80" customWidth="1"/>
    <col min="22" max="22" width="7.42578125" style="81" customWidth="1"/>
    <col min="23" max="23" width="3.28515625" customWidth="1"/>
    <col min="24" max="24" width="3.7109375" customWidth="1"/>
    <col min="25" max="25" width="11" customWidth="1"/>
  </cols>
  <sheetData>
    <row r="1" spans="1:25" ht="14.25" customHeight="1" x14ac:dyDescent="0.25">
      <c r="A1" s="1" t="s">
        <v>20</v>
      </c>
      <c r="B1" s="2"/>
      <c r="C1" s="3" t="s">
        <v>0</v>
      </c>
      <c r="D1" s="4"/>
      <c r="E1" s="3"/>
      <c r="F1" s="4"/>
      <c r="G1" s="5"/>
      <c r="H1" s="6" t="s">
        <v>1</v>
      </c>
      <c r="I1" s="7"/>
      <c r="J1" s="6"/>
      <c r="K1" s="6"/>
      <c r="L1" s="8"/>
      <c r="M1" s="9"/>
      <c r="N1" s="9" t="s">
        <v>2</v>
      </c>
      <c r="O1" s="9"/>
      <c r="P1" s="9"/>
      <c r="Q1" s="10"/>
      <c r="R1" s="11"/>
      <c r="S1" s="12" t="s">
        <v>3</v>
      </c>
      <c r="T1" s="11"/>
      <c r="U1" s="13"/>
      <c r="V1" s="13"/>
      <c r="X1" s="14">
        <v>-2</v>
      </c>
      <c r="Y1" s="15" t="s">
        <v>4</v>
      </c>
    </row>
    <row r="2" spans="1:25" s="31" customFormat="1" ht="14.25" customHeight="1" x14ac:dyDescent="0.25">
      <c r="A2" s="16" t="s">
        <v>5</v>
      </c>
      <c r="B2" s="17"/>
      <c r="C2" s="18" t="s">
        <v>6</v>
      </c>
      <c r="D2" s="19" t="s">
        <v>7</v>
      </c>
      <c r="E2" s="18" t="s">
        <v>14</v>
      </c>
      <c r="F2" s="19" t="s">
        <v>21</v>
      </c>
      <c r="G2" s="20" t="s">
        <v>9</v>
      </c>
      <c r="H2" s="21" t="s">
        <v>10</v>
      </c>
      <c r="I2" s="22" t="s">
        <v>7</v>
      </c>
      <c r="J2" s="21" t="s">
        <v>14</v>
      </c>
      <c r="K2" s="21" t="s">
        <v>8</v>
      </c>
      <c r="L2" s="23" t="s">
        <v>9</v>
      </c>
      <c r="M2" s="24" t="s">
        <v>11</v>
      </c>
      <c r="N2" s="25" t="s">
        <v>7</v>
      </c>
      <c r="O2" s="24"/>
      <c r="P2" s="26" t="s">
        <v>8</v>
      </c>
      <c r="Q2" s="27" t="s">
        <v>9</v>
      </c>
      <c r="R2" s="28" t="s">
        <v>12</v>
      </c>
      <c r="S2" s="29" t="s">
        <v>7</v>
      </c>
      <c r="T2" s="28"/>
      <c r="U2" s="30" t="s">
        <v>8</v>
      </c>
      <c r="V2" s="30" t="s">
        <v>9</v>
      </c>
      <c r="X2" s="14">
        <v>2</v>
      </c>
      <c r="Y2" s="15" t="s">
        <v>13</v>
      </c>
    </row>
    <row r="3" spans="1:25" s="48" customFormat="1" ht="14.25" customHeight="1" x14ac:dyDescent="0.25">
      <c r="A3" s="32"/>
      <c r="B3" s="33"/>
      <c r="C3" s="34"/>
      <c r="D3" s="35"/>
      <c r="E3" s="34"/>
      <c r="F3" s="36" t="s">
        <v>14</v>
      </c>
      <c r="G3" s="37" t="s">
        <v>15</v>
      </c>
      <c r="H3" s="38"/>
      <c r="I3" s="39"/>
      <c r="J3" s="38"/>
      <c r="K3" s="38" t="s">
        <v>14</v>
      </c>
      <c r="L3" s="40" t="s">
        <v>15</v>
      </c>
      <c r="M3" s="41"/>
      <c r="N3" s="42"/>
      <c r="O3" s="41"/>
      <c r="P3" s="43" t="s">
        <v>14</v>
      </c>
      <c r="Q3" s="44" t="s">
        <v>15</v>
      </c>
      <c r="R3" s="45"/>
      <c r="S3" s="46"/>
      <c r="T3" s="45"/>
      <c r="U3" s="47" t="s">
        <v>14</v>
      </c>
      <c r="V3" s="47" t="s">
        <v>15</v>
      </c>
    </row>
    <row r="4" spans="1:25" s="55" customFormat="1" ht="14.25" customHeight="1" x14ac:dyDescent="0.25">
      <c r="A4" s="49">
        <v>40000</v>
      </c>
      <c r="B4" s="50"/>
      <c r="C4" s="51">
        <v>2800.0000000000005</v>
      </c>
      <c r="D4" s="52">
        <f>C4/A4</f>
        <v>7.0000000000000007E-2</v>
      </c>
      <c r="E4" s="51">
        <v>2945</v>
      </c>
      <c r="F4" s="53">
        <f>C4-E4</f>
        <v>-144.99999999999955</v>
      </c>
      <c r="G4" s="54"/>
      <c r="H4" s="51">
        <v>2800.0000000000005</v>
      </c>
      <c r="I4" s="52">
        <v>7.0000000000000007E-2</v>
      </c>
      <c r="J4" s="51">
        <v>2945</v>
      </c>
      <c r="K4" s="53">
        <f>H4-J4</f>
        <v>-144.99999999999955</v>
      </c>
      <c r="L4" s="54"/>
      <c r="M4" s="51">
        <f>$A4*N4</f>
        <v>2800.0000000000005</v>
      </c>
      <c r="N4" s="52">
        <v>7.0000000000000007E-2</v>
      </c>
      <c r="O4" s="51">
        <v>5305</v>
      </c>
      <c r="P4" s="53">
        <f>M4-O4</f>
        <v>-2504.9999999999995</v>
      </c>
      <c r="Q4" s="54"/>
      <c r="R4" s="51">
        <f>$A4*S4</f>
        <v>2800.0000000000005</v>
      </c>
      <c r="S4" s="52">
        <v>7.0000000000000007E-2</v>
      </c>
      <c r="T4" s="51">
        <v>5575</v>
      </c>
      <c r="U4" s="53">
        <f>R4-T4</f>
        <v>-2774.9999999999995</v>
      </c>
      <c r="V4" s="54"/>
    </row>
    <row r="5" spans="1:25" s="55" customFormat="1" ht="14.25" customHeight="1" x14ac:dyDescent="0.25">
      <c r="A5" s="49">
        <v>42000</v>
      </c>
      <c r="B5" s="50"/>
      <c r="C5" s="51">
        <v>2900</v>
      </c>
      <c r="D5" s="52">
        <f>C5/A5+0.001</f>
        <v>7.0047619047619053E-2</v>
      </c>
      <c r="E5" s="51">
        <v>3415</v>
      </c>
      <c r="F5" s="53">
        <f>C5-E5</f>
        <v>-515</v>
      </c>
      <c r="G5" s="54">
        <f>C5-C4</f>
        <v>99.999999999999545</v>
      </c>
      <c r="H5" s="51">
        <f>MROUND($A5*I5,10)</f>
        <v>3400</v>
      </c>
      <c r="I5" s="52">
        <v>8.1000000000000003E-2</v>
      </c>
      <c r="J5" s="51">
        <v>3415</v>
      </c>
      <c r="K5" s="53">
        <f t="shared" ref="K5:K68" si="0">H5-J5</f>
        <v>-15</v>
      </c>
      <c r="L5" s="54">
        <f>H5-H4</f>
        <v>599.99999999999955</v>
      </c>
      <c r="M5" s="51">
        <f>MROUND($A5*N5,10)</f>
        <v>4200</v>
      </c>
      <c r="N5" s="52">
        <v>0.1</v>
      </c>
      <c r="O5" s="51">
        <v>5660</v>
      </c>
      <c r="P5" s="53">
        <f t="shared" ref="P5:P68" si="1">M5-O5</f>
        <v>-1460</v>
      </c>
      <c r="Q5" s="54">
        <f>M5-M4</f>
        <v>1399.9999999999995</v>
      </c>
      <c r="R5" s="51">
        <f>MROUND($A5*S5,10)</f>
        <v>5460</v>
      </c>
      <c r="S5" s="52">
        <v>0.13</v>
      </c>
      <c r="T5" s="51">
        <v>5935</v>
      </c>
      <c r="U5" s="53">
        <f t="shared" ref="U5:U68" si="2">R5-T5</f>
        <v>-475</v>
      </c>
      <c r="V5" s="54">
        <f>R5-R4</f>
        <v>2659.9999999999995</v>
      </c>
    </row>
    <row r="6" spans="1:25" s="55" customFormat="1" ht="14.25" customHeight="1" x14ac:dyDescent="0.25">
      <c r="A6" s="49">
        <v>44000</v>
      </c>
      <c r="B6" s="50"/>
      <c r="C6" s="51">
        <v>3240</v>
      </c>
      <c r="D6" s="52">
        <f t="shared" ref="D6:D69" si="3">C6/A6</f>
        <v>7.3636363636363639E-2</v>
      </c>
      <c r="E6" s="51">
        <v>3715</v>
      </c>
      <c r="F6" s="53">
        <f>C6-E6</f>
        <v>-475</v>
      </c>
      <c r="G6" s="54">
        <f>C6-C5</f>
        <v>340</v>
      </c>
      <c r="H6" s="51">
        <f t="shared" ref="H6:H69" si="4">MROUND($A6*I6,10)</f>
        <v>3740</v>
      </c>
      <c r="I6" s="52">
        <v>8.5000000000000006E-2</v>
      </c>
      <c r="J6" s="51">
        <v>3715</v>
      </c>
      <c r="K6" s="53">
        <f t="shared" si="0"/>
        <v>25</v>
      </c>
      <c r="L6" s="54">
        <f t="shared" ref="L6:L69" si="5">H6-H5</f>
        <v>340</v>
      </c>
      <c r="M6" s="51">
        <f t="shared" ref="M6:M69" si="6">MROUND($A6*N6,10)</f>
        <v>5280</v>
      </c>
      <c r="N6" s="52">
        <v>0.12</v>
      </c>
      <c r="O6" s="51">
        <v>5875</v>
      </c>
      <c r="P6" s="53">
        <f t="shared" si="1"/>
        <v>-595</v>
      </c>
      <c r="Q6" s="54">
        <f t="shared" ref="Q6:Q69" si="7">M6-M5</f>
        <v>1080</v>
      </c>
      <c r="R6" s="51">
        <f t="shared" ref="R6:R69" si="8">MROUND($A6*S6,10)</f>
        <v>5720</v>
      </c>
      <c r="S6" s="52">
        <v>0.13</v>
      </c>
      <c r="T6" s="51">
        <v>6160</v>
      </c>
      <c r="U6" s="53">
        <f t="shared" si="2"/>
        <v>-440</v>
      </c>
      <c r="V6" s="54">
        <f t="shared" ref="V6:V69" si="9">R6-R5</f>
        <v>260</v>
      </c>
    </row>
    <row r="7" spans="1:25" s="55" customFormat="1" ht="14.25" customHeight="1" x14ac:dyDescent="0.25">
      <c r="A7" s="49">
        <f t="shared" ref="A7:A69" si="10">A6+2000</f>
        <v>46000</v>
      </c>
      <c r="B7" s="50"/>
      <c r="C7" s="51">
        <v>3550</v>
      </c>
      <c r="D7" s="52">
        <f t="shared" si="3"/>
        <v>7.7173913043478259E-2</v>
      </c>
      <c r="E7" s="51">
        <v>4015</v>
      </c>
      <c r="F7" s="53">
        <f>C7-E7</f>
        <v>-465</v>
      </c>
      <c r="G7" s="54">
        <f>C7-C6</f>
        <v>310</v>
      </c>
      <c r="H7" s="51">
        <f t="shared" si="4"/>
        <v>4050</v>
      </c>
      <c r="I7" s="52">
        <v>8.7999999999999995E-2</v>
      </c>
      <c r="J7" s="51">
        <v>4015</v>
      </c>
      <c r="K7" s="53">
        <f t="shared" si="0"/>
        <v>35</v>
      </c>
      <c r="L7" s="54">
        <f t="shared" si="5"/>
        <v>310</v>
      </c>
      <c r="M7" s="51">
        <f t="shared" si="6"/>
        <v>5520</v>
      </c>
      <c r="N7" s="52">
        <v>0.12</v>
      </c>
      <c r="O7" s="51">
        <v>6090</v>
      </c>
      <c r="P7" s="53">
        <f t="shared" si="1"/>
        <v>-570</v>
      </c>
      <c r="Q7" s="54">
        <f t="shared" si="7"/>
        <v>240</v>
      </c>
      <c r="R7" s="51">
        <f t="shared" si="8"/>
        <v>5980</v>
      </c>
      <c r="S7" s="52">
        <v>0.13</v>
      </c>
      <c r="T7" s="51">
        <v>6380</v>
      </c>
      <c r="U7" s="53">
        <f t="shared" si="2"/>
        <v>-400</v>
      </c>
      <c r="V7" s="54">
        <f t="shared" si="9"/>
        <v>260</v>
      </c>
    </row>
    <row r="8" spans="1:25" s="55" customFormat="1" ht="14.25" customHeight="1" x14ac:dyDescent="0.25">
      <c r="A8" s="49">
        <f t="shared" si="10"/>
        <v>48000</v>
      </c>
      <c r="B8" s="50"/>
      <c r="C8" s="51">
        <v>3820</v>
      </c>
      <c r="D8" s="52">
        <f t="shared" si="3"/>
        <v>7.9583333333333339E-2</v>
      </c>
      <c r="E8" s="51">
        <v>4305</v>
      </c>
      <c r="F8" s="53">
        <f t="shared" ref="F8:F70" si="11">C8-E8</f>
        <v>-485</v>
      </c>
      <c r="G8" s="54">
        <f>C8-C7</f>
        <v>270</v>
      </c>
      <c r="H8" s="51">
        <f t="shared" si="4"/>
        <v>4320</v>
      </c>
      <c r="I8" s="52">
        <f t="shared" ref="I8:I13" si="12">I7+0.002</f>
        <v>0.09</v>
      </c>
      <c r="J8" s="51">
        <v>4305</v>
      </c>
      <c r="K8" s="53">
        <f t="shared" si="0"/>
        <v>15</v>
      </c>
      <c r="L8" s="54">
        <f t="shared" si="5"/>
        <v>270</v>
      </c>
      <c r="M8" s="51">
        <f t="shared" si="6"/>
        <v>5760</v>
      </c>
      <c r="N8" s="52">
        <v>0.12</v>
      </c>
      <c r="O8" s="51">
        <v>6305</v>
      </c>
      <c r="P8" s="53">
        <f t="shared" si="1"/>
        <v>-545</v>
      </c>
      <c r="Q8" s="54">
        <f t="shared" si="7"/>
        <v>240</v>
      </c>
      <c r="R8" s="51">
        <f t="shared" si="8"/>
        <v>6240</v>
      </c>
      <c r="S8" s="52">
        <v>0.13</v>
      </c>
      <c r="T8" s="51">
        <v>6605</v>
      </c>
      <c r="U8" s="53">
        <f t="shared" si="2"/>
        <v>-365</v>
      </c>
      <c r="V8" s="54">
        <f t="shared" si="9"/>
        <v>260</v>
      </c>
    </row>
    <row r="9" spans="1:25" s="55" customFormat="1" ht="14.25" customHeight="1" x14ac:dyDescent="0.25">
      <c r="A9" s="49">
        <f t="shared" si="10"/>
        <v>50000</v>
      </c>
      <c r="B9" s="50"/>
      <c r="C9" s="51">
        <v>4100</v>
      </c>
      <c r="D9" s="52">
        <f t="shared" si="3"/>
        <v>8.2000000000000003E-2</v>
      </c>
      <c r="E9" s="51">
        <v>4605</v>
      </c>
      <c r="F9" s="53">
        <f t="shared" si="11"/>
        <v>-505</v>
      </c>
      <c r="G9" s="54">
        <f>C9-C8</f>
        <v>280</v>
      </c>
      <c r="H9" s="51">
        <f t="shared" si="4"/>
        <v>4600</v>
      </c>
      <c r="I9" s="52">
        <f t="shared" si="12"/>
        <v>9.1999999999999998E-2</v>
      </c>
      <c r="J9" s="51">
        <v>4605</v>
      </c>
      <c r="K9" s="53">
        <f t="shared" si="0"/>
        <v>-5</v>
      </c>
      <c r="L9" s="54">
        <f t="shared" si="5"/>
        <v>280</v>
      </c>
      <c r="M9" s="51">
        <f t="shared" si="6"/>
        <v>6000</v>
      </c>
      <c r="N9" s="52">
        <v>0.12</v>
      </c>
      <c r="O9" s="51">
        <v>6520</v>
      </c>
      <c r="P9" s="53">
        <f t="shared" si="1"/>
        <v>-520</v>
      </c>
      <c r="Q9" s="54">
        <f t="shared" si="7"/>
        <v>240</v>
      </c>
      <c r="R9" s="51">
        <f t="shared" si="8"/>
        <v>6500</v>
      </c>
      <c r="S9" s="52">
        <v>0.13</v>
      </c>
      <c r="T9" s="51">
        <v>6825</v>
      </c>
      <c r="U9" s="53">
        <f t="shared" si="2"/>
        <v>-325</v>
      </c>
      <c r="V9" s="54">
        <f t="shared" si="9"/>
        <v>260</v>
      </c>
    </row>
    <row r="10" spans="1:25" s="55" customFormat="1" ht="14.25" customHeight="1" x14ac:dyDescent="0.25">
      <c r="A10" s="49">
        <f t="shared" si="10"/>
        <v>52000</v>
      </c>
      <c r="B10" s="50"/>
      <c r="C10" s="51">
        <v>4390</v>
      </c>
      <c r="D10" s="52">
        <f t="shared" si="3"/>
        <v>8.442307692307692E-2</v>
      </c>
      <c r="E10" s="51">
        <v>4895</v>
      </c>
      <c r="F10" s="53">
        <f t="shared" si="11"/>
        <v>-505</v>
      </c>
      <c r="G10" s="54">
        <f>C10-C9</f>
        <v>290</v>
      </c>
      <c r="H10" s="51">
        <f t="shared" si="4"/>
        <v>4890</v>
      </c>
      <c r="I10" s="52">
        <f t="shared" si="12"/>
        <v>9.4E-2</v>
      </c>
      <c r="J10" s="51">
        <v>4895</v>
      </c>
      <c r="K10" s="53">
        <f t="shared" si="0"/>
        <v>-5</v>
      </c>
      <c r="L10" s="54">
        <f t="shared" si="5"/>
        <v>290</v>
      </c>
      <c r="M10" s="51">
        <f t="shared" si="6"/>
        <v>6240</v>
      </c>
      <c r="N10" s="52">
        <v>0.12</v>
      </c>
      <c r="O10" s="51">
        <v>6740</v>
      </c>
      <c r="P10" s="53">
        <f t="shared" si="1"/>
        <v>-500</v>
      </c>
      <c r="Q10" s="54">
        <f t="shared" si="7"/>
        <v>240</v>
      </c>
      <c r="R10" s="51">
        <f t="shared" si="8"/>
        <v>6760</v>
      </c>
      <c r="S10" s="52">
        <v>0.13</v>
      </c>
      <c r="T10" s="51">
        <v>7045</v>
      </c>
      <c r="U10" s="53">
        <f t="shared" si="2"/>
        <v>-285</v>
      </c>
      <c r="V10" s="54">
        <f t="shared" si="9"/>
        <v>260</v>
      </c>
    </row>
    <row r="11" spans="1:25" s="55" customFormat="1" ht="14.25" customHeight="1" x14ac:dyDescent="0.25">
      <c r="A11" s="49">
        <f t="shared" si="10"/>
        <v>54000</v>
      </c>
      <c r="B11" s="50"/>
      <c r="C11" s="51">
        <v>4680</v>
      </c>
      <c r="D11" s="52">
        <f t="shared" si="3"/>
        <v>8.666666666666667E-2</v>
      </c>
      <c r="E11" s="51">
        <v>5195</v>
      </c>
      <c r="F11" s="53">
        <f t="shared" si="11"/>
        <v>-515</v>
      </c>
      <c r="G11" s="54">
        <f>C11-C10</f>
        <v>290</v>
      </c>
      <c r="H11" s="51">
        <f t="shared" si="4"/>
        <v>5180</v>
      </c>
      <c r="I11" s="52">
        <f t="shared" si="12"/>
        <v>9.6000000000000002E-2</v>
      </c>
      <c r="J11" s="51">
        <v>5195</v>
      </c>
      <c r="K11" s="53">
        <f t="shared" si="0"/>
        <v>-15</v>
      </c>
      <c r="L11" s="54">
        <f t="shared" si="5"/>
        <v>290</v>
      </c>
      <c r="M11" s="51">
        <f t="shared" si="6"/>
        <v>6480</v>
      </c>
      <c r="N11" s="52">
        <v>0.12</v>
      </c>
      <c r="O11" s="51">
        <v>6955</v>
      </c>
      <c r="P11" s="53">
        <f t="shared" si="1"/>
        <v>-475</v>
      </c>
      <c r="Q11" s="54">
        <f t="shared" si="7"/>
        <v>240</v>
      </c>
      <c r="R11" s="51">
        <f t="shared" si="8"/>
        <v>7020</v>
      </c>
      <c r="S11" s="52">
        <v>0.13</v>
      </c>
      <c r="T11" s="51">
        <v>7270</v>
      </c>
      <c r="U11" s="53">
        <f t="shared" si="2"/>
        <v>-250</v>
      </c>
      <c r="V11" s="54">
        <f t="shared" si="9"/>
        <v>260</v>
      </c>
    </row>
    <row r="12" spans="1:25" s="55" customFormat="1" ht="14.25" customHeight="1" x14ac:dyDescent="0.25">
      <c r="A12" s="49">
        <f t="shared" si="10"/>
        <v>56000</v>
      </c>
      <c r="B12" s="50"/>
      <c r="C12" s="51">
        <v>4990</v>
      </c>
      <c r="D12" s="52">
        <f t="shared" si="3"/>
        <v>8.9107142857142857E-2</v>
      </c>
      <c r="E12" s="51">
        <v>5485</v>
      </c>
      <c r="F12" s="53">
        <f t="shared" si="11"/>
        <v>-495</v>
      </c>
      <c r="G12" s="54">
        <f>C12-C11</f>
        <v>310</v>
      </c>
      <c r="H12" s="51">
        <f t="shared" si="4"/>
        <v>5490</v>
      </c>
      <c r="I12" s="52">
        <f t="shared" si="12"/>
        <v>9.8000000000000004E-2</v>
      </c>
      <c r="J12" s="51">
        <v>5485</v>
      </c>
      <c r="K12" s="53">
        <f t="shared" si="0"/>
        <v>5</v>
      </c>
      <c r="L12" s="54">
        <f t="shared" si="5"/>
        <v>310</v>
      </c>
      <c r="M12" s="51">
        <f t="shared" si="6"/>
        <v>6720</v>
      </c>
      <c r="N12" s="52">
        <v>0.12</v>
      </c>
      <c r="O12" s="51">
        <v>7175</v>
      </c>
      <c r="P12" s="53">
        <f t="shared" si="1"/>
        <v>-455</v>
      </c>
      <c r="Q12" s="54">
        <f t="shared" si="7"/>
        <v>240</v>
      </c>
      <c r="R12" s="51">
        <f t="shared" si="8"/>
        <v>7280</v>
      </c>
      <c r="S12" s="52">
        <v>0.13</v>
      </c>
      <c r="T12" s="51">
        <v>7485</v>
      </c>
      <c r="U12" s="53">
        <f t="shared" si="2"/>
        <v>-205</v>
      </c>
      <c r="V12" s="54">
        <f t="shared" si="9"/>
        <v>260</v>
      </c>
    </row>
    <row r="13" spans="1:25" s="55" customFormat="1" ht="14.25" customHeight="1" x14ac:dyDescent="0.25">
      <c r="A13" s="49">
        <f t="shared" si="10"/>
        <v>58000</v>
      </c>
      <c r="B13" s="50"/>
      <c r="C13" s="51">
        <v>5300</v>
      </c>
      <c r="D13" s="52">
        <f t="shared" si="3"/>
        <v>9.1379310344827588E-2</v>
      </c>
      <c r="E13" s="51">
        <v>5785</v>
      </c>
      <c r="F13" s="53">
        <f t="shared" si="11"/>
        <v>-485</v>
      </c>
      <c r="G13" s="54">
        <f>C13-C12</f>
        <v>310</v>
      </c>
      <c r="H13" s="51">
        <f t="shared" si="4"/>
        <v>5800</v>
      </c>
      <c r="I13" s="52">
        <f t="shared" si="12"/>
        <v>0.1</v>
      </c>
      <c r="J13" s="51">
        <v>5785</v>
      </c>
      <c r="K13" s="53">
        <f t="shared" si="0"/>
        <v>15</v>
      </c>
      <c r="L13" s="54">
        <f t="shared" si="5"/>
        <v>310</v>
      </c>
      <c r="M13" s="51">
        <f t="shared" si="6"/>
        <v>6960</v>
      </c>
      <c r="N13" s="52">
        <v>0.12</v>
      </c>
      <c r="O13" s="51">
        <v>7390</v>
      </c>
      <c r="P13" s="53">
        <f t="shared" si="1"/>
        <v>-430</v>
      </c>
      <c r="Q13" s="54">
        <f t="shared" si="7"/>
        <v>240</v>
      </c>
      <c r="R13" s="51">
        <f t="shared" si="8"/>
        <v>7540</v>
      </c>
      <c r="S13" s="52">
        <v>0.13</v>
      </c>
      <c r="T13" s="51">
        <v>7710</v>
      </c>
      <c r="U13" s="53">
        <f t="shared" si="2"/>
        <v>-170</v>
      </c>
      <c r="V13" s="54">
        <f t="shared" si="9"/>
        <v>260</v>
      </c>
    </row>
    <row r="14" spans="1:25" s="55" customFormat="1" ht="14.25" customHeight="1" x14ac:dyDescent="0.25">
      <c r="A14" s="49">
        <f t="shared" si="10"/>
        <v>60000</v>
      </c>
      <c r="B14" s="50"/>
      <c r="C14" s="51">
        <v>5620</v>
      </c>
      <c r="D14" s="52">
        <f t="shared" si="3"/>
        <v>9.3666666666666662E-2</v>
      </c>
      <c r="E14" s="51">
        <v>6080</v>
      </c>
      <c r="F14" s="53">
        <f t="shared" si="11"/>
        <v>-460</v>
      </c>
      <c r="G14" s="54">
        <f>C14-C13</f>
        <v>320</v>
      </c>
      <c r="H14" s="51">
        <f t="shared" si="4"/>
        <v>6120</v>
      </c>
      <c r="I14" s="52">
        <v>0.10199999999999999</v>
      </c>
      <c r="J14" s="51">
        <v>6080</v>
      </c>
      <c r="K14" s="53">
        <f t="shared" si="0"/>
        <v>40</v>
      </c>
      <c r="L14" s="54">
        <f t="shared" si="5"/>
        <v>320</v>
      </c>
      <c r="M14" s="51">
        <f t="shared" si="6"/>
        <v>7200</v>
      </c>
      <c r="N14" s="52">
        <v>0.12</v>
      </c>
      <c r="O14" s="51">
        <v>7600</v>
      </c>
      <c r="P14" s="53">
        <f t="shared" si="1"/>
        <v>-400</v>
      </c>
      <c r="Q14" s="54">
        <f t="shared" si="7"/>
        <v>240</v>
      </c>
      <c r="R14" s="51">
        <f t="shared" si="8"/>
        <v>7800</v>
      </c>
      <c r="S14" s="52">
        <v>0.13</v>
      </c>
      <c r="T14" s="51">
        <v>7930</v>
      </c>
      <c r="U14" s="53">
        <f t="shared" si="2"/>
        <v>-130</v>
      </c>
      <c r="V14" s="54">
        <f t="shared" si="9"/>
        <v>260</v>
      </c>
    </row>
    <row r="15" spans="1:25" s="55" customFormat="1" ht="14.25" customHeight="1" x14ac:dyDescent="0.25">
      <c r="A15" s="49">
        <f t="shared" si="10"/>
        <v>62000</v>
      </c>
      <c r="B15" s="50"/>
      <c r="C15" s="51">
        <v>5890</v>
      </c>
      <c r="D15" s="52">
        <f t="shared" si="3"/>
        <v>9.5000000000000001E-2</v>
      </c>
      <c r="E15" s="51">
        <v>6375</v>
      </c>
      <c r="F15" s="53">
        <f t="shared" si="11"/>
        <v>-485</v>
      </c>
      <c r="G15" s="54">
        <f>C15-C14</f>
        <v>270</v>
      </c>
      <c r="H15" s="51">
        <f t="shared" si="4"/>
        <v>6390</v>
      </c>
      <c r="I15" s="52">
        <v>0.10299999999999999</v>
      </c>
      <c r="J15" s="51">
        <v>6375</v>
      </c>
      <c r="K15" s="53">
        <f t="shared" si="0"/>
        <v>15</v>
      </c>
      <c r="L15" s="54">
        <f t="shared" si="5"/>
        <v>270</v>
      </c>
      <c r="M15" s="51">
        <f t="shared" si="6"/>
        <v>7440</v>
      </c>
      <c r="N15" s="52">
        <v>0.12</v>
      </c>
      <c r="O15" s="51">
        <v>7820</v>
      </c>
      <c r="P15" s="53">
        <f t="shared" si="1"/>
        <v>-380</v>
      </c>
      <c r="Q15" s="54">
        <f t="shared" si="7"/>
        <v>240</v>
      </c>
      <c r="R15" s="51">
        <f t="shared" si="8"/>
        <v>8060</v>
      </c>
      <c r="S15" s="52">
        <v>0.13</v>
      </c>
      <c r="T15" s="51">
        <v>8150</v>
      </c>
      <c r="U15" s="53">
        <f t="shared" si="2"/>
        <v>-90</v>
      </c>
      <c r="V15" s="54">
        <f t="shared" si="9"/>
        <v>260</v>
      </c>
    </row>
    <row r="16" spans="1:25" s="55" customFormat="1" ht="14.25" customHeight="1" x14ac:dyDescent="0.25">
      <c r="A16" s="49">
        <f t="shared" si="10"/>
        <v>64000</v>
      </c>
      <c r="B16" s="50"/>
      <c r="C16" s="51">
        <v>6090</v>
      </c>
      <c r="D16" s="52">
        <f t="shared" si="3"/>
        <v>9.5156249999999998E-2</v>
      </c>
      <c r="E16" s="51">
        <v>6575</v>
      </c>
      <c r="F16" s="53">
        <f t="shared" si="11"/>
        <v>-485</v>
      </c>
      <c r="G16" s="54">
        <f>C16-C15</f>
        <v>200</v>
      </c>
      <c r="H16" s="51">
        <f t="shared" si="4"/>
        <v>6590</v>
      </c>
      <c r="I16" s="52">
        <v>0.10299999999999999</v>
      </c>
      <c r="J16" s="51">
        <v>6575</v>
      </c>
      <c r="K16" s="53">
        <f t="shared" si="0"/>
        <v>15</v>
      </c>
      <c r="L16" s="54">
        <f t="shared" si="5"/>
        <v>200</v>
      </c>
      <c r="M16" s="51">
        <f t="shared" si="6"/>
        <v>7680</v>
      </c>
      <c r="N16" s="52">
        <v>0.12</v>
      </c>
      <c r="O16" s="51">
        <v>8035</v>
      </c>
      <c r="P16" s="53">
        <f t="shared" si="1"/>
        <v>-355</v>
      </c>
      <c r="Q16" s="54">
        <f t="shared" si="7"/>
        <v>240</v>
      </c>
      <c r="R16" s="51">
        <f t="shared" si="8"/>
        <v>8320</v>
      </c>
      <c r="S16" s="52">
        <v>0.13</v>
      </c>
      <c r="T16" s="51">
        <v>8375</v>
      </c>
      <c r="U16" s="53">
        <f t="shared" si="2"/>
        <v>-55</v>
      </c>
      <c r="V16" s="54">
        <f t="shared" si="9"/>
        <v>260</v>
      </c>
    </row>
    <row r="17" spans="1:22" s="55" customFormat="1" ht="14.25" customHeight="1" x14ac:dyDescent="0.25">
      <c r="A17" s="49">
        <f t="shared" si="10"/>
        <v>66000</v>
      </c>
      <c r="B17" s="50"/>
      <c r="C17" s="51">
        <v>6300</v>
      </c>
      <c r="D17" s="52">
        <f t="shared" si="3"/>
        <v>9.5454545454545459E-2</v>
      </c>
      <c r="E17" s="51">
        <v>6775</v>
      </c>
      <c r="F17" s="53">
        <f t="shared" si="11"/>
        <v>-475</v>
      </c>
      <c r="G17" s="54">
        <f>C17-C16</f>
        <v>210</v>
      </c>
      <c r="H17" s="51">
        <f t="shared" si="4"/>
        <v>6800</v>
      </c>
      <c r="I17" s="52">
        <v>0.10299999999999999</v>
      </c>
      <c r="J17" s="51">
        <v>6775</v>
      </c>
      <c r="K17" s="53">
        <f t="shared" si="0"/>
        <v>25</v>
      </c>
      <c r="L17" s="54">
        <f t="shared" si="5"/>
        <v>210</v>
      </c>
      <c r="M17" s="51">
        <f t="shared" si="6"/>
        <v>7920</v>
      </c>
      <c r="N17" s="52">
        <v>0.12</v>
      </c>
      <c r="O17" s="51">
        <v>8255</v>
      </c>
      <c r="P17" s="53">
        <f t="shared" si="1"/>
        <v>-335</v>
      </c>
      <c r="Q17" s="54">
        <f t="shared" si="7"/>
        <v>240</v>
      </c>
      <c r="R17" s="51">
        <f t="shared" si="8"/>
        <v>8580</v>
      </c>
      <c r="S17" s="52">
        <v>0.13</v>
      </c>
      <c r="T17" s="51">
        <v>8595</v>
      </c>
      <c r="U17" s="53">
        <f t="shared" si="2"/>
        <v>-15</v>
      </c>
      <c r="V17" s="54">
        <f t="shared" si="9"/>
        <v>260</v>
      </c>
    </row>
    <row r="18" spans="1:22" s="55" customFormat="1" ht="14.25" customHeight="1" x14ac:dyDescent="0.25">
      <c r="A18" s="49">
        <f t="shared" si="10"/>
        <v>68000</v>
      </c>
      <c r="B18" s="50"/>
      <c r="C18" s="51">
        <v>6500</v>
      </c>
      <c r="D18" s="52">
        <f t="shared" si="3"/>
        <v>9.5588235294117641E-2</v>
      </c>
      <c r="E18" s="51">
        <v>6975</v>
      </c>
      <c r="F18" s="53">
        <f t="shared" si="11"/>
        <v>-475</v>
      </c>
      <c r="G18" s="54">
        <f>C18-C17</f>
        <v>200</v>
      </c>
      <c r="H18" s="51">
        <f t="shared" si="4"/>
        <v>7000</v>
      </c>
      <c r="I18" s="52">
        <v>0.10299999999999999</v>
      </c>
      <c r="J18" s="51">
        <v>6975</v>
      </c>
      <c r="K18" s="53">
        <f t="shared" si="0"/>
        <v>25</v>
      </c>
      <c r="L18" s="54">
        <f t="shared" si="5"/>
        <v>200</v>
      </c>
      <c r="M18" s="51">
        <f t="shared" si="6"/>
        <v>8160</v>
      </c>
      <c r="N18" s="52">
        <v>0.12</v>
      </c>
      <c r="O18" s="51">
        <v>8470</v>
      </c>
      <c r="P18" s="53">
        <f t="shared" si="1"/>
        <v>-310</v>
      </c>
      <c r="Q18" s="54">
        <f t="shared" si="7"/>
        <v>240</v>
      </c>
      <c r="R18" s="51">
        <f t="shared" si="8"/>
        <v>8840</v>
      </c>
      <c r="S18" s="52">
        <v>0.13</v>
      </c>
      <c r="T18" s="51">
        <v>8820</v>
      </c>
      <c r="U18" s="53">
        <f t="shared" si="2"/>
        <v>20</v>
      </c>
      <c r="V18" s="54">
        <f t="shared" si="9"/>
        <v>260</v>
      </c>
    </row>
    <row r="19" spans="1:22" s="55" customFormat="1" ht="14.25" customHeight="1" x14ac:dyDescent="0.25">
      <c r="A19" s="49">
        <f t="shared" si="10"/>
        <v>70000</v>
      </c>
      <c r="B19" s="50"/>
      <c r="C19" s="51">
        <v>6710</v>
      </c>
      <c r="D19" s="52">
        <f t="shared" si="3"/>
        <v>9.5857142857142863E-2</v>
      </c>
      <c r="E19" s="51">
        <v>7180</v>
      </c>
      <c r="F19" s="53">
        <f t="shared" si="11"/>
        <v>-470</v>
      </c>
      <c r="G19" s="54">
        <f>C19-C18</f>
        <v>210</v>
      </c>
      <c r="H19" s="51">
        <f t="shared" si="4"/>
        <v>7210</v>
      </c>
      <c r="I19" s="52">
        <v>0.10299999999999999</v>
      </c>
      <c r="J19" s="51">
        <v>7180</v>
      </c>
      <c r="K19" s="53">
        <f t="shared" si="0"/>
        <v>30</v>
      </c>
      <c r="L19" s="54">
        <f t="shared" si="5"/>
        <v>210</v>
      </c>
      <c r="M19" s="51">
        <f t="shared" si="6"/>
        <v>8400</v>
      </c>
      <c r="N19" s="52">
        <v>0.12</v>
      </c>
      <c r="O19" s="51">
        <v>8685</v>
      </c>
      <c r="P19" s="53">
        <f t="shared" si="1"/>
        <v>-285</v>
      </c>
      <c r="Q19" s="54">
        <f t="shared" si="7"/>
        <v>240</v>
      </c>
      <c r="R19" s="51">
        <f t="shared" si="8"/>
        <v>9100</v>
      </c>
      <c r="S19" s="52">
        <v>0.13</v>
      </c>
      <c r="T19" s="51">
        <v>9040</v>
      </c>
      <c r="U19" s="53">
        <f t="shared" si="2"/>
        <v>60</v>
      </c>
      <c r="V19" s="54">
        <f t="shared" si="9"/>
        <v>260</v>
      </c>
    </row>
    <row r="20" spans="1:22" s="55" customFormat="1" ht="14.25" customHeight="1" x14ac:dyDescent="0.25">
      <c r="A20" s="49">
        <f t="shared" si="10"/>
        <v>72000</v>
      </c>
      <c r="B20" s="50"/>
      <c r="C20" s="51">
        <v>6920</v>
      </c>
      <c r="D20" s="52">
        <f t="shared" si="3"/>
        <v>9.6111111111111105E-2</v>
      </c>
      <c r="E20" s="51">
        <v>7380</v>
      </c>
      <c r="F20" s="53">
        <f t="shared" si="11"/>
        <v>-460</v>
      </c>
      <c r="G20" s="54">
        <f>C20-C19</f>
        <v>210</v>
      </c>
      <c r="H20" s="51">
        <f t="shared" si="4"/>
        <v>7420</v>
      </c>
      <c r="I20" s="52">
        <v>0.10299999999999999</v>
      </c>
      <c r="J20" s="51">
        <v>7380</v>
      </c>
      <c r="K20" s="53">
        <f t="shared" si="0"/>
        <v>40</v>
      </c>
      <c r="L20" s="54">
        <f t="shared" si="5"/>
        <v>210</v>
      </c>
      <c r="M20" s="51">
        <f t="shared" si="6"/>
        <v>8640</v>
      </c>
      <c r="N20" s="52">
        <v>0.12</v>
      </c>
      <c r="O20" s="51">
        <v>8905</v>
      </c>
      <c r="P20" s="53">
        <f t="shared" si="1"/>
        <v>-265</v>
      </c>
      <c r="Q20" s="54">
        <f t="shared" si="7"/>
        <v>240</v>
      </c>
      <c r="R20" s="51">
        <f t="shared" si="8"/>
        <v>9360</v>
      </c>
      <c r="S20" s="52">
        <v>0.13</v>
      </c>
      <c r="T20" s="51">
        <v>9265</v>
      </c>
      <c r="U20" s="53">
        <f t="shared" si="2"/>
        <v>95</v>
      </c>
      <c r="V20" s="54">
        <f t="shared" si="9"/>
        <v>260</v>
      </c>
    </row>
    <row r="21" spans="1:22" s="55" customFormat="1" ht="14.25" customHeight="1" x14ac:dyDescent="0.25">
      <c r="A21" s="49">
        <f t="shared" si="10"/>
        <v>74000</v>
      </c>
      <c r="B21" s="50"/>
      <c r="C21" s="51">
        <v>7120</v>
      </c>
      <c r="D21" s="52">
        <f t="shared" si="3"/>
        <v>9.6216216216216219E-2</v>
      </c>
      <c r="E21" s="51">
        <v>7575</v>
      </c>
      <c r="F21" s="53">
        <f t="shared" si="11"/>
        <v>-455</v>
      </c>
      <c r="G21" s="54">
        <f>C21-C20</f>
        <v>200</v>
      </c>
      <c r="H21" s="51">
        <f t="shared" si="4"/>
        <v>7620</v>
      </c>
      <c r="I21" s="52">
        <v>0.10299999999999999</v>
      </c>
      <c r="J21" s="51">
        <v>7575</v>
      </c>
      <c r="K21" s="53">
        <f t="shared" si="0"/>
        <v>45</v>
      </c>
      <c r="L21" s="54">
        <f t="shared" si="5"/>
        <v>200</v>
      </c>
      <c r="M21" s="51">
        <f t="shared" si="6"/>
        <v>8880</v>
      </c>
      <c r="N21" s="52">
        <v>0.12</v>
      </c>
      <c r="O21" s="51">
        <v>9120</v>
      </c>
      <c r="P21" s="53">
        <f t="shared" si="1"/>
        <v>-240</v>
      </c>
      <c r="Q21" s="54">
        <f t="shared" si="7"/>
        <v>240</v>
      </c>
      <c r="R21" s="51">
        <f t="shared" si="8"/>
        <v>9620</v>
      </c>
      <c r="S21" s="52">
        <v>0.13</v>
      </c>
      <c r="T21" s="51">
        <v>9485</v>
      </c>
      <c r="U21" s="53">
        <f t="shared" si="2"/>
        <v>135</v>
      </c>
      <c r="V21" s="54">
        <f t="shared" si="9"/>
        <v>260</v>
      </c>
    </row>
    <row r="22" spans="1:22" s="55" customFormat="1" ht="14.25" customHeight="1" x14ac:dyDescent="0.25">
      <c r="A22" s="49">
        <f t="shared" si="10"/>
        <v>76000</v>
      </c>
      <c r="B22" s="50"/>
      <c r="C22" s="51">
        <v>7330</v>
      </c>
      <c r="D22" s="52">
        <f t="shared" si="3"/>
        <v>9.6447368421052629E-2</v>
      </c>
      <c r="E22" s="51">
        <v>7780</v>
      </c>
      <c r="F22" s="53">
        <f t="shared" si="11"/>
        <v>-450</v>
      </c>
      <c r="G22" s="54">
        <f>C22-C21</f>
        <v>210</v>
      </c>
      <c r="H22" s="51">
        <f t="shared" si="4"/>
        <v>7830</v>
      </c>
      <c r="I22" s="52">
        <v>0.10299999999999999</v>
      </c>
      <c r="J22" s="51">
        <v>7780</v>
      </c>
      <c r="K22" s="53">
        <f t="shared" si="0"/>
        <v>50</v>
      </c>
      <c r="L22" s="54">
        <f t="shared" si="5"/>
        <v>210</v>
      </c>
      <c r="M22" s="51">
        <f t="shared" si="6"/>
        <v>9120</v>
      </c>
      <c r="N22" s="52">
        <v>0.12</v>
      </c>
      <c r="O22" s="51">
        <v>9335</v>
      </c>
      <c r="P22" s="53">
        <f t="shared" si="1"/>
        <v>-215</v>
      </c>
      <c r="Q22" s="54">
        <f t="shared" si="7"/>
        <v>240</v>
      </c>
      <c r="R22" s="51">
        <f t="shared" si="8"/>
        <v>9880</v>
      </c>
      <c r="S22" s="52">
        <v>0.13</v>
      </c>
      <c r="T22" s="51">
        <v>9705</v>
      </c>
      <c r="U22" s="53">
        <f t="shared" si="2"/>
        <v>175</v>
      </c>
      <c r="V22" s="54">
        <f t="shared" si="9"/>
        <v>260</v>
      </c>
    </row>
    <row r="23" spans="1:22" s="55" customFormat="1" ht="14.25" customHeight="1" x14ac:dyDescent="0.25">
      <c r="A23" s="49">
        <f t="shared" si="10"/>
        <v>78000</v>
      </c>
      <c r="B23" s="50"/>
      <c r="C23" s="51">
        <v>7530</v>
      </c>
      <c r="D23" s="52">
        <f t="shared" si="3"/>
        <v>9.6538461538461545E-2</v>
      </c>
      <c r="E23" s="51">
        <v>7980</v>
      </c>
      <c r="F23" s="53">
        <f t="shared" si="11"/>
        <v>-450</v>
      </c>
      <c r="G23" s="54">
        <f>C23-C22</f>
        <v>200</v>
      </c>
      <c r="H23" s="51">
        <f t="shared" si="4"/>
        <v>8030</v>
      </c>
      <c r="I23" s="52">
        <v>0.10299999999999999</v>
      </c>
      <c r="J23" s="51">
        <v>7980</v>
      </c>
      <c r="K23" s="53">
        <f t="shared" si="0"/>
        <v>50</v>
      </c>
      <c r="L23" s="54">
        <f t="shared" si="5"/>
        <v>200</v>
      </c>
      <c r="M23" s="51">
        <f t="shared" si="6"/>
        <v>9360</v>
      </c>
      <c r="N23" s="52">
        <v>0.12</v>
      </c>
      <c r="O23" s="51">
        <v>9550</v>
      </c>
      <c r="P23" s="53">
        <f t="shared" si="1"/>
        <v>-190</v>
      </c>
      <c r="Q23" s="54">
        <f t="shared" si="7"/>
        <v>240</v>
      </c>
      <c r="R23" s="51">
        <f t="shared" si="8"/>
        <v>10140</v>
      </c>
      <c r="S23" s="52">
        <v>0.13</v>
      </c>
      <c r="T23" s="51">
        <v>9930</v>
      </c>
      <c r="U23" s="53">
        <f t="shared" si="2"/>
        <v>210</v>
      </c>
      <c r="V23" s="54">
        <f t="shared" si="9"/>
        <v>260</v>
      </c>
    </row>
    <row r="24" spans="1:22" s="55" customFormat="1" ht="14.25" customHeight="1" x14ac:dyDescent="0.25">
      <c r="A24" s="49">
        <f t="shared" si="10"/>
        <v>80000</v>
      </c>
      <c r="B24" s="50"/>
      <c r="C24" s="51">
        <v>7740</v>
      </c>
      <c r="D24" s="52">
        <f t="shared" si="3"/>
        <v>9.6750000000000003E-2</v>
      </c>
      <c r="E24" s="51">
        <v>8180</v>
      </c>
      <c r="F24" s="53">
        <f t="shared" si="11"/>
        <v>-440</v>
      </c>
      <c r="G24" s="54">
        <f>C24-C23</f>
        <v>210</v>
      </c>
      <c r="H24" s="51">
        <f t="shared" si="4"/>
        <v>8240</v>
      </c>
      <c r="I24" s="52">
        <v>0.10299999999999999</v>
      </c>
      <c r="J24" s="51">
        <v>8180</v>
      </c>
      <c r="K24" s="53">
        <f t="shared" si="0"/>
        <v>60</v>
      </c>
      <c r="L24" s="54">
        <f t="shared" si="5"/>
        <v>210</v>
      </c>
      <c r="M24" s="51">
        <f t="shared" si="6"/>
        <v>9600</v>
      </c>
      <c r="N24" s="52">
        <v>0.12</v>
      </c>
      <c r="O24" s="51">
        <v>9770</v>
      </c>
      <c r="P24" s="53">
        <f t="shared" si="1"/>
        <v>-170</v>
      </c>
      <c r="Q24" s="54">
        <f t="shared" si="7"/>
        <v>240</v>
      </c>
      <c r="R24" s="51">
        <f t="shared" si="8"/>
        <v>10400</v>
      </c>
      <c r="S24" s="52">
        <v>0.13</v>
      </c>
      <c r="T24" s="51">
        <v>10145</v>
      </c>
      <c r="U24" s="53">
        <f t="shared" si="2"/>
        <v>255</v>
      </c>
      <c r="V24" s="54">
        <f t="shared" si="9"/>
        <v>260</v>
      </c>
    </row>
    <row r="25" spans="1:22" s="55" customFormat="1" ht="14.25" customHeight="1" x14ac:dyDescent="0.25">
      <c r="A25" s="49">
        <f t="shared" si="10"/>
        <v>82000</v>
      </c>
      <c r="B25" s="50"/>
      <c r="C25" s="51">
        <v>7950</v>
      </c>
      <c r="D25" s="52">
        <f t="shared" si="3"/>
        <v>9.6951219512195125E-2</v>
      </c>
      <c r="E25" s="51">
        <v>8380</v>
      </c>
      <c r="F25" s="53">
        <f t="shared" si="11"/>
        <v>-430</v>
      </c>
      <c r="G25" s="54">
        <f>C25-C24</f>
        <v>210</v>
      </c>
      <c r="H25" s="51">
        <f t="shared" si="4"/>
        <v>8450</v>
      </c>
      <c r="I25" s="52">
        <f t="shared" ref="I25:I42" si="13">I24+0.0001</f>
        <v>0.1031</v>
      </c>
      <c r="J25" s="51">
        <v>8380</v>
      </c>
      <c r="K25" s="53">
        <f t="shared" si="0"/>
        <v>70</v>
      </c>
      <c r="L25" s="54">
        <f t="shared" si="5"/>
        <v>210</v>
      </c>
      <c r="M25" s="51">
        <f t="shared" si="6"/>
        <v>9840</v>
      </c>
      <c r="N25" s="52">
        <v>0.12</v>
      </c>
      <c r="O25" s="51">
        <v>9985</v>
      </c>
      <c r="P25" s="53">
        <f t="shared" si="1"/>
        <v>-145</v>
      </c>
      <c r="Q25" s="54">
        <f t="shared" si="7"/>
        <v>240</v>
      </c>
      <c r="R25" s="51">
        <f t="shared" si="8"/>
        <v>10660</v>
      </c>
      <c r="S25" s="52">
        <v>0.13</v>
      </c>
      <c r="T25" s="51">
        <v>10370</v>
      </c>
      <c r="U25" s="53">
        <f t="shared" si="2"/>
        <v>290</v>
      </c>
      <c r="V25" s="54">
        <f t="shared" si="9"/>
        <v>260</v>
      </c>
    </row>
    <row r="26" spans="1:22" s="55" customFormat="1" ht="14.25" customHeight="1" x14ac:dyDescent="0.25">
      <c r="A26" s="49">
        <f t="shared" si="10"/>
        <v>84000</v>
      </c>
      <c r="B26" s="50"/>
      <c r="C26" s="51">
        <v>8170</v>
      </c>
      <c r="D26" s="52">
        <f t="shared" si="3"/>
        <v>9.7261904761904758E-2</v>
      </c>
      <c r="E26" s="51">
        <v>8670</v>
      </c>
      <c r="F26" s="53">
        <f t="shared" si="11"/>
        <v>-500</v>
      </c>
      <c r="G26" s="54">
        <f>C26-C25</f>
        <v>220</v>
      </c>
      <c r="H26" s="51">
        <f t="shared" si="4"/>
        <v>8670</v>
      </c>
      <c r="I26" s="52">
        <f t="shared" si="13"/>
        <v>0.1032</v>
      </c>
      <c r="J26" s="51">
        <v>8670</v>
      </c>
      <c r="K26" s="53">
        <f t="shared" si="0"/>
        <v>0</v>
      </c>
      <c r="L26" s="54">
        <f t="shared" si="5"/>
        <v>220</v>
      </c>
      <c r="M26" s="51">
        <f t="shared" si="6"/>
        <v>10080</v>
      </c>
      <c r="N26" s="52">
        <v>0.12</v>
      </c>
      <c r="O26" s="51">
        <v>10305</v>
      </c>
      <c r="P26" s="53">
        <f t="shared" si="1"/>
        <v>-225</v>
      </c>
      <c r="Q26" s="54">
        <f t="shared" si="7"/>
        <v>240</v>
      </c>
      <c r="R26" s="51">
        <f t="shared" si="8"/>
        <v>10920</v>
      </c>
      <c r="S26" s="52">
        <v>0.13</v>
      </c>
      <c r="T26" s="51">
        <v>10695</v>
      </c>
      <c r="U26" s="53">
        <f t="shared" si="2"/>
        <v>225</v>
      </c>
      <c r="V26" s="54">
        <f t="shared" si="9"/>
        <v>260</v>
      </c>
    </row>
    <row r="27" spans="1:22" s="55" customFormat="1" ht="14.25" customHeight="1" x14ac:dyDescent="0.25">
      <c r="A27" s="49">
        <f t="shared" si="10"/>
        <v>86000</v>
      </c>
      <c r="B27" s="50"/>
      <c r="C27" s="51">
        <v>8380</v>
      </c>
      <c r="D27" s="52">
        <f t="shared" si="3"/>
        <v>9.7441860465116284E-2</v>
      </c>
      <c r="E27" s="51">
        <v>8865</v>
      </c>
      <c r="F27" s="53">
        <f t="shared" si="11"/>
        <v>-485</v>
      </c>
      <c r="G27" s="54">
        <f>C27-C26</f>
        <v>210</v>
      </c>
      <c r="H27" s="51">
        <f t="shared" si="4"/>
        <v>8880</v>
      </c>
      <c r="I27" s="52">
        <f t="shared" si="13"/>
        <v>0.1033</v>
      </c>
      <c r="J27" s="51">
        <v>8865</v>
      </c>
      <c r="K27" s="53">
        <f t="shared" si="0"/>
        <v>15</v>
      </c>
      <c r="L27" s="54">
        <f t="shared" si="5"/>
        <v>210</v>
      </c>
      <c r="M27" s="51">
        <f t="shared" si="6"/>
        <v>10320</v>
      </c>
      <c r="N27" s="52">
        <v>0.12</v>
      </c>
      <c r="O27" s="51">
        <v>10520</v>
      </c>
      <c r="P27" s="53">
        <f t="shared" si="1"/>
        <v>-200</v>
      </c>
      <c r="Q27" s="54">
        <f t="shared" si="7"/>
        <v>240</v>
      </c>
      <c r="R27" s="51">
        <f t="shared" si="8"/>
        <v>11180</v>
      </c>
      <c r="S27" s="52">
        <v>0.13</v>
      </c>
      <c r="T27" s="51">
        <v>10920</v>
      </c>
      <c r="U27" s="53">
        <f t="shared" si="2"/>
        <v>260</v>
      </c>
      <c r="V27" s="54">
        <f t="shared" si="9"/>
        <v>260</v>
      </c>
    </row>
    <row r="28" spans="1:22" s="55" customFormat="1" ht="14.25" customHeight="1" x14ac:dyDescent="0.25">
      <c r="A28" s="49">
        <f t="shared" si="10"/>
        <v>88000</v>
      </c>
      <c r="B28" s="50"/>
      <c r="C28" s="51">
        <v>8600</v>
      </c>
      <c r="D28" s="52">
        <f t="shared" si="3"/>
        <v>9.7727272727272732E-2</v>
      </c>
      <c r="E28" s="51">
        <v>9070</v>
      </c>
      <c r="F28" s="53">
        <f t="shared" si="11"/>
        <v>-470</v>
      </c>
      <c r="G28" s="54">
        <f>C28-C27</f>
        <v>220</v>
      </c>
      <c r="H28" s="51">
        <f t="shared" si="4"/>
        <v>9100</v>
      </c>
      <c r="I28" s="52">
        <f t="shared" si="13"/>
        <v>0.10340000000000001</v>
      </c>
      <c r="J28" s="51">
        <v>9070</v>
      </c>
      <c r="K28" s="53">
        <f t="shared" si="0"/>
        <v>30</v>
      </c>
      <c r="L28" s="54">
        <f t="shared" si="5"/>
        <v>220</v>
      </c>
      <c r="M28" s="51">
        <f t="shared" si="6"/>
        <v>10560</v>
      </c>
      <c r="N28" s="52">
        <v>0.12</v>
      </c>
      <c r="O28" s="51">
        <v>10735</v>
      </c>
      <c r="P28" s="53">
        <f t="shared" si="1"/>
        <v>-175</v>
      </c>
      <c r="Q28" s="54">
        <f t="shared" si="7"/>
        <v>240</v>
      </c>
      <c r="R28" s="51">
        <f t="shared" si="8"/>
        <v>11440</v>
      </c>
      <c r="S28" s="52">
        <v>0.13</v>
      </c>
      <c r="T28" s="51">
        <v>11145</v>
      </c>
      <c r="U28" s="53">
        <f t="shared" si="2"/>
        <v>295</v>
      </c>
      <c r="V28" s="54">
        <f t="shared" si="9"/>
        <v>260</v>
      </c>
    </row>
    <row r="29" spans="1:22" s="55" customFormat="1" ht="14.25" customHeight="1" x14ac:dyDescent="0.25">
      <c r="A29" s="49">
        <f t="shared" si="10"/>
        <v>90000</v>
      </c>
      <c r="B29" s="50"/>
      <c r="C29" s="51">
        <v>8820</v>
      </c>
      <c r="D29" s="52">
        <f t="shared" si="3"/>
        <v>9.8000000000000004E-2</v>
      </c>
      <c r="E29" s="51">
        <v>9275</v>
      </c>
      <c r="F29" s="53">
        <f t="shared" si="11"/>
        <v>-455</v>
      </c>
      <c r="G29" s="54">
        <f>C29-C28</f>
        <v>220</v>
      </c>
      <c r="H29" s="51">
        <f t="shared" si="4"/>
        <v>9320</v>
      </c>
      <c r="I29" s="52">
        <f t="shared" si="13"/>
        <v>0.10350000000000001</v>
      </c>
      <c r="J29" s="51">
        <v>9275</v>
      </c>
      <c r="K29" s="53">
        <f t="shared" si="0"/>
        <v>45</v>
      </c>
      <c r="L29" s="54">
        <f t="shared" si="5"/>
        <v>220</v>
      </c>
      <c r="M29" s="51">
        <f t="shared" si="6"/>
        <v>10800</v>
      </c>
      <c r="N29" s="52">
        <v>0.12</v>
      </c>
      <c r="O29" s="51">
        <v>10955</v>
      </c>
      <c r="P29" s="53">
        <f t="shared" si="1"/>
        <v>-155</v>
      </c>
      <c r="Q29" s="54">
        <f t="shared" si="7"/>
        <v>240</v>
      </c>
      <c r="R29" s="51">
        <f t="shared" si="8"/>
        <v>11700</v>
      </c>
      <c r="S29" s="52">
        <v>0.13</v>
      </c>
      <c r="T29" s="51">
        <v>11370</v>
      </c>
      <c r="U29" s="53">
        <f t="shared" si="2"/>
        <v>330</v>
      </c>
      <c r="V29" s="54">
        <f t="shared" si="9"/>
        <v>260</v>
      </c>
    </row>
    <row r="30" spans="1:22" s="55" customFormat="1" ht="14.25" customHeight="1" x14ac:dyDescent="0.25">
      <c r="A30" s="49">
        <f t="shared" si="10"/>
        <v>92000</v>
      </c>
      <c r="B30" s="50"/>
      <c r="C30" s="51">
        <v>9030</v>
      </c>
      <c r="D30" s="52">
        <f t="shared" si="3"/>
        <v>9.8152173913043483E-2</v>
      </c>
      <c r="E30" s="51">
        <v>9480</v>
      </c>
      <c r="F30" s="53">
        <f t="shared" si="11"/>
        <v>-450</v>
      </c>
      <c r="G30" s="54">
        <f>C30-C29</f>
        <v>210</v>
      </c>
      <c r="H30" s="51">
        <f t="shared" si="4"/>
        <v>9530</v>
      </c>
      <c r="I30" s="52">
        <f t="shared" si="13"/>
        <v>0.10360000000000001</v>
      </c>
      <c r="J30" s="51">
        <v>9480</v>
      </c>
      <c r="K30" s="53">
        <f t="shared" si="0"/>
        <v>50</v>
      </c>
      <c r="L30" s="54">
        <f t="shared" si="5"/>
        <v>210</v>
      </c>
      <c r="M30" s="51">
        <f t="shared" si="6"/>
        <v>11040</v>
      </c>
      <c r="N30" s="52">
        <v>0.12</v>
      </c>
      <c r="O30" s="51">
        <v>11175</v>
      </c>
      <c r="P30" s="53">
        <f t="shared" si="1"/>
        <v>-135</v>
      </c>
      <c r="Q30" s="54">
        <f t="shared" si="7"/>
        <v>240</v>
      </c>
      <c r="R30" s="51">
        <f t="shared" si="8"/>
        <v>11960</v>
      </c>
      <c r="S30" s="52">
        <v>0.13</v>
      </c>
      <c r="T30" s="51">
        <v>11595</v>
      </c>
      <c r="U30" s="53">
        <f t="shared" si="2"/>
        <v>365</v>
      </c>
      <c r="V30" s="54">
        <f t="shared" si="9"/>
        <v>260</v>
      </c>
    </row>
    <row r="31" spans="1:22" s="55" customFormat="1" ht="14.25" customHeight="1" x14ac:dyDescent="0.25">
      <c r="A31" s="49">
        <f t="shared" si="10"/>
        <v>94000</v>
      </c>
      <c r="B31" s="50"/>
      <c r="C31" s="51">
        <v>9250</v>
      </c>
      <c r="D31" s="52">
        <f t="shared" si="3"/>
        <v>9.8404255319148939E-2</v>
      </c>
      <c r="E31" s="51">
        <v>9675</v>
      </c>
      <c r="F31" s="53">
        <f t="shared" si="11"/>
        <v>-425</v>
      </c>
      <c r="G31" s="54">
        <f>C31-C30</f>
        <v>220</v>
      </c>
      <c r="H31" s="51">
        <f t="shared" si="4"/>
        <v>9750</v>
      </c>
      <c r="I31" s="52">
        <f t="shared" si="13"/>
        <v>0.10370000000000001</v>
      </c>
      <c r="J31" s="51">
        <v>9675</v>
      </c>
      <c r="K31" s="53">
        <f t="shared" si="0"/>
        <v>75</v>
      </c>
      <c r="L31" s="54">
        <f t="shared" si="5"/>
        <v>220</v>
      </c>
      <c r="M31" s="51">
        <f t="shared" si="6"/>
        <v>11280</v>
      </c>
      <c r="N31" s="52">
        <v>0.12</v>
      </c>
      <c r="O31" s="51">
        <v>11395</v>
      </c>
      <c r="P31" s="53">
        <f t="shared" si="1"/>
        <v>-115</v>
      </c>
      <c r="Q31" s="54">
        <f t="shared" si="7"/>
        <v>240</v>
      </c>
      <c r="R31" s="51">
        <f t="shared" si="8"/>
        <v>12220</v>
      </c>
      <c r="S31" s="52">
        <v>0.13</v>
      </c>
      <c r="T31" s="51">
        <v>11815</v>
      </c>
      <c r="U31" s="53">
        <f t="shared" si="2"/>
        <v>405</v>
      </c>
      <c r="V31" s="54">
        <f t="shared" si="9"/>
        <v>260</v>
      </c>
    </row>
    <row r="32" spans="1:22" s="55" customFormat="1" ht="14.25" customHeight="1" x14ac:dyDescent="0.25">
      <c r="A32" s="49">
        <f t="shared" si="10"/>
        <v>96000</v>
      </c>
      <c r="B32" s="50"/>
      <c r="C32" s="51">
        <v>9460</v>
      </c>
      <c r="D32" s="52">
        <f t="shared" si="3"/>
        <v>9.8541666666666666E-2</v>
      </c>
      <c r="E32" s="51">
        <v>9880</v>
      </c>
      <c r="F32" s="53">
        <f t="shared" si="11"/>
        <v>-420</v>
      </c>
      <c r="G32" s="54">
        <f>C32-C31</f>
        <v>210</v>
      </c>
      <c r="H32" s="51">
        <f t="shared" si="4"/>
        <v>9960</v>
      </c>
      <c r="I32" s="52">
        <f t="shared" si="13"/>
        <v>0.10380000000000002</v>
      </c>
      <c r="J32" s="51">
        <v>9880</v>
      </c>
      <c r="K32" s="53">
        <f t="shared" si="0"/>
        <v>80</v>
      </c>
      <c r="L32" s="54">
        <f t="shared" si="5"/>
        <v>210</v>
      </c>
      <c r="M32" s="51">
        <f t="shared" si="6"/>
        <v>11520</v>
      </c>
      <c r="N32" s="52">
        <v>0.12</v>
      </c>
      <c r="O32" s="51">
        <v>11615</v>
      </c>
      <c r="P32" s="53">
        <f t="shared" si="1"/>
        <v>-95</v>
      </c>
      <c r="Q32" s="54">
        <f t="shared" si="7"/>
        <v>240</v>
      </c>
      <c r="R32" s="51">
        <f t="shared" si="8"/>
        <v>12480</v>
      </c>
      <c r="S32" s="52">
        <v>0.13</v>
      </c>
      <c r="T32" s="51">
        <v>12040</v>
      </c>
      <c r="U32" s="53">
        <f t="shared" si="2"/>
        <v>440</v>
      </c>
      <c r="V32" s="54">
        <f t="shared" si="9"/>
        <v>260</v>
      </c>
    </row>
    <row r="33" spans="1:22" s="55" customFormat="1" ht="14.25" customHeight="1" x14ac:dyDescent="0.25">
      <c r="A33" s="49">
        <f t="shared" si="10"/>
        <v>98000</v>
      </c>
      <c r="B33" s="50"/>
      <c r="C33" s="51">
        <v>9680</v>
      </c>
      <c r="D33" s="52">
        <f t="shared" si="3"/>
        <v>9.8775510204081637E-2</v>
      </c>
      <c r="E33" s="51">
        <v>10085</v>
      </c>
      <c r="F33" s="53">
        <f t="shared" si="11"/>
        <v>-405</v>
      </c>
      <c r="G33" s="54">
        <f>C33-C32</f>
        <v>220</v>
      </c>
      <c r="H33" s="51">
        <f t="shared" si="4"/>
        <v>10180</v>
      </c>
      <c r="I33" s="52">
        <f t="shared" si="13"/>
        <v>0.10390000000000002</v>
      </c>
      <c r="J33" s="51">
        <v>10085</v>
      </c>
      <c r="K33" s="53">
        <f t="shared" si="0"/>
        <v>95</v>
      </c>
      <c r="L33" s="54">
        <f t="shared" si="5"/>
        <v>220</v>
      </c>
      <c r="M33" s="51">
        <f t="shared" si="6"/>
        <v>11760</v>
      </c>
      <c r="N33" s="52">
        <v>0.12</v>
      </c>
      <c r="O33" s="51">
        <v>11830</v>
      </c>
      <c r="P33" s="53">
        <f t="shared" si="1"/>
        <v>-70</v>
      </c>
      <c r="Q33" s="54">
        <f t="shared" si="7"/>
        <v>240</v>
      </c>
      <c r="R33" s="51">
        <f t="shared" si="8"/>
        <v>12740</v>
      </c>
      <c r="S33" s="52">
        <v>0.13</v>
      </c>
      <c r="T33" s="51">
        <v>12265</v>
      </c>
      <c r="U33" s="53">
        <f t="shared" si="2"/>
        <v>475</v>
      </c>
      <c r="V33" s="54">
        <f t="shared" si="9"/>
        <v>260</v>
      </c>
    </row>
    <row r="34" spans="1:22" s="55" customFormat="1" ht="14.25" customHeight="1" x14ac:dyDescent="0.25">
      <c r="A34" s="49">
        <f t="shared" si="10"/>
        <v>100000</v>
      </c>
      <c r="B34" s="50"/>
      <c r="C34" s="51">
        <v>9900</v>
      </c>
      <c r="D34" s="52">
        <f t="shared" si="3"/>
        <v>9.9000000000000005E-2</v>
      </c>
      <c r="E34" s="51">
        <v>10290</v>
      </c>
      <c r="F34" s="53">
        <f t="shared" si="11"/>
        <v>-390</v>
      </c>
      <c r="G34" s="54">
        <f>C34-C33</f>
        <v>220</v>
      </c>
      <c r="H34" s="51">
        <f t="shared" si="4"/>
        <v>10400</v>
      </c>
      <c r="I34" s="52">
        <v>0.104</v>
      </c>
      <c r="J34" s="51">
        <v>10290</v>
      </c>
      <c r="K34" s="53">
        <f t="shared" si="0"/>
        <v>110</v>
      </c>
      <c r="L34" s="54">
        <f t="shared" si="5"/>
        <v>220</v>
      </c>
      <c r="M34" s="51">
        <f t="shared" si="6"/>
        <v>12000</v>
      </c>
      <c r="N34" s="52">
        <v>0.12</v>
      </c>
      <c r="O34" s="51">
        <v>12050</v>
      </c>
      <c r="P34" s="53">
        <f t="shared" si="1"/>
        <v>-50</v>
      </c>
      <c r="Q34" s="54">
        <f t="shared" si="7"/>
        <v>240</v>
      </c>
      <c r="R34" s="51">
        <f t="shared" si="8"/>
        <v>13000</v>
      </c>
      <c r="S34" s="52">
        <v>0.13</v>
      </c>
      <c r="T34" s="51">
        <v>12490</v>
      </c>
      <c r="U34" s="53">
        <f t="shared" si="2"/>
        <v>510</v>
      </c>
      <c r="V34" s="54">
        <f t="shared" si="9"/>
        <v>260</v>
      </c>
    </row>
    <row r="35" spans="1:22" s="55" customFormat="1" ht="14.25" customHeight="1" x14ac:dyDescent="0.25">
      <c r="A35" s="49">
        <f t="shared" si="10"/>
        <v>102000</v>
      </c>
      <c r="B35" s="50"/>
      <c r="C35" s="51">
        <v>10120</v>
      </c>
      <c r="D35" s="52">
        <f t="shared" si="3"/>
        <v>9.9215686274509801E-2</v>
      </c>
      <c r="E35" s="51">
        <v>10535</v>
      </c>
      <c r="F35" s="53">
        <f t="shared" si="11"/>
        <v>-415</v>
      </c>
      <c r="G35" s="54">
        <f>C35-C34</f>
        <v>220</v>
      </c>
      <c r="H35" s="51">
        <f t="shared" si="4"/>
        <v>10620</v>
      </c>
      <c r="I35" s="52">
        <f>I34+0.0001</f>
        <v>0.1041</v>
      </c>
      <c r="J35" s="51">
        <v>10535</v>
      </c>
      <c r="K35" s="53">
        <f t="shared" si="0"/>
        <v>85</v>
      </c>
      <c r="L35" s="54">
        <f t="shared" si="5"/>
        <v>220</v>
      </c>
      <c r="M35" s="51">
        <f t="shared" si="6"/>
        <v>12240</v>
      </c>
      <c r="N35" s="52">
        <v>0.12</v>
      </c>
      <c r="O35" s="51">
        <v>12285</v>
      </c>
      <c r="P35" s="53">
        <f t="shared" si="1"/>
        <v>-45</v>
      </c>
      <c r="Q35" s="54">
        <f t="shared" si="7"/>
        <v>240</v>
      </c>
      <c r="R35" s="51">
        <f t="shared" si="8"/>
        <v>13260</v>
      </c>
      <c r="S35" s="52">
        <v>0.13</v>
      </c>
      <c r="T35" s="51">
        <v>12745</v>
      </c>
      <c r="U35" s="53">
        <f t="shared" si="2"/>
        <v>515</v>
      </c>
      <c r="V35" s="54">
        <f t="shared" si="9"/>
        <v>260</v>
      </c>
    </row>
    <row r="36" spans="1:22" s="55" customFormat="1" ht="14.25" customHeight="1" x14ac:dyDescent="0.25">
      <c r="A36" s="49">
        <f t="shared" si="10"/>
        <v>104000</v>
      </c>
      <c r="B36" s="50"/>
      <c r="C36" s="51">
        <v>10340</v>
      </c>
      <c r="D36" s="52">
        <f t="shared" si="3"/>
        <v>9.942307692307692E-2</v>
      </c>
      <c r="E36" s="51">
        <v>10775</v>
      </c>
      <c r="F36" s="53">
        <f t="shared" si="11"/>
        <v>-435</v>
      </c>
      <c r="G36" s="54">
        <f>C36-C35</f>
        <v>220</v>
      </c>
      <c r="H36" s="51">
        <f t="shared" si="4"/>
        <v>10840</v>
      </c>
      <c r="I36" s="52">
        <f t="shared" si="13"/>
        <v>0.1042</v>
      </c>
      <c r="J36" s="51">
        <v>10775</v>
      </c>
      <c r="K36" s="53">
        <f t="shared" si="0"/>
        <v>65</v>
      </c>
      <c r="L36" s="54">
        <f t="shared" si="5"/>
        <v>220</v>
      </c>
      <c r="M36" s="51">
        <f t="shared" si="6"/>
        <v>12480</v>
      </c>
      <c r="N36" s="52">
        <v>0.12</v>
      </c>
      <c r="O36" s="51">
        <v>12520</v>
      </c>
      <c r="P36" s="53">
        <f t="shared" si="1"/>
        <v>-40</v>
      </c>
      <c r="Q36" s="54">
        <f t="shared" si="7"/>
        <v>240</v>
      </c>
      <c r="R36" s="51">
        <f t="shared" si="8"/>
        <v>13520</v>
      </c>
      <c r="S36" s="52">
        <v>0.13</v>
      </c>
      <c r="T36" s="51">
        <v>13000</v>
      </c>
      <c r="U36" s="53">
        <f t="shared" si="2"/>
        <v>520</v>
      </c>
      <c r="V36" s="54">
        <f t="shared" si="9"/>
        <v>260</v>
      </c>
    </row>
    <row r="37" spans="1:22" s="55" customFormat="1" ht="14.25" customHeight="1" x14ac:dyDescent="0.25">
      <c r="A37" s="49">
        <f t="shared" si="10"/>
        <v>106000</v>
      </c>
      <c r="B37" s="50"/>
      <c r="C37" s="51">
        <v>10560</v>
      </c>
      <c r="D37" s="52">
        <f t="shared" si="3"/>
        <v>9.9622641509433965E-2</v>
      </c>
      <c r="E37" s="51">
        <v>11020</v>
      </c>
      <c r="F37" s="53">
        <f t="shared" si="11"/>
        <v>-460</v>
      </c>
      <c r="G37" s="54">
        <f>C37-C36</f>
        <v>220</v>
      </c>
      <c r="H37" s="51">
        <f t="shared" si="4"/>
        <v>11060</v>
      </c>
      <c r="I37" s="52">
        <f t="shared" si="13"/>
        <v>0.1043</v>
      </c>
      <c r="J37" s="51">
        <v>11020</v>
      </c>
      <c r="K37" s="53">
        <f t="shared" si="0"/>
        <v>40</v>
      </c>
      <c r="L37" s="54">
        <f t="shared" si="5"/>
        <v>220</v>
      </c>
      <c r="M37" s="51">
        <f t="shared" si="6"/>
        <v>12720</v>
      </c>
      <c r="N37" s="52">
        <v>0.12</v>
      </c>
      <c r="O37" s="51">
        <v>12755</v>
      </c>
      <c r="P37" s="53">
        <f t="shared" si="1"/>
        <v>-35</v>
      </c>
      <c r="Q37" s="54">
        <f t="shared" si="7"/>
        <v>240</v>
      </c>
      <c r="R37" s="51">
        <f t="shared" si="8"/>
        <v>13780</v>
      </c>
      <c r="S37" s="52">
        <v>0.13</v>
      </c>
      <c r="T37" s="51">
        <v>13255</v>
      </c>
      <c r="U37" s="53">
        <f t="shared" si="2"/>
        <v>525</v>
      </c>
      <c r="V37" s="54">
        <f t="shared" si="9"/>
        <v>260</v>
      </c>
    </row>
    <row r="38" spans="1:22" s="55" customFormat="1" ht="14.25" customHeight="1" x14ac:dyDescent="0.25">
      <c r="A38" s="49">
        <f t="shared" si="10"/>
        <v>108000</v>
      </c>
      <c r="B38" s="50"/>
      <c r="C38" s="51">
        <v>10780</v>
      </c>
      <c r="D38" s="52">
        <f t="shared" si="3"/>
        <v>9.9814814814814815E-2</v>
      </c>
      <c r="E38" s="51">
        <v>11265</v>
      </c>
      <c r="F38" s="53">
        <f t="shared" si="11"/>
        <v>-485</v>
      </c>
      <c r="G38" s="54">
        <f>C38-C37</f>
        <v>220</v>
      </c>
      <c r="H38" s="51">
        <f t="shared" si="4"/>
        <v>11280</v>
      </c>
      <c r="I38" s="52">
        <f t="shared" si="13"/>
        <v>0.10440000000000001</v>
      </c>
      <c r="J38" s="51">
        <v>11265</v>
      </c>
      <c r="K38" s="53">
        <f t="shared" si="0"/>
        <v>15</v>
      </c>
      <c r="L38" s="54">
        <f t="shared" si="5"/>
        <v>220</v>
      </c>
      <c r="M38" s="51">
        <f t="shared" si="6"/>
        <v>12960</v>
      </c>
      <c r="N38" s="52">
        <v>0.12</v>
      </c>
      <c r="O38" s="51">
        <v>12990</v>
      </c>
      <c r="P38" s="53">
        <f t="shared" si="1"/>
        <v>-30</v>
      </c>
      <c r="Q38" s="54">
        <f t="shared" si="7"/>
        <v>240</v>
      </c>
      <c r="R38" s="51">
        <f t="shared" si="8"/>
        <v>14040</v>
      </c>
      <c r="S38" s="52">
        <v>0.13</v>
      </c>
      <c r="T38" s="51">
        <v>13510</v>
      </c>
      <c r="U38" s="53">
        <f t="shared" si="2"/>
        <v>530</v>
      </c>
      <c r="V38" s="54">
        <f t="shared" si="9"/>
        <v>260</v>
      </c>
    </row>
    <row r="39" spans="1:22" s="55" customFormat="1" ht="14.25" customHeight="1" x14ac:dyDescent="0.25">
      <c r="A39" s="49">
        <f t="shared" si="10"/>
        <v>110000</v>
      </c>
      <c r="B39" s="50"/>
      <c r="C39" s="51">
        <v>11000</v>
      </c>
      <c r="D39" s="52">
        <f t="shared" si="3"/>
        <v>0.1</v>
      </c>
      <c r="E39" s="51">
        <v>11510</v>
      </c>
      <c r="F39" s="53">
        <f t="shared" si="11"/>
        <v>-510</v>
      </c>
      <c r="G39" s="54">
        <f>C39-C38</f>
        <v>220</v>
      </c>
      <c r="H39" s="51">
        <f t="shared" si="4"/>
        <v>11500</v>
      </c>
      <c r="I39" s="52">
        <f t="shared" si="13"/>
        <v>0.10450000000000001</v>
      </c>
      <c r="J39" s="51">
        <v>11510</v>
      </c>
      <c r="K39" s="53">
        <f t="shared" si="0"/>
        <v>-10</v>
      </c>
      <c r="L39" s="54">
        <f t="shared" si="5"/>
        <v>220</v>
      </c>
      <c r="M39" s="51">
        <f t="shared" si="6"/>
        <v>13200</v>
      </c>
      <c r="N39" s="52">
        <v>0.12</v>
      </c>
      <c r="O39" s="51">
        <v>13225</v>
      </c>
      <c r="P39" s="53">
        <f t="shared" si="1"/>
        <v>-25</v>
      </c>
      <c r="Q39" s="54">
        <f t="shared" si="7"/>
        <v>240</v>
      </c>
      <c r="R39" s="51">
        <f t="shared" si="8"/>
        <v>14300</v>
      </c>
      <c r="S39" s="52">
        <v>0.13</v>
      </c>
      <c r="T39" s="51">
        <v>13770</v>
      </c>
      <c r="U39" s="53">
        <f t="shared" si="2"/>
        <v>530</v>
      </c>
      <c r="V39" s="54">
        <f t="shared" si="9"/>
        <v>260</v>
      </c>
    </row>
    <row r="40" spans="1:22" s="55" customFormat="1" ht="14.25" customHeight="1" x14ac:dyDescent="0.25">
      <c r="A40" s="49">
        <f t="shared" si="10"/>
        <v>112000</v>
      </c>
      <c r="B40" s="50"/>
      <c r="C40" s="51">
        <v>11220</v>
      </c>
      <c r="D40" s="52">
        <f t="shared" si="3"/>
        <v>0.10017857142857142</v>
      </c>
      <c r="E40" s="51">
        <v>11755</v>
      </c>
      <c r="F40" s="53">
        <f t="shared" si="11"/>
        <v>-535</v>
      </c>
      <c r="G40" s="54">
        <f>C40-C39</f>
        <v>220</v>
      </c>
      <c r="H40" s="51">
        <f t="shared" si="4"/>
        <v>11720</v>
      </c>
      <c r="I40" s="52">
        <f t="shared" si="13"/>
        <v>0.10460000000000001</v>
      </c>
      <c r="J40" s="51">
        <v>11755</v>
      </c>
      <c r="K40" s="53">
        <f t="shared" si="0"/>
        <v>-35</v>
      </c>
      <c r="L40" s="54">
        <f t="shared" si="5"/>
        <v>220</v>
      </c>
      <c r="M40" s="51">
        <f t="shared" si="6"/>
        <v>13440</v>
      </c>
      <c r="N40" s="52">
        <v>0.12</v>
      </c>
      <c r="O40" s="51">
        <v>13460</v>
      </c>
      <c r="P40" s="53">
        <f t="shared" si="1"/>
        <v>-20</v>
      </c>
      <c r="Q40" s="54">
        <f t="shared" si="7"/>
        <v>240</v>
      </c>
      <c r="R40" s="51">
        <f t="shared" si="8"/>
        <v>14560</v>
      </c>
      <c r="S40" s="52">
        <v>0.13</v>
      </c>
      <c r="T40" s="51">
        <v>14025</v>
      </c>
      <c r="U40" s="53">
        <f t="shared" si="2"/>
        <v>535</v>
      </c>
      <c r="V40" s="54">
        <f t="shared" si="9"/>
        <v>260</v>
      </c>
    </row>
    <row r="41" spans="1:22" s="55" customFormat="1" ht="14.25" customHeight="1" x14ac:dyDescent="0.25">
      <c r="A41" s="49">
        <f t="shared" si="10"/>
        <v>114000</v>
      </c>
      <c r="B41" s="50"/>
      <c r="C41" s="51">
        <v>11440</v>
      </c>
      <c r="D41" s="52">
        <f t="shared" si="3"/>
        <v>0.10035087719298245</v>
      </c>
      <c r="E41" s="51">
        <v>12000</v>
      </c>
      <c r="F41" s="53">
        <f t="shared" si="11"/>
        <v>-560</v>
      </c>
      <c r="G41" s="54">
        <f>C41-C40</f>
        <v>220</v>
      </c>
      <c r="H41" s="51">
        <f t="shared" si="4"/>
        <v>11940</v>
      </c>
      <c r="I41" s="52">
        <f t="shared" si="13"/>
        <v>0.10470000000000002</v>
      </c>
      <c r="J41" s="51">
        <v>12000</v>
      </c>
      <c r="K41" s="53">
        <f t="shared" si="0"/>
        <v>-60</v>
      </c>
      <c r="L41" s="54">
        <f t="shared" si="5"/>
        <v>220</v>
      </c>
      <c r="M41" s="51">
        <f t="shared" si="6"/>
        <v>13680</v>
      </c>
      <c r="N41" s="52">
        <v>0.12</v>
      </c>
      <c r="O41" s="51">
        <v>13690</v>
      </c>
      <c r="P41" s="53">
        <f t="shared" si="1"/>
        <v>-10</v>
      </c>
      <c r="Q41" s="54">
        <f t="shared" si="7"/>
        <v>240</v>
      </c>
      <c r="R41" s="51">
        <f t="shared" si="8"/>
        <v>14820</v>
      </c>
      <c r="S41" s="52">
        <v>0.13</v>
      </c>
      <c r="T41" s="51">
        <v>14280</v>
      </c>
      <c r="U41" s="53">
        <f t="shared" si="2"/>
        <v>540</v>
      </c>
      <c r="V41" s="54">
        <f t="shared" si="9"/>
        <v>260</v>
      </c>
    </row>
    <row r="42" spans="1:22" s="55" customFormat="1" ht="14.25" customHeight="1" x14ac:dyDescent="0.25">
      <c r="A42" s="49">
        <f t="shared" si="10"/>
        <v>116000</v>
      </c>
      <c r="B42" s="50"/>
      <c r="C42" s="51">
        <v>11660</v>
      </c>
      <c r="D42" s="52">
        <f t="shared" si="3"/>
        <v>0.10051724137931034</v>
      </c>
      <c r="E42" s="51">
        <v>12245</v>
      </c>
      <c r="F42" s="53">
        <f t="shared" si="11"/>
        <v>-585</v>
      </c>
      <c r="G42" s="54">
        <f>C42-C41</f>
        <v>220</v>
      </c>
      <c r="H42" s="51">
        <f t="shared" si="4"/>
        <v>12160</v>
      </c>
      <c r="I42" s="52">
        <f t="shared" si="13"/>
        <v>0.10480000000000002</v>
      </c>
      <c r="J42" s="51">
        <v>12245</v>
      </c>
      <c r="K42" s="53">
        <f t="shared" si="0"/>
        <v>-85</v>
      </c>
      <c r="L42" s="54">
        <f t="shared" si="5"/>
        <v>220</v>
      </c>
      <c r="M42" s="51">
        <f t="shared" si="6"/>
        <v>13920</v>
      </c>
      <c r="N42" s="52">
        <v>0.12</v>
      </c>
      <c r="O42" s="51">
        <v>13925</v>
      </c>
      <c r="P42" s="53">
        <f t="shared" si="1"/>
        <v>-5</v>
      </c>
      <c r="Q42" s="54">
        <f t="shared" si="7"/>
        <v>240</v>
      </c>
      <c r="R42" s="51">
        <f t="shared" si="8"/>
        <v>15080</v>
      </c>
      <c r="S42" s="52">
        <v>0.13</v>
      </c>
      <c r="T42" s="51">
        <v>14535</v>
      </c>
      <c r="U42" s="53">
        <f t="shared" si="2"/>
        <v>545</v>
      </c>
      <c r="V42" s="54">
        <f t="shared" si="9"/>
        <v>260</v>
      </c>
    </row>
    <row r="43" spans="1:22" s="55" customFormat="1" ht="14.25" customHeight="1" x14ac:dyDescent="0.25">
      <c r="A43" s="49">
        <f t="shared" si="10"/>
        <v>118000</v>
      </c>
      <c r="B43" s="50"/>
      <c r="C43" s="51">
        <v>12010</v>
      </c>
      <c r="D43" s="52">
        <f t="shared" si="3"/>
        <v>0.10177966101694916</v>
      </c>
      <c r="E43" s="51">
        <v>12495</v>
      </c>
      <c r="F43" s="53">
        <f t="shared" si="11"/>
        <v>-485</v>
      </c>
      <c r="G43" s="54">
        <f>C43-C42</f>
        <v>350</v>
      </c>
      <c r="H43" s="51">
        <f t="shared" si="4"/>
        <v>12510</v>
      </c>
      <c r="I43" s="52">
        <v>0.106</v>
      </c>
      <c r="J43" s="51">
        <v>12495</v>
      </c>
      <c r="K43" s="53">
        <f t="shared" si="0"/>
        <v>15</v>
      </c>
      <c r="L43" s="54">
        <f t="shared" si="5"/>
        <v>350</v>
      </c>
      <c r="M43" s="51">
        <f t="shared" si="6"/>
        <v>14160</v>
      </c>
      <c r="N43" s="52">
        <v>0.12</v>
      </c>
      <c r="O43" s="51">
        <v>14160</v>
      </c>
      <c r="P43" s="53">
        <f t="shared" si="1"/>
        <v>0</v>
      </c>
      <c r="Q43" s="54">
        <f t="shared" si="7"/>
        <v>240</v>
      </c>
      <c r="R43" s="51">
        <f t="shared" si="8"/>
        <v>15340</v>
      </c>
      <c r="S43" s="52">
        <v>0.13</v>
      </c>
      <c r="T43" s="51">
        <v>14790</v>
      </c>
      <c r="U43" s="53">
        <f t="shared" si="2"/>
        <v>550</v>
      </c>
      <c r="V43" s="54">
        <f t="shared" si="9"/>
        <v>260</v>
      </c>
    </row>
    <row r="44" spans="1:22" s="55" customFormat="1" ht="14.25" customHeight="1" x14ac:dyDescent="0.25">
      <c r="A44" s="49">
        <f t="shared" si="10"/>
        <v>120000</v>
      </c>
      <c r="B44" s="50"/>
      <c r="C44" s="51">
        <v>12340</v>
      </c>
      <c r="D44" s="52">
        <f t="shared" si="3"/>
        <v>0.10283333333333333</v>
      </c>
      <c r="E44" s="51">
        <v>13105</v>
      </c>
      <c r="F44" s="53">
        <f t="shared" si="11"/>
        <v>-765</v>
      </c>
      <c r="G44" s="54">
        <f>C44-C43</f>
        <v>330</v>
      </c>
      <c r="H44" s="51">
        <f t="shared" si="4"/>
        <v>12840</v>
      </c>
      <c r="I44" s="52">
        <f>I43+0.1%</f>
        <v>0.107</v>
      </c>
      <c r="J44" s="51">
        <v>13105</v>
      </c>
      <c r="K44" s="53">
        <f t="shared" si="0"/>
        <v>-265</v>
      </c>
      <c r="L44" s="54">
        <f t="shared" si="5"/>
        <v>330</v>
      </c>
      <c r="M44" s="51">
        <f t="shared" si="6"/>
        <v>14640</v>
      </c>
      <c r="N44" s="52">
        <v>0.122</v>
      </c>
      <c r="O44" s="51">
        <v>14810</v>
      </c>
      <c r="P44" s="53">
        <f t="shared" si="1"/>
        <v>-170</v>
      </c>
      <c r="Q44" s="54">
        <f t="shared" si="7"/>
        <v>480</v>
      </c>
      <c r="R44" s="51">
        <f t="shared" si="8"/>
        <v>15600</v>
      </c>
      <c r="S44" s="52">
        <v>0.13</v>
      </c>
      <c r="T44" s="51">
        <v>15475</v>
      </c>
      <c r="U44" s="53">
        <f t="shared" si="2"/>
        <v>125</v>
      </c>
      <c r="V44" s="54">
        <f t="shared" si="9"/>
        <v>260</v>
      </c>
    </row>
    <row r="45" spans="1:22" s="55" customFormat="1" ht="14.25" customHeight="1" x14ac:dyDescent="0.25">
      <c r="A45" s="49">
        <f t="shared" si="10"/>
        <v>122000</v>
      </c>
      <c r="B45" s="50"/>
      <c r="C45" s="51">
        <v>12680</v>
      </c>
      <c r="D45" s="52">
        <f t="shared" si="3"/>
        <v>0.1039344262295082</v>
      </c>
      <c r="E45" s="51">
        <v>13355</v>
      </c>
      <c r="F45" s="53">
        <f t="shared" si="11"/>
        <v>-675</v>
      </c>
      <c r="G45" s="54">
        <f>C45-C44</f>
        <v>340</v>
      </c>
      <c r="H45" s="51">
        <f t="shared" si="4"/>
        <v>13180</v>
      </c>
      <c r="I45" s="52">
        <f t="shared" ref="I45:I50" si="14">I44+0.1%</f>
        <v>0.108</v>
      </c>
      <c r="J45" s="51">
        <v>13355</v>
      </c>
      <c r="K45" s="53">
        <f t="shared" si="0"/>
        <v>-175</v>
      </c>
      <c r="L45" s="54">
        <f t="shared" si="5"/>
        <v>340</v>
      </c>
      <c r="M45" s="51">
        <f t="shared" si="6"/>
        <v>15010</v>
      </c>
      <c r="N45" s="52">
        <v>0.123</v>
      </c>
      <c r="O45" s="51">
        <v>15050</v>
      </c>
      <c r="P45" s="53">
        <f t="shared" si="1"/>
        <v>-40</v>
      </c>
      <c r="Q45" s="54">
        <f t="shared" si="7"/>
        <v>370</v>
      </c>
      <c r="R45" s="51">
        <f t="shared" si="8"/>
        <v>15860</v>
      </c>
      <c r="S45" s="52">
        <v>0.13</v>
      </c>
      <c r="T45" s="51">
        <v>15740</v>
      </c>
      <c r="U45" s="53">
        <f t="shared" si="2"/>
        <v>120</v>
      </c>
      <c r="V45" s="54">
        <f t="shared" si="9"/>
        <v>260</v>
      </c>
    </row>
    <row r="46" spans="1:22" s="55" customFormat="1" ht="14.25" customHeight="1" x14ac:dyDescent="0.25">
      <c r="A46" s="49">
        <f t="shared" si="10"/>
        <v>124000</v>
      </c>
      <c r="B46" s="50"/>
      <c r="C46" s="51">
        <v>13020</v>
      </c>
      <c r="D46" s="52">
        <f t="shared" si="3"/>
        <v>0.105</v>
      </c>
      <c r="E46" s="51">
        <v>13610</v>
      </c>
      <c r="F46" s="53">
        <f t="shared" si="11"/>
        <v>-590</v>
      </c>
      <c r="G46" s="54">
        <f>C46-C45</f>
        <v>340</v>
      </c>
      <c r="H46" s="51">
        <f t="shared" si="4"/>
        <v>13520</v>
      </c>
      <c r="I46" s="52">
        <f t="shared" si="14"/>
        <v>0.109</v>
      </c>
      <c r="J46" s="51">
        <v>13610</v>
      </c>
      <c r="K46" s="53">
        <f t="shared" si="0"/>
        <v>-90</v>
      </c>
      <c r="L46" s="54">
        <f t="shared" si="5"/>
        <v>340</v>
      </c>
      <c r="M46" s="51">
        <f t="shared" si="6"/>
        <v>15380</v>
      </c>
      <c r="N46" s="52">
        <v>0.124</v>
      </c>
      <c r="O46" s="51">
        <v>15290</v>
      </c>
      <c r="P46" s="53">
        <f t="shared" si="1"/>
        <v>90</v>
      </c>
      <c r="Q46" s="54">
        <f t="shared" si="7"/>
        <v>370</v>
      </c>
      <c r="R46" s="51">
        <f t="shared" si="8"/>
        <v>16120</v>
      </c>
      <c r="S46" s="52">
        <v>0.13</v>
      </c>
      <c r="T46" s="51">
        <v>16000</v>
      </c>
      <c r="U46" s="53">
        <f t="shared" si="2"/>
        <v>120</v>
      </c>
      <c r="V46" s="54">
        <f t="shared" si="9"/>
        <v>260</v>
      </c>
    </row>
    <row r="47" spans="1:22" s="55" customFormat="1" ht="14.25" customHeight="1" x14ac:dyDescent="0.25">
      <c r="A47" s="49">
        <f t="shared" si="10"/>
        <v>126000</v>
      </c>
      <c r="B47" s="50"/>
      <c r="C47" s="51">
        <v>13360</v>
      </c>
      <c r="D47" s="52">
        <f t="shared" si="3"/>
        <v>0.10603174603174603</v>
      </c>
      <c r="E47" s="51">
        <v>13860</v>
      </c>
      <c r="F47" s="53">
        <f t="shared" si="11"/>
        <v>-500</v>
      </c>
      <c r="G47" s="54">
        <f>C47-C46</f>
        <v>340</v>
      </c>
      <c r="H47" s="51">
        <f t="shared" si="4"/>
        <v>13860</v>
      </c>
      <c r="I47" s="52">
        <f t="shared" si="14"/>
        <v>0.11</v>
      </c>
      <c r="J47" s="51">
        <v>13860</v>
      </c>
      <c r="K47" s="53">
        <f t="shared" si="0"/>
        <v>0</v>
      </c>
      <c r="L47" s="54">
        <f t="shared" si="5"/>
        <v>340</v>
      </c>
      <c r="M47" s="51">
        <f t="shared" si="6"/>
        <v>15750</v>
      </c>
      <c r="N47" s="52">
        <v>0.125</v>
      </c>
      <c r="O47" s="51">
        <v>15535</v>
      </c>
      <c r="P47" s="53">
        <f t="shared" si="1"/>
        <v>215</v>
      </c>
      <c r="Q47" s="54">
        <f t="shared" si="7"/>
        <v>370</v>
      </c>
      <c r="R47" s="51">
        <f t="shared" si="8"/>
        <v>16380</v>
      </c>
      <c r="S47" s="52">
        <v>0.13</v>
      </c>
      <c r="T47" s="51">
        <v>16265</v>
      </c>
      <c r="U47" s="53">
        <f t="shared" si="2"/>
        <v>115</v>
      </c>
      <c r="V47" s="54">
        <f t="shared" si="9"/>
        <v>260</v>
      </c>
    </row>
    <row r="48" spans="1:22" s="55" customFormat="1" ht="14.25" customHeight="1" x14ac:dyDescent="0.25">
      <c r="A48" s="49">
        <f t="shared" si="10"/>
        <v>128000</v>
      </c>
      <c r="B48" s="50"/>
      <c r="C48" s="51">
        <v>13710</v>
      </c>
      <c r="D48" s="52">
        <f t="shared" si="3"/>
        <v>0.10710937500000001</v>
      </c>
      <c r="E48" s="51">
        <v>14110</v>
      </c>
      <c r="F48" s="53">
        <f t="shared" si="11"/>
        <v>-400</v>
      </c>
      <c r="G48" s="54">
        <f>C48-C47</f>
        <v>350</v>
      </c>
      <c r="H48" s="51">
        <f t="shared" si="4"/>
        <v>14210</v>
      </c>
      <c r="I48" s="52">
        <f t="shared" si="14"/>
        <v>0.111</v>
      </c>
      <c r="J48" s="51">
        <v>14110</v>
      </c>
      <c r="K48" s="53">
        <f t="shared" si="0"/>
        <v>100</v>
      </c>
      <c r="L48" s="54">
        <f t="shared" si="5"/>
        <v>350</v>
      </c>
      <c r="M48" s="51">
        <f t="shared" si="6"/>
        <v>16130</v>
      </c>
      <c r="N48" s="52">
        <v>0.126</v>
      </c>
      <c r="O48" s="51">
        <v>15775</v>
      </c>
      <c r="P48" s="53">
        <f t="shared" si="1"/>
        <v>355</v>
      </c>
      <c r="Q48" s="54">
        <f t="shared" si="7"/>
        <v>380</v>
      </c>
      <c r="R48" s="51">
        <f t="shared" si="8"/>
        <v>16770</v>
      </c>
      <c r="S48" s="52">
        <v>0.13100000000000001</v>
      </c>
      <c r="T48" s="51">
        <v>16530</v>
      </c>
      <c r="U48" s="53">
        <f t="shared" si="2"/>
        <v>240</v>
      </c>
      <c r="V48" s="54">
        <f t="shared" si="9"/>
        <v>390</v>
      </c>
    </row>
    <row r="49" spans="1:22" s="55" customFormat="1" ht="14.25" customHeight="1" x14ac:dyDescent="0.25">
      <c r="A49" s="49">
        <f t="shared" si="10"/>
        <v>130000</v>
      </c>
      <c r="B49" s="50"/>
      <c r="C49" s="51">
        <v>14060</v>
      </c>
      <c r="D49" s="52">
        <f t="shared" si="3"/>
        <v>0.10815384615384616</v>
      </c>
      <c r="E49" s="51">
        <v>14640</v>
      </c>
      <c r="F49" s="53">
        <f t="shared" si="11"/>
        <v>-580</v>
      </c>
      <c r="G49" s="54">
        <f>C49-C48</f>
        <v>350</v>
      </c>
      <c r="H49" s="51">
        <f t="shared" si="4"/>
        <v>14560</v>
      </c>
      <c r="I49" s="52">
        <f t="shared" si="14"/>
        <v>0.112</v>
      </c>
      <c r="J49" s="51">
        <v>14640</v>
      </c>
      <c r="K49" s="53">
        <f t="shared" si="0"/>
        <v>-80</v>
      </c>
      <c r="L49" s="54">
        <f t="shared" si="5"/>
        <v>350</v>
      </c>
      <c r="M49" s="51">
        <f t="shared" si="6"/>
        <v>16380</v>
      </c>
      <c r="N49" s="52">
        <v>0.126</v>
      </c>
      <c r="O49" s="51">
        <v>16325</v>
      </c>
      <c r="P49" s="53">
        <f t="shared" si="1"/>
        <v>55</v>
      </c>
      <c r="Q49" s="54">
        <f t="shared" si="7"/>
        <v>250</v>
      </c>
      <c r="R49" s="51">
        <f t="shared" si="8"/>
        <v>17160</v>
      </c>
      <c r="S49" s="52">
        <v>0.13200000000000001</v>
      </c>
      <c r="T49" s="51">
        <v>17115</v>
      </c>
      <c r="U49" s="53">
        <f t="shared" si="2"/>
        <v>45</v>
      </c>
      <c r="V49" s="54">
        <f t="shared" si="9"/>
        <v>390</v>
      </c>
    </row>
    <row r="50" spans="1:22" s="55" customFormat="1" ht="14.25" customHeight="1" x14ac:dyDescent="0.25">
      <c r="A50" s="49">
        <f t="shared" si="10"/>
        <v>132000</v>
      </c>
      <c r="B50" s="50"/>
      <c r="C50" s="51">
        <v>14420</v>
      </c>
      <c r="D50" s="52">
        <f t="shared" si="3"/>
        <v>0.10924242424242424</v>
      </c>
      <c r="E50" s="51">
        <v>14895</v>
      </c>
      <c r="F50" s="53">
        <f t="shared" si="11"/>
        <v>-475</v>
      </c>
      <c r="G50" s="54">
        <f>C50-C49</f>
        <v>360</v>
      </c>
      <c r="H50" s="51">
        <f t="shared" si="4"/>
        <v>14920</v>
      </c>
      <c r="I50" s="52">
        <f t="shared" si="14"/>
        <v>0.113</v>
      </c>
      <c r="J50" s="51">
        <v>14895</v>
      </c>
      <c r="K50" s="53">
        <f t="shared" si="0"/>
        <v>25</v>
      </c>
      <c r="L50" s="54">
        <f t="shared" si="5"/>
        <v>360</v>
      </c>
      <c r="M50" s="51">
        <f t="shared" si="6"/>
        <v>16630</v>
      </c>
      <c r="N50" s="52">
        <v>0.126</v>
      </c>
      <c r="O50" s="51">
        <v>16570</v>
      </c>
      <c r="P50" s="53">
        <f t="shared" si="1"/>
        <v>60</v>
      </c>
      <c r="Q50" s="54">
        <f t="shared" si="7"/>
        <v>250</v>
      </c>
      <c r="R50" s="51">
        <f t="shared" si="8"/>
        <v>17560</v>
      </c>
      <c r="S50" s="52">
        <v>0.13300000000000001</v>
      </c>
      <c r="T50" s="51">
        <v>17380</v>
      </c>
      <c r="U50" s="53">
        <f t="shared" si="2"/>
        <v>180</v>
      </c>
      <c r="V50" s="54">
        <f t="shared" si="9"/>
        <v>400</v>
      </c>
    </row>
    <row r="51" spans="1:22" s="55" customFormat="1" ht="14.25" customHeight="1" x14ac:dyDescent="0.25">
      <c r="A51" s="49">
        <f t="shared" si="10"/>
        <v>134000</v>
      </c>
      <c r="B51" s="50"/>
      <c r="C51" s="51">
        <v>14640</v>
      </c>
      <c r="D51" s="52">
        <f t="shared" si="3"/>
        <v>0.10925373134328359</v>
      </c>
      <c r="E51" s="51">
        <v>15150</v>
      </c>
      <c r="F51" s="53">
        <f t="shared" si="11"/>
        <v>-510</v>
      </c>
      <c r="G51" s="54">
        <f>C51-C50</f>
        <v>220</v>
      </c>
      <c r="H51" s="51">
        <f t="shared" si="4"/>
        <v>15140</v>
      </c>
      <c r="I51" s="52">
        <v>0.113</v>
      </c>
      <c r="J51" s="51">
        <v>15150</v>
      </c>
      <c r="K51" s="53">
        <f t="shared" si="0"/>
        <v>-10</v>
      </c>
      <c r="L51" s="54">
        <f t="shared" si="5"/>
        <v>220</v>
      </c>
      <c r="M51" s="51">
        <f t="shared" si="6"/>
        <v>16880</v>
      </c>
      <c r="N51" s="52">
        <v>0.126</v>
      </c>
      <c r="O51" s="51">
        <v>16810</v>
      </c>
      <c r="P51" s="53">
        <f t="shared" si="1"/>
        <v>70</v>
      </c>
      <c r="Q51" s="54">
        <f t="shared" si="7"/>
        <v>250</v>
      </c>
      <c r="R51" s="51">
        <f t="shared" si="8"/>
        <v>17960</v>
      </c>
      <c r="S51" s="52">
        <v>0.13400000000000001</v>
      </c>
      <c r="T51" s="51">
        <v>17655</v>
      </c>
      <c r="U51" s="53">
        <f t="shared" si="2"/>
        <v>305</v>
      </c>
      <c r="V51" s="54">
        <f t="shared" si="9"/>
        <v>400</v>
      </c>
    </row>
    <row r="52" spans="1:22" s="55" customFormat="1" ht="14.25" customHeight="1" x14ac:dyDescent="0.25">
      <c r="A52" s="49">
        <f t="shared" si="10"/>
        <v>136000</v>
      </c>
      <c r="B52" s="50"/>
      <c r="C52" s="51">
        <v>14870</v>
      </c>
      <c r="D52" s="52">
        <f t="shared" si="3"/>
        <v>0.10933823529411765</v>
      </c>
      <c r="E52" s="51">
        <v>15410</v>
      </c>
      <c r="F52" s="53">
        <f t="shared" si="11"/>
        <v>-540</v>
      </c>
      <c r="G52" s="54">
        <f>C52-C51</f>
        <v>230</v>
      </c>
      <c r="H52" s="51">
        <f t="shared" si="4"/>
        <v>15370</v>
      </c>
      <c r="I52" s="52">
        <v>0.113</v>
      </c>
      <c r="J52" s="51">
        <v>15410</v>
      </c>
      <c r="K52" s="53">
        <f t="shared" si="0"/>
        <v>-40</v>
      </c>
      <c r="L52" s="54">
        <f t="shared" si="5"/>
        <v>230</v>
      </c>
      <c r="M52" s="51">
        <f t="shared" si="6"/>
        <v>17140</v>
      </c>
      <c r="N52" s="52">
        <v>0.126</v>
      </c>
      <c r="O52" s="51">
        <v>17060</v>
      </c>
      <c r="P52" s="53">
        <f t="shared" si="1"/>
        <v>80</v>
      </c>
      <c r="Q52" s="54">
        <f t="shared" si="7"/>
        <v>260</v>
      </c>
      <c r="R52" s="51">
        <f t="shared" si="8"/>
        <v>18360</v>
      </c>
      <c r="S52" s="52">
        <v>0.13500000000000001</v>
      </c>
      <c r="T52" s="51">
        <v>17920</v>
      </c>
      <c r="U52" s="53">
        <f t="shared" si="2"/>
        <v>440</v>
      </c>
      <c r="V52" s="54">
        <f t="shared" si="9"/>
        <v>400</v>
      </c>
    </row>
    <row r="53" spans="1:22" s="55" customFormat="1" ht="14.25" customHeight="1" x14ac:dyDescent="0.25">
      <c r="A53" s="49">
        <f t="shared" si="10"/>
        <v>138000</v>
      </c>
      <c r="B53" s="50"/>
      <c r="C53" s="51">
        <v>15090</v>
      </c>
      <c r="D53" s="52">
        <f t="shared" si="3"/>
        <v>0.10934782608695652</v>
      </c>
      <c r="E53" s="51">
        <v>15665</v>
      </c>
      <c r="F53" s="53">
        <f t="shared" si="11"/>
        <v>-575</v>
      </c>
      <c r="G53" s="54">
        <f>C53-C52</f>
        <v>220</v>
      </c>
      <c r="H53" s="51">
        <f t="shared" si="4"/>
        <v>15590</v>
      </c>
      <c r="I53" s="52">
        <v>0.113</v>
      </c>
      <c r="J53" s="51">
        <v>15665</v>
      </c>
      <c r="K53" s="53">
        <f t="shared" si="0"/>
        <v>-75</v>
      </c>
      <c r="L53" s="54">
        <f t="shared" si="5"/>
        <v>220</v>
      </c>
      <c r="M53" s="51">
        <f t="shared" si="6"/>
        <v>17390</v>
      </c>
      <c r="N53" s="52">
        <v>0.126</v>
      </c>
      <c r="O53" s="51">
        <v>17305</v>
      </c>
      <c r="P53" s="53">
        <f t="shared" si="1"/>
        <v>85</v>
      </c>
      <c r="Q53" s="54">
        <f t="shared" si="7"/>
        <v>250</v>
      </c>
      <c r="R53" s="51">
        <f t="shared" si="8"/>
        <v>18770</v>
      </c>
      <c r="S53" s="52">
        <v>0.13600000000000001</v>
      </c>
      <c r="T53" s="51">
        <v>18190</v>
      </c>
      <c r="U53" s="53">
        <f t="shared" si="2"/>
        <v>580</v>
      </c>
      <c r="V53" s="54">
        <f t="shared" si="9"/>
        <v>410</v>
      </c>
    </row>
    <row r="54" spans="1:22" s="55" customFormat="1" ht="14.25" customHeight="1" x14ac:dyDescent="0.25">
      <c r="A54" s="49">
        <f t="shared" si="10"/>
        <v>140000</v>
      </c>
      <c r="B54" s="50"/>
      <c r="C54" s="51">
        <v>15390</v>
      </c>
      <c r="D54" s="52">
        <f t="shared" si="3"/>
        <v>0.10992857142857143</v>
      </c>
      <c r="E54" s="51">
        <v>16075</v>
      </c>
      <c r="F54" s="53">
        <f t="shared" si="11"/>
        <v>-685</v>
      </c>
      <c r="G54" s="54">
        <f>C54-C53</f>
        <v>300</v>
      </c>
      <c r="H54" s="51">
        <f t="shared" si="4"/>
        <v>15890</v>
      </c>
      <c r="I54" s="52">
        <f t="shared" ref="I54:I67" si="15">I55-0.0001</f>
        <v>0.11349999999999996</v>
      </c>
      <c r="J54" s="51">
        <v>16075</v>
      </c>
      <c r="K54" s="53">
        <f t="shared" si="0"/>
        <v>-185</v>
      </c>
      <c r="L54" s="54">
        <f t="shared" si="5"/>
        <v>300</v>
      </c>
      <c r="M54" s="51">
        <f t="shared" si="6"/>
        <v>17780</v>
      </c>
      <c r="N54" s="52">
        <v>0.127</v>
      </c>
      <c r="O54" s="51">
        <v>17710</v>
      </c>
      <c r="P54" s="53">
        <f t="shared" si="1"/>
        <v>70</v>
      </c>
      <c r="Q54" s="54">
        <f t="shared" si="7"/>
        <v>390</v>
      </c>
      <c r="R54" s="51">
        <f t="shared" si="8"/>
        <v>19180</v>
      </c>
      <c r="S54" s="52">
        <v>0.13700000000000001</v>
      </c>
      <c r="T54" s="51">
        <v>18625</v>
      </c>
      <c r="U54" s="53">
        <f t="shared" si="2"/>
        <v>555</v>
      </c>
      <c r="V54" s="54">
        <f t="shared" si="9"/>
        <v>410</v>
      </c>
    </row>
    <row r="55" spans="1:22" s="55" customFormat="1" ht="14.25" customHeight="1" x14ac:dyDescent="0.25">
      <c r="A55" s="49">
        <f t="shared" si="10"/>
        <v>142000</v>
      </c>
      <c r="B55" s="50"/>
      <c r="C55" s="51">
        <v>15630</v>
      </c>
      <c r="D55" s="52">
        <f t="shared" si="3"/>
        <v>0.11007042253521127</v>
      </c>
      <c r="E55" s="51">
        <v>16230</v>
      </c>
      <c r="F55" s="53">
        <f t="shared" si="11"/>
        <v>-600</v>
      </c>
      <c r="G55" s="54">
        <f>C55-C54</f>
        <v>240</v>
      </c>
      <c r="H55" s="51">
        <f t="shared" si="4"/>
        <v>16130</v>
      </c>
      <c r="I55" s="52">
        <f t="shared" si="15"/>
        <v>0.11359999999999996</v>
      </c>
      <c r="J55" s="51">
        <v>16230</v>
      </c>
      <c r="K55" s="53">
        <f t="shared" si="0"/>
        <v>-100</v>
      </c>
      <c r="L55" s="54">
        <f t="shared" si="5"/>
        <v>240</v>
      </c>
      <c r="M55" s="51">
        <f t="shared" si="6"/>
        <v>18180</v>
      </c>
      <c r="N55" s="52">
        <v>0.128</v>
      </c>
      <c r="O55" s="51">
        <v>17905</v>
      </c>
      <c r="P55" s="53">
        <f t="shared" si="1"/>
        <v>275</v>
      </c>
      <c r="Q55" s="54">
        <f t="shared" si="7"/>
        <v>400</v>
      </c>
      <c r="R55" s="51">
        <f t="shared" si="8"/>
        <v>19600</v>
      </c>
      <c r="S55" s="52">
        <v>0.13800000000000001</v>
      </c>
      <c r="T55" s="51">
        <v>18910</v>
      </c>
      <c r="U55" s="53">
        <f t="shared" si="2"/>
        <v>690</v>
      </c>
      <c r="V55" s="54">
        <f t="shared" si="9"/>
        <v>420</v>
      </c>
    </row>
    <row r="56" spans="1:22" s="55" customFormat="1" ht="14.25" customHeight="1" x14ac:dyDescent="0.25">
      <c r="A56" s="49">
        <f t="shared" si="10"/>
        <v>144000</v>
      </c>
      <c r="B56" s="50"/>
      <c r="C56" s="51">
        <v>15870</v>
      </c>
      <c r="D56" s="52">
        <f t="shared" si="3"/>
        <v>0.11020833333333334</v>
      </c>
      <c r="E56" s="51">
        <v>16385</v>
      </c>
      <c r="F56" s="53">
        <f t="shared" si="11"/>
        <v>-515</v>
      </c>
      <c r="G56" s="54">
        <f>C56-C55</f>
        <v>240</v>
      </c>
      <c r="H56" s="51">
        <f t="shared" si="4"/>
        <v>16370</v>
      </c>
      <c r="I56" s="52">
        <f t="shared" si="15"/>
        <v>0.11369999999999997</v>
      </c>
      <c r="J56" s="51">
        <v>16385</v>
      </c>
      <c r="K56" s="53">
        <f t="shared" si="0"/>
        <v>-15</v>
      </c>
      <c r="L56" s="54">
        <f t="shared" si="5"/>
        <v>240</v>
      </c>
      <c r="M56" s="51">
        <f t="shared" si="6"/>
        <v>18580</v>
      </c>
      <c r="N56" s="52">
        <v>0.129</v>
      </c>
      <c r="O56" s="51">
        <v>18095</v>
      </c>
      <c r="P56" s="53">
        <f t="shared" si="1"/>
        <v>485</v>
      </c>
      <c r="Q56" s="54">
        <f t="shared" si="7"/>
        <v>400</v>
      </c>
      <c r="R56" s="51">
        <f t="shared" si="8"/>
        <v>20020</v>
      </c>
      <c r="S56" s="52">
        <v>0.13900000000000001</v>
      </c>
      <c r="T56" s="51">
        <v>19190</v>
      </c>
      <c r="U56" s="53">
        <f t="shared" si="2"/>
        <v>830</v>
      </c>
      <c r="V56" s="54">
        <f t="shared" si="9"/>
        <v>420</v>
      </c>
    </row>
    <row r="57" spans="1:22" s="55" customFormat="1" ht="14.25" customHeight="1" x14ac:dyDescent="0.25">
      <c r="A57" s="49">
        <f t="shared" si="10"/>
        <v>146000</v>
      </c>
      <c r="B57" s="50"/>
      <c r="C57" s="51">
        <v>16110</v>
      </c>
      <c r="D57" s="52">
        <f t="shared" si="3"/>
        <v>0.11034246575342466</v>
      </c>
      <c r="E57" s="51">
        <v>16545</v>
      </c>
      <c r="F57" s="53">
        <f t="shared" si="11"/>
        <v>-435</v>
      </c>
      <c r="G57" s="54">
        <f>C57-C56</f>
        <v>240</v>
      </c>
      <c r="H57" s="51">
        <f t="shared" si="4"/>
        <v>16610</v>
      </c>
      <c r="I57" s="52">
        <f t="shared" si="15"/>
        <v>0.11379999999999997</v>
      </c>
      <c r="J57" s="51">
        <v>16545</v>
      </c>
      <c r="K57" s="53">
        <f t="shared" si="0"/>
        <v>65</v>
      </c>
      <c r="L57" s="54">
        <f t="shared" si="5"/>
        <v>240</v>
      </c>
      <c r="M57" s="51">
        <f t="shared" si="6"/>
        <v>18980</v>
      </c>
      <c r="N57" s="52">
        <v>0.13</v>
      </c>
      <c r="O57" s="51">
        <v>18285</v>
      </c>
      <c r="P57" s="53">
        <f t="shared" si="1"/>
        <v>695</v>
      </c>
      <c r="Q57" s="54">
        <f t="shared" si="7"/>
        <v>400</v>
      </c>
      <c r="R57" s="51">
        <f t="shared" si="8"/>
        <v>20440</v>
      </c>
      <c r="S57" s="52">
        <v>0.14000000000000001</v>
      </c>
      <c r="T57" s="51">
        <v>19475</v>
      </c>
      <c r="U57" s="53">
        <f t="shared" si="2"/>
        <v>965</v>
      </c>
      <c r="V57" s="54">
        <f t="shared" si="9"/>
        <v>420</v>
      </c>
    </row>
    <row r="58" spans="1:22" s="55" customFormat="1" ht="14.25" customHeight="1" x14ac:dyDescent="0.25">
      <c r="A58" s="49">
        <f t="shared" si="10"/>
        <v>148000</v>
      </c>
      <c r="B58" s="50"/>
      <c r="C58" s="51">
        <v>16360</v>
      </c>
      <c r="D58" s="52">
        <f t="shared" si="3"/>
        <v>0.11054054054054054</v>
      </c>
      <c r="E58" s="51">
        <v>16705</v>
      </c>
      <c r="F58" s="53">
        <f t="shared" si="11"/>
        <v>-345</v>
      </c>
      <c r="G58" s="54">
        <f>C58-C57</f>
        <v>250</v>
      </c>
      <c r="H58" s="51">
        <f t="shared" si="4"/>
        <v>16860</v>
      </c>
      <c r="I58" s="52">
        <f t="shared" si="15"/>
        <v>0.11389999999999997</v>
      </c>
      <c r="J58" s="51">
        <v>16705</v>
      </c>
      <c r="K58" s="53">
        <f t="shared" si="0"/>
        <v>155</v>
      </c>
      <c r="L58" s="54">
        <f t="shared" si="5"/>
        <v>250</v>
      </c>
      <c r="M58" s="51">
        <f t="shared" si="6"/>
        <v>19240</v>
      </c>
      <c r="N58" s="52">
        <v>0.13</v>
      </c>
      <c r="O58" s="51">
        <v>18480</v>
      </c>
      <c r="P58" s="53">
        <f t="shared" si="1"/>
        <v>760</v>
      </c>
      <c r="Q58" s="54">
        <f t="shared" si="7"/>
        <v>260</v>
      </c>
      <c r="R58" s="51">
        <f t="shared" si="8"/>
        <v>20720</v>
      </c>
      <c r="S58" s="52">
        <v>0.14000000000000001</v>
      </c>
      <c r="T58" s="51">
        <v>19755</v>
      </c>
      <c r="U58" s="53">
        <f t="shared" si="2"/>
        <v>965</v>
      </c>
      <c r="V58" s="54">
        <f t="shared" si="9"/>
        <v>280</v>
      </c>
    </row>
    <row r="59" spans="1:22" s="55" customFormat="1" ht="14.25" customHeight="1" x14ac:dyDescent="0.25">
      <c r="A59" s="49">
        <f t="shared" si="10"/>
        <v>150000</v>
      </c>
      <c r="B59" s="50"/>
      <c r="C59" s="51">
        <v>16600</v>
      </c>
      <c r="D59" s="52">
        <f t="shared" si="3"/>
        <v>0.11066666666666666</v>
      </c>
      <c r="E59" s="51">
        <v>17015</v>
      </c>
      <c r="F59" s="53">
        <f t="shared" si="11"/>
        <v>-415</v>
      </c>
      <c r="G59" s="54">
        <f>C59-C58</f>
        <v>240</v>
      </c>
      <c r="H59" s="51">
        <f t="shared" si="4"/>
        <v>17100</v>
      </c>
      <c r="I59" s="52">
        <f t="shared" si="15"/>
        <v>0.11399999999999998</v>
      </c>
      <c r="J59" s="51">
        <v>17015</v>
      </c>
      <c r="K59" s="53">
        <f t="shared" si="0"/>
        <v>85</v>
      </c>
      <c r="L59" s="54">
        <f t="shared" si="5"/>
        <v>240</v>
      </c>
      <c r="M59" s="51">
        <f t="shared" si="6"/>
        <v>19500</v>
      </c>
      <c r="N59" s="52">
        <v>0.13</v>
      </c>
      <c r="O59" s="51">
        <v>18840</v>
      </c>
      <c r="P59" s="53">
        <f t="shared" si="1"/>
        <v>660</v>
      </c>
      <c r="Q59" s="54">
        <f t="shared" si="7"/>
        <v>260</v>
      </c>
      <c r="R59" s="51">
        <f t="shared" si="8"/>
        <v>21000</v>
      </c>
      <c r="S59" s="52">
        <v>0.14000000000000001</v>
      </c>
      <c r="T59" s="51">
        <v>20220</v>
      </c>
      <c r="U59" s="53">
        <f t="shared" si="2"/>
        <v>780</v>
      </c>
      <c r="V59" s="54">
        <f t="shared" si="9"/>
        <v>280</v>
      </c>
    </row>
    <row r="60" spans="1:22" s="55" customFormat="1" ht="14.25" customHeight="1" x14ac:dyDescent="0.25">
      <c r="A60" s="49">
        <f t="shared" si="10"/>
        <v>152000</v>
      </c>
      <c r="B60" s="50"/>
      <c r="C60" s="51">
        <v>16840</v>
      </c>
      <c r="D60" s="52">
        <f t="shared" si="3"/>
        <v>0.11078947368421052</v>
      </c>
      <c r="E60" s="51">
        <v>17175</v>
      </c>
      <c r="F60" s="53">
        <f t="shared" si="11"/>
        <v>-335</v>
      </c>
      <c r="G60" s="54">
        <f>C60-C59</f>
        <v>240</v>
      </c>
      <c r="H60" s="51">
        <f t="shared" si="4"/>
        <v>17340</v>
      </c>
      <c r="I60" s="52">
        <f t="shared" si="15"/>
        <v>0.11409999999999998</v>
      </c>
      <c r="J60" s="51">
        <v>17175</v>
      </c>
      <c r="K60" s="53">
        <f t="shared" si="0"/>
        <v>165</v>
      </c>
      <c r="L60" s="54">
        <f t="shared" si="5"/>
        <v>240</v>
      </c>
      <c r="M60" s="51">
        <f t="shared" si="6"/>
        <v>19760</v>
      </c>
      <c r="N60" s="52">
        <v>0.13</v>
      </c>
      <c r="O60" s="51">
        <v>19035</v>
      </c>
      <c r="P60" s="53">
        <f t="shared" si="1"/>
        <v>725</v>
      </c>
      <c r="Q60" s="54">
        <f t="shared" si="7"/>
        <v>260</v>
      </c>
      <c r="R60" s="51">
        <f t="shared" si="8"/>
        <v>21280</v>
      </c>
      <c r="S60" s="52">
        <v>0.14000000000000001</v>
      </c>
      <c r="T60" s="51">
        <v>20505</v>
      </c>
      <c r="U60" s="53">
        <f t="shared" si="2"/>
        <v>775</v>
      </c>
      <c r="V60" s="54">
        <f t="shared" si="9"/>
        <v>280</v>
      </c>
    </row>
    <row r="61" spans="1:22" s="55" customFormat="1" ht="14.25" customHeight="1" x14ac:dyDescent="0.25">
      <c r="A61" s="49">
        <f t="shared" si="10"/>
        <v>154000</v>
      </c>
      <c r="B61" s="50"/>
      <c r="C61" s="51">
        <v>17090</v>
      </c>
      <c r="D61" s="52">
        <f t="shared" si="3"/>
        <v>0.11097402597402597</v>
      </c>
      <c r="E61" s="51">
        <v>17330</v>
      </c>
      <c r="F61" s="53">
        <f t="shared" si="11"/>
        <v>-240</v>
      </c>
      <c r="G61" s="54">
        <f>C61-C60</f>
        <v>250</v>
      </c>
      <c r="H61" s="51">
        <f t="shared" si="4"/>
        <v>17590</v>
      </c>
      <c r="I61" s="52">
        <f t="shared" si="15"/>
        <v>0.11419999999999998</v>
      </c>
      <c r="J61" s="51">
        <v>17330</v>
      </c>
      <c r="K61" s="53">
        <f t="shared" si="0"/>
        <v>260</v>
      </c>
      <c r="L61" s="54">
        <f t="shared" si="5"/>
        <v>250</v>
      </c>
      <c r="M61" s="51">
        <f t="shared" si="6"/>
        <v>20020</v>
      </c>
      <c r="N61" s="52">
        <v>0.13</v>
      </c>
      <c r="O61" s="51">
        <v>19225</v>
      </c>
      <c r="P61" s="53">
        <f t="shared" si="1"/>
        <v>795</v>
      </c>
      <c r="Q61" s="54">
        <f t="shared" si="7"/>
        <v>260</v>
      </c>
      <c r="R61" s="51">
        <f t="shared" si="8"/>
        <v>21560</v>
      </c>
      <c r="S61" s="52">
        <v>0.14000000000000001</v>
      </c>
      <c r="T61" s="51">
        <v>20790</v>
      </c>
      <c r="U61" s="53">
        <f t="shared" si="2"/>
        <v>770</v>
      </c>
      <c r="V61" s="54">
        <f t="shared" si="9"/>
        <v>280</v>
      </c>
    </row>
    <row r="62" spans="1:22" s="55" customFormat="1" ht="14.25" customHeight="1" x14ac:dyDescent="0.25">
      <c r="A62" s="49">
        <f t="shared" si="10"/>
        <v>156000</v>
      </c>
      <c r="B62" s="50"/>
      <c r="C62" s="51">
        <v>17330</v>
      </c>
      <c r="D62" s="52">
        <f t="shared" si="3"/>
        <v>0.11108974358974359</v>
      </c>
      <c r="E62" s="51">
        <v>17490</v>
      </c>
      <c r="F62" s="53">
        <f t="shared" si="11"/>
        <v>-160</v>
      </c>
      <c r="G62" s="54">
        <f>C62-C61</f>
        <v>240</v>
      </c>
      <c r="H62" s="51">
        <f t="shared" si="4"/>
        <v>17830</v>
      </c>
      <c r="I62" s="52">
        <f t="shared" si="15"/>
        <v>0.11429999999999998</v>
      </c>
      <c r="J62" s="51">
        <v>17490</v>
      </c>
      <c r="K62" s="53">
        <f t="shared" si="0"/>
        <v>340</v>
      </c>
      <c r="L62" s="54">
        <f t="shared" si="5"/>
        <v>240</v>
      </c>
      <c r="M62" s="51">
        <f t="shared" si="6"/>
        <v>20280</v>
      </c>
      <c r="N62" s="52">
        <v>0.13</v>
      </c>
      <c r="O62" s="51">
        <v>19420</v>
      </c>
      <c r="P62" s="53">
        <f t="shared" si="1"/>
        <v>860</v>
      </c>
      <c r="Q62" s="54">
        <f t="shared" si="7"/>
        <v>260</v>
      </c>
      <c r="R62" s="51">
        <f t="shared" si="8"/>
        <v>21840</v>
      </c>
      <c r="S62" s="52">
        <v>0.14000000000000001</v>
      </c>
      <c r="T62" s="51">
        <v>21070</v>
      </c>
      <c r="U62" s="53">
        <f t="shared" si="2"/>
        <v>770</v>
      </c>
      <c r="V62" s="54">
        <f t="shared" si="9"/>
        <v>280</v>
      </c>
    </row>
    <row r="63" spans="1:22" s="55" customFormat="1" ht="14.25" customHeight="1" x14ac:dyDescent="0.25">
      <c r="A63" s="49">
        <f t="shared" si="10"/>
        <v>158000</v>
      </c>
      <c r="B63" s="50"/>
      <c r="C63" s="51">
        <v>17580</v>
      </c>
      <c r="D63" s="52">
        <f t="shared" si="3"/>
        <v>0.11126582278481012</v>
      </c>
      <c r="E63" s="51">
        <v>17650</v>
      </c>
      <c r="F63" s="53">
        <f t="shared" si="11"/>
        <v>-70</v>
      </c>
      <c r="G63" s="54">
        <f>C63-C62</f>
        <v>250</v>
      </c>
      <c r="H63" s="51">
        <f t="shared" si="4"/>
        <v>18080</v>
      </c>
      <c r="I63" s="52">
        <f t="shared" si="15"/>
        <v>0.11439999999999999</v>
      </c>
      <c r="J63" s="51">
        <v>17650</v>
      </c>
      <c r="K63" s="53">
        <f t="shared" si="0"/>
        <v>430</v>
      </c>
      <c r="L63" s="54">
        <f t="shared" si="5"/>
        <v>250</v>
      </c>
      <c r="M63" s="51">
        <f t="shared" si="6"/>
        <v>20540</v>
      </c>
      <c r="N63" s="52">
        <v>0.13</v>
      </c>
      <c r="O63" s="51">
        <v>19615</v>
      </c>
      <c r="P63" s="53">
        <f t="shared" si="1"/>
        <v>925</v>
      </c>
      <c r="Q63" s="54">
        <f t="shared" si="7"/>
        <v>260</v>
      </c>
      <c r="R63" s="51">
        <f t="shared" si="8"/>
        <v>22120</v>
      </c>
      <c r="S63" s="52">
        <v>0.14000000000000001</v>
      </c>
      <c r="T63" s="51">
        <v>21360</v>
      </c>
      <c r="U63" s="53">
        <f t="shared" si="2"/>
        <v>760</v>
      </c>
      <c r="V63" s="54">
        <f t="shared" si="9"/>
        <v>280</v>
      </c>
    </row>
    <row r="64" spans="1:22" s="55" customFormat="1" ht="14.25" customHeight="1" x14ac:dyDescent="0.25">
      <c r="A64" s="49">
        <f t="shared" si="10"/>
        <v>160000</v>
      </c>
      <c r="B64" s="50"/>
      <c r="C64" s="51">
        <v>17820</v>
      </c>
      <c r="D64" s="52">
        <f t="shared" si="3"/>
        <v>0.111375</v>
      </c>
      <c r="E64" s="51">
        <v>17815</v>
      </c>
      <c r="F64" s="53">
        <f t="shared" si="11"/>
        <v>5</v>
      </c>
      <c r="G64" s="54">
        <f>C64-C63</f>
        <v>240</v>
      </c>
      <c r="H64" s="51">
        <f t="shared" si="4"/>
        <v>18320</v>
      </c>
      <c r="I64" s="52">
        <f t="shared" si="15"/>
        <v>0.11449999999999999</v>
      </c>
      <c r="J64" s="51">
        <v>17815</v>
      </c>
      <c r="K64" s="53">
        <f t="shared" si="0"/>
        <v>505</v>
      </c>
      <c r="L64" s="54">
        <f t="shared" si="5"/>
        <v>240</v>
      </c>
      <c r="M64" s="51">
        <f t="shared" si="6"/>
        <v>20800</v>
      </c>
      <c r="N64" s="52">
        <v>0.13</v>
      </c>
      <c r="O64" s="51">
        <v>19805</v>
      </c>
      <c r="P64" s="53">
        <f t="shared" si="1"/>
        <v>995</v>
      </c>
      <c r="Q64" s="54">
        <f t="shared" si="7"/>
        <v>260</v>
      </c>
      <c r="R64" s="51">
        <f t="shared" si="8"/>
        <v>22400</v>
      </c>
      <c r="S64" s="52">
        <v>0.14000000000000001</v>
      </c>
      <c r="T64" s="51">
        <v>21640</v>
      </c>
      <c r="U64" s="53">
        <f t="shared" si="2"/>
        <v>760</v>
      </c>
      <c r="V64" s="54">
        <f t="shared" si="9"/>
        <v>280</v>
      </c>
    </row>
    <row r="65" spans="1:22" s="55" customFormat="1" ht="14.25" customHeight="1" x14ac:dyDescent="0.25">
      <c r="A65" s="49">
        <f t="shared" si="10"/>
        <v>162000</v>
      </c>
      <c r="B65" s="50"/>
      <c r="C65" s="51">
        <v>18070</v>
      </c>
      <c r="D65" s="52">
        <f t="shared" si="3"/>
        <v>0.1115432098765432</v>
      </c>
      <c r="E65" s="51">
        <v>17975</v>
      </c>
      <c r="F65" s="53">
        <f t="shared" si="11"/>
        <v>95</v>
      </c>
      <c r="G65" s="54">
        <f>C65-C64</f>
        <v>250</v>
      </c>
      <c r="H65" s="51">
        <f t="shared" si="4"/>
        <v>18570</v>
      </c>
      <c r="I65" s="52">
        <f t="shared" si="15"/>
        <v>0.11459999999999999</v>
      </c>
      <c r="J65" s="51">
        <v>17975</v>
      </c>
      <c r="K65" s="53">
        <f t="shared" si="0"/>
        <v>595</v>
      </c>
      <c r="L65" s="54">
        <f t="shared" si="5"/>
        <v>250</v>
      </c>
      <c r="M65" s="51">
        <f t="shared" si="6"/>
        <v>21060</v>
      </c>
      <c r="N65" s="52">
        <v>0.13</v>
      </c>
      <c r="O65" s="51">
        <v>20000</v>
      </c>
      <c r="P65" s="53">
        <f t="shared" si="1"/>
        <v>1060</v>
      </c>
      <c r="Q65" s="54">
        <f t="shared" si="7"/>
        <v>260</v>
      </c>
      <c r="R65" s="51">
        <f t="shared" si="8"/>
        <v>22680</v>
      </c>
      <c r="S65" s="52">
        <v>0.14000000000000001</v>
      </c>
      <c r="T65" s="51">
        <v>21930</v>
      </c>
      <c r="U65" s="53">
        <f t="shared" si="2"/>
        <v>750</v>
      </c>
      <c r="V65" s="54">
        <f t="shared" si="9"/>
        <v>280</v>
      </c>
    </row>
    <row r="66" spans="1:22" s="55" customFormat="1" ht="14.25" customHeight="1" x14ac:dyDescent="0.25">
      <c r="A66" s="49">
        <f t="shared" si="10"/>
        <v>164000</v>
      </c>
      <c r="B66" s="50"/>
      <c r="C66" s="51">
        <v>18310</v>
      </c>
      <c r="D66" s="52">
        <f t="shared" si="3"/>
        <v>0.11164634146341464</v>
      </c>
      <c r="E66" s="51">
        <v>18135</v>
      </c>
      <c r="F66" s="53">
        <f t="shared" si="11"/>
        <v>175</v>
      </c>
      <c r="G66" s="54">
        <f>C66-C65</f>
        <v>240</v>
      </c>
      <c r="H66" s="51">
        <f t="shared" si="4"/>
        <v>18810</v>
      </c>
      <c r="I66" s="52">
        <f t="shared" si="15"/>
        <v>0.1147</v>
      </c>
      <c r="J66" s="51">
        <v>18135</v>
      </c>
      <c r="K66" s="53">
        <f t="shared" si="0"/>
        <v>675</v>
      </c>
      <c r="L66" s="54">
        <f t="shared" si="5"/>
        <v>240</v>
      </c>
      <c r="M66" s="51">
        <f t="shared" si="6"/>
        <v>21320</v>
      </c>
      <c r="N66" s="52">
        <v>0.13</v>
      </c>
      <c r="O66" s="51">
        <v>20195</v>
      </c>
      <c r="P66" s="53">
        <f t="shared" si="1"/>
        <v>1125</v>
      </c>
      <c r="Q66" s="54">
        <f t="shared" si="7"/>
        <v>260</v>
      </c>
      <c r="R66" s="51">
        <f t="shared" si="8"/>
        <v>22960</v>
      </c>
      <c r="S66" s="52">
        <v>0.14000000000000001</v>
      </c>
      <c r="T66" s="51">
        <v>22210</v>
      </c>
      <c r="U66" s="53">
        <f t="shared" si="2"/>
        <v>750</v>
      </c>
      <c r="V66" s="54">
        <f t="shared" si="9"/>
        <v>280</v>
      </c>
    </row>
    <row r="67" spans="1:22" s="55" customFormat="1" ht="14.25" customHeight="1" x14ac:dyDescent="0.25">
      <c r="A67" s="49">
        <f t="shared" si="10"/>
        <v>166000</v>
      </c>
      <c r="B67" s="50"/>
      <c r="C67" s="51">
        <v>18560</v>
      </c>
      <c r="D67" s="52">
        <f t="shared" si="3"/>
        <v>0.11180722891566265</v>
      </c>
      <c r="E67" s="51">
        <v>18290</v>
      </c>
      <c r="F67" s="53">
        <f t="shared" si="11"/>
        <v>270</v>
      </c>
      <c r="G67" s="54">
        <f>C67-C66</f>
        <v>250</v>
      </c>
      <c r="H67" s="51">
        <f t="shared" si="4"/>
        <v>19060</v>
      </c>
      <c r="I67" s="52">
        <f t="shared" si="15"/>
        <v>0.1148</v>
      </c>
      <c r="J67" s="51">
        <v>18290</v>
      </c>
      <c r="K67" s="53">
        <f t="shared" si="0"/>
        <v>770</v>
      </c>
      <c r="L67" s="54">
        <f t="shared" si="5"/>
        <v>250</v>
      </c>
      <c r="M67" s="51">
        <f t="shared" si="6"/>
        <v>21580</v>
      </c>
      <c r="N67" s="52">
        <v>0.13</v>
      </c>
      <c r="O67" s="51">
        <v>20385</v>
      </c>
      <c r="P67" s="53">
        <f t="shared" si="1"/>
        <v>1195</v>
      </c>
      <c r="Q67" s="54">
        <f t="shared" si="7"/>
        <v>260</v>
      </c>
      <c r="R67" s="51">
        <f t="shared" si="8"/>
        <v>23240</v>
      </c>
      <c r="S67" s="52">
        <v>0.14000000000000001</v>
      </c>
      <c r="T67" s="51">
        <v>22500</v>
      </c>
      <c r="U67" s="53">
        <f t="shared" si="2"/>
        <v>740</v>
      </c>
      <c r="V67" s="54">
        <f t="shared" si="9"/>
        <v>280</v>
      </c>
    </row>
    <row r="68" spans="1:22" s="55" customFormat="1" ht="14.25" customHeight="1" x14ac:dyDescent="0.25">
      <c r="A68" s="49">
        <f t="shared" si="10"/>
        <v>168000</v>
      </c>
      <c r="B68" s="50"/>
      <c r="C68" s="51">
        <v>18800</v>
      </c>
      <c r="D68" s="52">
        <f t="shared" si="3"/>
        <v>0.11190476190476191</v>
      </c>
      <c r="E68" s="51">
        <v>18450</v>
      </c>
      <c r="F68" s="53">
        <f t="shared" si="11"/>
        <v>350</v>
      </c>
      <c r="G68" s="54">
        <f>C68-C67</f>
        <v>240</v>
      </c>
      <c r="H68" s="51">
        <f t="shared" si="4"/>
        <v>19300</v>
      </c>
      <c r="I68" s="52">
        <f>I69-0.0001</f>
        <v>0.1149</v>
      </c>
      <c r="J68" s="51">
        <v>18450</v>
      </c>
      <c r="K68" s="53">
        <f t="shared" si="0"/>
        <v>850</v>
      </c>
      <c r="L68" s="54">
        <f t="shared" si="5"/>
        <v>240</v>
      </c>
      <c r="M68" s="51">
        <f t="shared" si="6"/>
        <v>21840</v>
      </c>
      <c r="N68" s="52">
        <v>0.13</v>
      </c>
      <c r="O68" s="51">
        <v>20585</v>
      </c>
      <c r="P68" s="53">
        <f t="shared" si="1"/>
        <v>1255</v>
      </c>
      <c r="Q68" s="54">
        <f t="shared" si="7"/>
        <v>260</v>
      </c>
      <c r="R68" s="51">
        <f t="shared" si="8"/>
        <v>23520</v>
      </c>
      <c r="S68" s="52">
        <v>0.14000000000000001</v>
      </c>
      <c r="T68" s="51">
        <v>22780</v>
      </c>
      <c r="U68" s="53">
        <f t="shared" si="2"/>
        <v>740</v>
      </c>
      <c r="V68" s="54">
        <f t="shared" si="9"/>
        <v>280</v>
      </c>
    </row>
    <row r="69" spans="1:22" s="55" customFormat="1" ht="14.25" customHeight="1" x14ac:dyDescent="0.25">
      <c r="A69" s="49">
        <f t="shared" si="10"/>
        <v>170000</v>
      </c>
      <c r="B69" s="50"/>
      <c r="C69" s="51">
        <v>19050</v>
      </c>
      <c r="D69" s="52">
        <f t="shared" si="3"/>
        <v>0.11205882352941177</v>
      </c>
      <c r="E69" s="51">
        <v>18610</v>
      </c>
      <c r="F69" s="53">
        <f t="shared" si="11"/>
        <v>440</v>
      </c>
      <c r="G69" s="54">
        <f>C69-C68</f>
        <v>250</v>
      </c>
      <c r="H69" s="51">
        <f t="shared" si="4"/>
        <v>19550</v>
      </c>
      <c r="I69" s="52">
        <v>0.115</v>
      </c>
      <c r="J69" s="51">
        <v>18610</v>
      </c>
      <c r="K69" s="53">
        <f t="shared" ref="K69:K70" si="16">H69-J69</f>
        <v>940</v>
      </c>
      <c r="L69" s="54">
        <f t="shared" si="5"/>
        <v>250</v>
      </c>
      <c r="M69" s="51">
        <f t="shared" si="6"/>
        <v>22100</v>
      </c>
      <c r="N69" s="52">
        <v>0.13</v>
      </c>
      <c r="O69" s="51">
        <v>20780</v>
      </c>
      <c r="P69" s="53">
        <f t="shared" ref="P69:P70" si="17">M69-O69</f>
        <v>1320</v>
      </c>
      <c r="Q69" s="54">
        <f t="shared" si="7"/>
        <v>260</v>
      </c>
      <c r="R69" s="51">
        <f t="shared" si="8"/>
        <v>23800</v>
      </c>
      <c r="S69" s="52">
        <v>0.14000000000000001</v>
      </c>
      <c r="T69" s="51">
        <v>23065</v>
      </c>
      <c r="U69" s="53">
        <f t="shared" ref="U69:U70" si="18">R69-T69</f>
        <v>735</v>
      </c>
      <c r="V69" s="54">
        <f t="shared" si="9"/>
        <v>280</v>
      </c>
    </row>
    <row r="70" spans="1:22" s="60" customFormat="1" ht="14.25" customHeight="1" x14ac:dyDescent="0.25">
      <c r="A70" s="56" t="s">
        <v>16</v>
      </c>
      <c r="B70" s="57"/>
      <c r="C70" s="58">
        <v>20000</v>
      </c>
      <c r="D70" s="59" t="s">
        <v>17</v>
      </c>
      <c r="E70" s="58">
        <v>18770</v>
      </c>
      <c r="F70" s="53">
        <f t="shared" si="11"/>
        <v>1230</v>
      </c>
      <c r="G70" s="54"/>
      <c r="H70" s="58">
        <v>21000</v>
      </c>
      <c r="I70" s="59" t="s">
        <v>17</v>
      </c>
      <c r="J70" s="58">
        <v>18770</v>
      </c>
      <c r="K70" s="53">
        <f t="shared" si="16"/>
        <v>2230</v>
      </c>
      <c r="L70" s="54"/>
      <c r="M70" s="58">
        <v>22500</v>
      </c>
      <c r="N70" s="59" t="s">
        <v>17</v>
      </c>
      <c r="O70" s="58">
        <v>20975</v>
      </c>
      <c r="P70" s="53">
        <f t="shared" si="17"/>
        <v>1525</v>
      </c>
      <c r="Q70" s="54"/>
      <c r="R70" s="58">
        <v>25500</v>
      </c>
      <c r="S70" s="59" t="s">
        <v>17</v>
      </c>
      <c r="T70" s="58">
        <v>23350</v>
      </c>
      <c r="U70" s="53">
        <f t="shared" si="18"/>
        <v>2150</v>
      </c>
      <c r="V70" s="54"/>
    </row>
    <row r="71" spans="1:22" s="55" customFormat="1" ht="14.25" customHeight="1" x14ac:dyDescent="0.25">
      <c r="A71" s="49"/>
      <c r="B71" s="50"/>
      <c r="C71" s="51"/>
      <c r="D71" s="52"/>
      <c r="E71" s="51"/>
      <c r="F71" s="53"/>
      <c r="G71" s="54"/>
      <c r="H71" s="51"/>
      <c r="I71" s="52"/>
      <c r="J71" s="51"/>
      <c r="K71" s="51"/>
      <c r="L71" s="54"/>
      <c r="M71" s="51"/>
      <c r="N71" s="52"/>
      <c r="O71" s="51"/>
      <c r="P71" s="54"/>
      <c r="Q71" s="54"/>
      <c r="R71" s="51"/>
      <c r="S71" s="52"/>
      <c r="T71" s="51"/>
      <c r="U71" s="54"/>
      <c r="V71" s="54"/>
    </row>
    <row r="72" spans="1:22" s="55" customFormat="1" ht="14.25" customHeight="1" x14ac:dyDescent="0.25">
      <c r="A72" s="49" t="s">
        <v>18</v>
      </c>
      <c r="B72" s="50"/>
      <c r="C72" s="51">
        <v>4200</v>
      </c>
      <c r="D72" s="52"/>
      <c r="E72" s="51"/>
      <c r="F72" s="52"/>
      <c r="G72" s="61"/>
      <c r="H72" s="51">
        <v>4200</v>
      </c>
      <c r="I72" s="52"/>
      <c r="J72" s="51"/>
      <c r="K72" s="51"/>
      <c r="L72" s="61"/>
      <c r="M72" s="51">
        <v>4200</v>
      </c>
      <c r="N72" s="52"/>
      <c r="O72" s="51"/>
      <c r="P72" s="52"/>
      <c r="Q72" s="61"/>
      <c r="R72" s="51">
        <v>4200</v>
      </c>
      <c r="S72" s="52"/>
      <c r="T72" s="51"/>
      <c r="U72" s="61"/>
      <c r="V72" s="61"/>
    </row>
    <row r="73" spans="1:22" s="77" customFormat="1" ht="14.25" customHeight="1" x14ac:dyDescent="0.25">
      <c r="A73" s="62" t="s">
        <v>19</v>
      </c>
      <c r="B73" s="63"/>
      <c r="C73" s="64">
        <f>C70+C72</f>
        <v>24200</v>
      </c>
      <c r="D73" s="65"/>
      <c r="E73" s="64"/>
      <c r="F73" s="65"/>
      <c r="G73" s="66"/>
      <c r="H73" s="67">
        <f>H70+H72</f>
        <v>25200</v>
      </c>
      <c r="I73" s="68"/>
      <c r="J73" s="67"/>
      <c r="K73" s="67"/>
      <c r="L73" s="69"/>
      <c r="M73" s="70">
        <f>M70+M72</f>
        <v>26700</v>
      </c>
      <c r="N73" s="71"/>
      <c r="O73" s="70"/>
      <c r="P73" s="72"/>
      <c r="Q73" s="73"/>
      <c r="R73" s="74">
        <f>R70+R72</f>
        <v>29700</v>
      </c>
      <c r="S73" s="75"/>
      <c r="T73" s="74"/>
      <c r="U73" s="76"/>
      <c r="V73" s="76"/>
    </row>
    <row r="80" spans="1:22" ht="15" customHeight="1" x14ac:dyDescent="0.25">
      <c r="F80" s="80"/>
      <c r="G80" s="80"/>
    </row>
    <row r="81" spans="6:7" ht="15" customHeight="1" x14ac:dyDescent="0.25">
      <c r="F81" s="80"/>
      <c r="G81" s="80"/>
    </row>
  </sheetData>
  <conditionalFormatting sqref="F4:F71">
    <cfRule type="cellIs" dxfId="24" priority="7" operator="lessThan">
      <formula>-1</formula>
    </cfRule>
    <cfRule type="cellIs" dxfId="23" priority="8" operator="greaterThan">
      <formula>1</formula>
    </cfRule>
  </conditionalFormatting>
  <conditionalFormatting sqref="G1">
    <cfRule type="cellIs" dxfId="22" priority="19" operator="greaterThan">
      <formula>500</formula>
    </cfRule>
  </conditionalFormatting>
  <conditionalFormatting sqref="G4:G71">
    <cfRule type="cellIs" dxfId="21" priority="12" operator="greaterThan">
      <formula>500</formula>
    </cfRule>
  </conditionalFormatting>
  <conditionalFormatting sqref="L4:L71">
    <cfRule type="cellIs" dxfId="18" priority="11" operator="greaterThan">
      <formula>500</formula>
    </cfRule>
  </conditionalFormatting>
  <conditionalFormatting sqref="P71">
    <cfRule type="cellIs" dxfId="17" priority="17" operator="lessThan">
      <formula>-1</formula>
    </cfRule>
    <cfRule type="cellIs" dxfId="16" priority="18" operator="greaterThan">
      <formula>1</formula>
    </cfRule>
  </conditionalFormatting>
  <conditionalFormatting sqref="P73:Q73">
    <cfRule type="cellIs" dxfId="15" priority="24" operator="lessThan">
      <formula>-1</formula>
    </cfRule>
    <cfRule type="cellIs" dxfId="14" priority="25" operator="greaterThan">
      <formula>1</formula>
    </cfRule>
  </conditionalFormatting>
  <conditionalFormatting sqref="Q4:Q71">
    <cfRule type="cellIs" dxfId="13" priority="10" operator="greaterThan">
      <formula>500</formula>
    </cfRule>
  </conditionalFormatting>
  <conditionalFormatting sqref="U71">
    <cfRule type="cellIs" dxfId="12" priority="15" operator="lessThan">
      <formula>-1</formula>
    </cfRule>
    <cfRule type="cellIs" dxfId="11" priority="16" operator="greaterThan">
      <formula>1</formula>
    </cfRule>
  </conditionalFormatting>
  <conditionalFormatting sqref="U73:V73">
    <cfRule type="cellIs" dxfId="10" priority="22" operator="lessThan">
      <formula>-1</formula>
    </cfRule>
    <cfRule type="cellIs" dxfId="9" priority="23" operator="greaterThan">
      <formula>1</formula>
    </cfRule>
  </conditionalFormatting>
  <conditionalFormatting sqref="V4:V71">
    <cfRule type="cellIs" dxfId="8" priority="9" operator="greaterThan">
      <formula>500</formula>
    </cfRule>
  </conditionalFormatting>
  <conditionalFormatting sqref="X1:X2">
    <cfRule type="cellIs" dxfId="7" priority="20" operator="lessThan">
      <formula>-1</formula>
    </cfRule>
    <cfRule type="cellIs" dxfId="6" priority="21" operator="greaterThan">
      <formula>1</formula>
    </cfRule>
  </conditionalFormatting>
  <conditionalFormatting sqref="K4:K70">
    <cfRule type="cellIs" dxfId="5" priority="5" operator="lessThan">
      <formula>-1</formula>
    </cfRule>
    <cfRule type="cellIs" dxfId="4" priority="6" operator="greaterThan">
      <formula>1</formula>
    </cfRule>
  </conditionalFormatting>
  <conditionalFormatting sqref="P4:P70">
    <cfRule type="cellIs" dxfId="3" priority="3" operator="lessThan">
      <formula>-1</formula>
    </cfRule>
    <cfRule type="cellIs" dxfId="2" priority="4" operator="greaterThan">
      <formula>1</formula>
    </cfRule>
  </conditionalFormatting>
  <conditionalFormatting sqref="U4:U70">
    <cfRule type="cellIs" dxfId="1" priority="1" operator="lessThan">
      <formula>-1</formula>
    </cfRule>
    <cfRule type="cellIs" dxfId="0" priority="2" operator="greaterThan">
      <formula>1</formula>
    </cfRule>
  </conditionalFormatting>
  <pageMargins left="0.78740157480314965" right="0.78740157480314965" top="0.78740157480314965" bottom="0.78740157480314965" header="0.31496062992125984" footer="0.31496062992125984"/>
  <pageSetup paperSize="9" scale="65" fitToWidth="0" fitToHeight="0" orientation="portrait" r:id="rId1"/>
  <headerFooter scaleWithDoc="0">
    <oddHeader>&amp;L&amp;"-,Fett"Schulgeldtabelle 2027-28&amp;RStand: 19.06.25 prov.</oddHeader>
    <oddFooter>&amp;C&amp;8&amp;Z&amp;F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Preisliste 26-27</vt:lpstr>
      <vt:lpstr>Tarife 2026-27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 Henzmann Diop</dc:creator>
  <cp:lastModifiedBy>Esther Henzmann Diop</cp:lastModifiedBy>
  <cp:lastPrinted>2025-08-19T13:09:50Z</cp:lastPrinted>
  <dcterms:created xsi:type="dcterms:W3CDTF">2025-08-19T08:53:51Z</dcterms:created>
  <dcterms:modified xsi:type="dcterms:W3CDTF">2025-08-19T13:18:49Z</dcterms:modified>
</cp:coreProperties>
</file>